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0" yWindow="0" windowWidth="19440" windowHeight="7365" tabRatio="883" firstSheet="6" activeTab="16"/>
  </bookViews>
  <sheets>
    <sheet name="Trọng yếu" sheetId="1" state="hidden" r:id="rId1"/>
    <sheet name="Phân tích" sheetId="2" state="hidden" r:id="rId2"/>
    <sheet name="Thuyết minh chênh lệch TT 200" sheetId="36" state="hidden" r:id="rId3"/>
    <sheet name="SH Thanh dat (2)" sheetId="41" state="hidden" r:id="rId4"/>
    <sheet name="SH Thanh dat (3)" sheetId="42" state="hidden" r:id="rId5"/>
    <sheet name="BCDPS Cty" sheetId="39" state="hidden" r:id="rId6"/>
    <sheet name="Bao cao" sheetId="5" r:id="rId7"/>
    <sheet name="Thuyet minh" sheetId="6" r:id="rId8"/>
    <sheet name="TMDau tu" sheetId="38" r:id="rId9"/>
    <sheet name="Thuyết minh vay" sheetId="35" r:id="rId10"/>
    <sheet name="Yếu tố" sheetId="33" state="hidden" r:id="rId11"/>
    <sheet name="Leadsheet 200" sheetId="32" state="hidden" r:id="rId12"/>
    <sheet name="TM TSCĐ" sheetId="27" state="hidden" r:id="rId13"/>
    <sheet name="Tinh CP luu hanh BQ" sheetId="37" state="hidden" r:id="rId14"/>
    <sheet name="Thuyết minh VCSH" sheetId="29" r:id="rId15"/>
    <sheet name="Đầu tư tài chính" sheetId="31" state="hidden" r:id="rId16"/>
    <sheet name="Tình hình sd vốn" sheetId="43" r:id="rId17"/>
    <sheet name="TRY" sheetId="18" state="hidden" r:id="rId18"/>
    <sheet name="PPLN" sheetId="15" state="hidden" r:id="rId19"/>
  </sheets>
  <definedNames>
    <definedName name="___________Goi8" localSheetId="3" hidden="1">{"'Sheet1'!$L$16"}</definedName>
    <definedName name="___________Goi8" localSheetId="4" hidden="1">{"'Sheet1'!$L$16"}</definedName>
    <definedName name="___________Goi8" localSheetId="8" hidden="1">{"'Sheet1'!$L$16"}</definedName>
    <definedName name="___________Goi8" hidden="1">{"'Sheet1'!$L$16"}</definedName>
    <definedName name="__________Goi8" localSheetId="3" hidden="1">{"'Sheet1'!$L$16"}</definedName>
    <definedName name="__________Goi8" localSheetId="4" hidden="1">{"'Sheet1'!$L$16"}</definedName>
    <definedName name="__________Goi8" localSheetId="8" hidden="1">{"'Sheet1'!$L$16"}</definedName>
    <definedName name="__________Goi8" hidden="1">{"'Sheet1'!$L$16"}</definedName>
    <definedName name="_________Goi8" localSheetId="3" hidden="1">{"'Sheet1'!$L$16"}</definedName>
    <definedName name="_________Goi8" localSheetId="4" hidden="1">{"'Sheet1'!$L$16"}</definedName>
    <definedName name="_________Goi8" localSheetId="8" hidden="1">{"'Sheet1'!$L$16"}</definedName>
    <definedName name="_________Goi8" hidden="1">{"'Sheet1'!$L$16"}</definedName>
    <definedName name="________Goi8" localSheetId="3" hidden="1">{"'Sheet1'!$L$16"}</definedName>
    <definedName name="________Goi8" localSheetId="4" hidden="1">{"'Sheet1'!$L$16"}</definedName>
    <definedName name="________Goi8" localSheetId="8" hidden="1">{"'Sheet1'!$L$16"}</definedName>
    <definedName name="________Goi8" hidden="1">{"'Sheet1'!$L$16"}</definedName>
    <definedName name="_______Goi8" localSheetId="3" hidden="1">{"'Sheet1'!$L$16"}</definedName>
    <definedName name="_______Goi8" localSheetId="4" hidden="1">{"'Sheet1'!$L$16"}</definedName>
    <definedName name="_______Goi8" localSheetId="8" hidden="1">{"'Sheet1'!$L$16"}</definedName>
    <definedName name="_______Goi8" hidden="1">{"'Sheet1'!$L$16"}</definedName>
    <definedName name="______Goi8" localSheetId="3" hidden="1">{"'Sheet1'!$L$16"}</definedName>
    <definedName name="______Goi8" localSheetId="4" hidden="1">{"'Sheet1'!$L$16"}</definedName>
    <definedName name="______Goi8" localSheetId="8" hidden="1">{"'Sheet1'!$L$16"}</definedName>
    <definedName name="______Goi8" hidden="1">{"'Sheet1'!$L$16"}</definedName>
    <definedName name="_____Goi8" localSheetId="3" hidden="1">{"'Sheet1'!$L$16"}</definedName>
    <definedName name="_____Goi8" localSheetId="4" hidden="1">{"'Sheet1'!$L$16"}</definedName>
    <definedName name="_____Goi8" localSheetId="8" hidden="1">{"'Sheet1'!$L$16"}</definedName>
    <definedName name="_____Goi8" hidden="1">{"'Sheet1'!$L$16"}</definedName>
    <definedName name="____Goi8" localSheetId="3" hidden="1">{"'Sheet1'!$L$16"}</definedName>
    <definedName name="____Goi8" localSheetId="4" hidden="1">{"'Sheet1'!$L$16"}</definedName>
    <definedName name="____Goi8" localSheetId="8" hidden="1">{"'Sheet1'!$L$16"}</definedName>
    <definedName name="____Goi8" hidden="1">{"'Sheet1'!$L$16"}</definedName>
    <definedName name="___Goi8" localSheetId="3" hidden="1">{"'Sheet1'!$L$16"}</definedName>
    <definedName name="___Goi8" localSheetId="4" hidden="1">{"'Sheet1'!$L$16"}</definedName>
    <definedName name="___Goi8" localSheetId="8" hidden="1">{"'Sheet1'!$L$16"}</definedName>
    <definedName name="___Goi8" hidden="1">{"'Sheet1'!$L$16"}</definedName>
    <definedName name="___S1" localSheetId="3">{"Book1"}</definedName>
    <definedName name="___S1" localSheetId="4">{"Book1"}</definedName>
    <definedName name="__Goi8" localSheetId="3" hidden="1">{"'Sheet1'!$L$16"}</definedName>
    <definedName name="__Goi8" localSheetId="4" hidden="1">{"'Sheet1'!$L$16"}</definedName>
    <definedName name="__Goi8" localSheetId="8" hidden="1">{"'Sheet1'!$L$16"}</definedName>
    <definedName name="__Goi8" hidden="1">{"'Sheet1'!$L$16"}</definedName>
    <definedName name="__kl11" localSheetId="3" hidden="1">{"'Sheet1'!$L$16"}</definedName>
    <definedName name="__kl11" localSheetId="4" hidden="1">{"'Sheet1'!$L$16"}</definedName>
    <definedName name="__kl11" localSheetId="8" hidden="1">{"'Sheet1'!$L$16"}</definedName>
    <definedName name="__kl11" hidden="1">{"'Sheet1'!$L$16"}</definedName>
    <definedName name="__kl4" localSheetId="3" hidden="1">{"'Sheet1'!$L$16"}</definedName>
    <definedName name="__kl4" localSheetId="4" hidden="1">{"'Sheet1'!$L$16"}</definedName>
    <definedName name="__kl4" localSheetId="8" hidden="1">{"'Sheet1'!$L$16"}</definedName>
    <definedName name="__kl4" hidden="1">{"'Sheet1'!$L$16"}</definedName>
    <definedName name="__kl6" localSheetId="3" hidden="1">{"'Sheet1'!$L$16"}</definedName>
    <definedName name="__kl6" localSheetId="4" hidden="1">{"'Sheet1'!$L$16"}</definedName>
    <definedName name="__kl6" localSheetId="8" hidden="1">{"'Sheet1'!$L$16"}</definedName>
    <definedName name="__kl6" hidden="1">{"'Sheet1'!$L$16"}</definedName>
    <definedName name="__Lan1" localSheetId="3">{"Thuxm2.xls","Sheet1"}</definedName>
    <definedName name="__Lan1" localSheetId="4">{"Thuxm2.xls","Sheet1"}</definedName>
    <definedName name="__S1" localSheetId="3">{"Book1"}</definedName>
    <definedName name="__S1" localSheetId="4">{"Book1"}</definedName>
    <definedName name="__tt3" localSheetId="3" hidden="1">{"'Sheet1'!$L$16"}</definedName>
    <definedName name="__tt3" localSheetId="4" hidden="1">{"'Sheet1'!$L$16"}</definedName>
    <definedName name="__tt3" localSheetId="8" hidden="1">{"'Sheet1'!$L$16"}</definedName>
    <definedName name="__tt3" hidden="1">{"'Sheet1'!$L$16"}</definedName>
    <definedName name="__TH1" localSheetId="3" hidden="1">{"'Sheet1'!$L$16"}</definedName>
    <definedName name="__TH1" localSheetId="4" hidden="1">{"'Sheet1'!$L$16"}</definedName>
    <definedName name="__TH1" localSheetId="8" hidden="1">{"'Sheet1'!$L$16"}</definedName>
    <definedName name="__TH1" hidden="1">{"'Sheet1'!$L$16"}</definedName>
    <definedName name="__vl1" localSheetId="3" hidden="1">{"'Sheet1'!$L$16"}</definedName>
    <definedName name="__vl1" localSheetId="4" hidden="1">{"'Sheet1'!$L$16"}</definedName>
    <definedName name="__vl1" localSheetId="8" hidden="1">{"'Sheet1'!$L$16"}</definedName>
    <definedName name="__vl1" hidden="1">{"'Sheet1'!$L$16"}</definedName>
    <definedName name="_a1" localSheetId="3" hidden="1">{"'Sheet1'!$L$16"}</definedName>
    <definedName name="_a1" localSheetId="4" hidden="1">{"'Sheet1'!$L$16"}</definedName>
    <definedName name="_a1" localSheetId="8" hidden="1">{"'Sheet1'!$L$16"}</definedName>
    <definedName name="_a1" hidden="1">{"'Sheet1'!$L$16"}</definedName>
    <definedName name="_a2" localSheetId="3" hidden="1">{"'Sheet1'!$L$16"}</definedName>
    <definedName name="_a2" localSheetId="4" hidden="1">{"'Sheet1'!$L$16"}</definedName>
    <definedName name="_a2" localSheetId="8" hidden="1">{"'Sheet1'!$L$16"}</definedName>
    <definedName name="_a2" hidden="1">{"'Sheet1'!$L$16"}</definedName>
    <definedName name="_ch2" localSheetId="3" hidden="1">{"'Sheet1'!$L$16"}</definedName>
    <definedName name="_ch2" localSheetId="4" hidden="1">{"'Sheet1'!$L$16"}</definedName>
    <definedName name="_ch2" localSheetId="8" hidden="1">{"'Sheet1'!$L$16"}</definedName>
    <definedName name="_ch2" hidden="1">{"'Sheet1'!$L$16"}</definedName>
    <definedName name="_xlnm._FilterDatabase" localSheetId="5" hidden="1">'BCDPS Cty'!$A$8:$J$114</definedName>
    <definedName name="_xlnm._FilterDatabase" localSheetId="11" hidden="1">'Leadsheet 200'!$A$37:$L$61</definedName>
    <definedName name="_Goi8" localSheetId="3" hidden="1">{"'Sheet1'!$L$16"}</definedName>
    <definedName name="_Goi8" localSheetId="4" hidden="1">{"'Sheet1'!$L$16"}</definedName>
    <definedName name="_Goi8" localSheetId="8" hidden="1">{"'Sheet1'!$L$16"}</definedName>
    <definedName name="_Goi8" hidden="1">{"'Sheet1'!$L$16"}</definedName>
    <definedName name="_kl11" localSheetId="3" hidden="1">{"'Sheet1'!$L$16"}</definedName>
    <definedName name="_kl11" localSheetId="4" hidden="1">{"'Sheet1'!$L$16"}</definedName>
    <definedName name="_kl11" localSheetId="8" hidden="1">{"'Sheet1'!$L$16"}</definedName>
    <definedName name="_kl11" hidden="1">{"'Sheet1'!$L$16"}</definedName>
    <definedName name="_kl4" localSheetId="3" hidden="1">{"'Sheet1'!$L$16"}</definedName>
    <definedName name="_kl4" localSheetId="4" hidden="1">{"'Sheet1'!$L$16"}</definedName>
    <definedName name="_kl4" localSheetId="8" hidden="1">{"'Sheet1'!$L$16"}</definedName>
    <definedName name="_kl4" hidden="1">{"'Sheet1'!$L$16"}</definedName>
    <definedName name="_kl6" localSheetId="3" hidden="1">{"'Sheet1'!$L$16"}</definedName>
    <definedName name="_kl6" localSheetId="4" hidden="1">{"'Sheet1'!$L$16"}</definedName>
    <definedName name="_kl6" localSheetId="8" hidden="1">{"'Sheet1'!$L$16"}</definedName>
    <definedName name="_kl6" hidden="1">{"'Sheet1'!$L$16"}</definedName>
    <definedName name="_Lan1" localSheetId="3">{"Thuxm2.xls","Sheet1"}</definedName>
    <definedName name="_Lan1" localSheetId="4">{"Thuxm2.xls","Sheet1"}</definedName>
    <definedName name="_Order1" hidden="1">255</definedName>
    <definedName name="_Order2" hidden="1">255</definedName>
    <definedName name="_S1" localSheetId="3">{"Book1"}</definedName>
    <definedName name="_S1" localSheetId="4">{"Book1"}</definedName>
    <definedName name="_tt3" localSheetId="3" hidden="1">{"'Sheet1'!$L$16"}</definedName>
    <definedName name="_tt3" localSheetId="4" hidden="1">{"'Sheet1'!$L$16"}</definedName>
    <definedName name="_tt3" localSheetId="8" hidden="1">{"'Sheet1'!$L$16"}</definedName>
    <definedName name="_tt3" hidden="1">{"'Sheet1'!$L$16"}</definedName>
    <definedName name="_TH1" localSheetId="3" hidden="1">{"'Sheet1'!$L$16"}</definedName>
    <definedName name="_TH1" localSheetId="4" hidden="1">{"'Sheet1'!$L$16"}</definedName>
    <definedName name="_TH1" localSheetId="8" hidden="1">{"'Sheet1'!$L$16"}</definedName>
    <definedName name="_TH1" hidden="1">{"'Sheet1'!$L$16"}</definedName>
    <definedName name="_vl1" localSheetId="3" hidden="1">{"'Sheet1'!$L$16"}</definedName>
    <definedName name="_vl1" localSheetId="4" hidden="1">{"'Sheet1'!$L$16"}</definedName>
    <definedName name="_vl1" localSheetId="8" hidden="1">{"'Sheet1'!$L$16"}</definedName>
    <definedName name="_vl1" hidden="1">{"'Sheet1'!$L$16"}</definedName>
    <definedName name="Ac" localSheetId="3">{"Thuxm2.xls","Sheet1"}</definedName>
    <definedName name="Ac" localSheetId="4">{"Thuxm2.xls","Sheet1"}</definedName>
    <definedName name="adghlc.xls" localSheetId="3" hidden="1">{"'Sheet1'!$L$16"}</definedName>
    <definedName name="adghlc.xls" localSheetId="4" hidden="1">{"'Sheet1'!$L$16"}</definedName>
    <definedName name="adghlc.xls" localSheetId="8" hidden="1">{"'Sheet1'!$L$16"}</definedName>
    <definedName name="adghlc.xls" hidden="1">{"'Sheet1'!$L$16"}</definedName>
    <definedName name="adksg.xls" localSheetId="3" hidden="1">{"'Sheet1'!$L$16"}</definedName>
    <definedName name="adksg.xls" localSheetId="4" hidden="1">{"'Sheet1'!$L$16"}</definedName>
    <definedName name="adksg.xls" localSheetId="8" hidden="1">{"'Sheet1'!$L$16"}</definedName>
    <definedName name="adksg.xls" hidden="1">{"'Sheet1'!$L$16"}</definedName>
    <definedName name="ae" localSheetId="3" hidden="1">{"'Sheet1'!$L$16"}</definedName>
    <definedName name="ae" localSheetId="4" hidden="1">{"'Sheet1'!$L$16"}</definedName>
    <definedName name="ae" localSheetId="8" hidden="1">{"'Sheet1'!$L$16"}</definedName>
    <definedName name="ae" hidden="1">{"'Sheet1'!$L$16"}</definedName>
    <definedName name="aghow.xls" localSheetId="3" hidden="1">{"'Sheet1'!$L$16"}</definedName>
    <definedName name="aghow.xls" localSheetId="4" hidden="1">{"'Sheet1'!$L$16"}</definedName>
    <definedName name="aghow.xls" localSheetId="8" hidden="1">{"'Sheet1'!$L$16"}</definedName>
    <definedName name="aghow.xls" hidden="1">{"'Sheet1'!$L$16"}</definedName>
    <definedName name="anscount" hidden="1">8</definedName>
    <definedName name="Antoan" localSheetId="3" hidden="1">{"'Sheet1'!$L$16"}</definedName>
    <definedName name="Antoan" localSheetId="4" hidden="1">{"'Sheet1'!$L$16"}</definedName>
    <definedName name="Antoan" localSheetId="8" hidden="1">{"'Sheet1'!$L$16"}</definedName>
    <definedName name="Antoan" hidden="1">{"'Sheet1'!$L$16"}</definedName>
    <definedName name="AS2DocOpenMode" hidden="1">"AS2DocumentEdit"</definedName>
    <definedName name="asss" localSheetId="3" hidden="1">{"'Sheet1'!$L$16"}</definedName>
    <definedName name="asss" localSheetId="4" hidden="1">{"'Sheet1'!$L$16"}</definedName>
    <definedName name="asss" localSheetId="8" hidden="1">{"'Sheet1'!$L$16"}</definedName>
    <definedName name="asss" hidden="1">{"'Sheet1'!$L$16"}</definedName>
    <definedName name="auty.xls" localSheetId="3" hidden="1">{"'Sheet1'!$L$16"}</definedName>
    <definedName name="auty.xls" localSheetId="4" hidden="1">{"'Sheet1'!$L$16"}</definedName>
    <definedName name="auty.xls" localSheetId="8" hidden="1">{"'Sheet1'!$L$16"}</definedName>
    <definedName name="auty.xls" hidden="1">{"'Sheet1'!$L$16"}</definedName>
    <definedName name="avnbnb.xls" localSheetId="3" hidden="1">{"'Sheet1'!$L$16"}</definedName>
    <definedName name="avnbnb.xls" localSheetId="4" hidden="1">{"'Sheet1'!$L$16"}</definedName>
    <definedName name="avnbnb.xls" localSheetId="8" hidden="1">{"'Sheet1'!$L$16"}</definedName>
    <definedName name="avnbnb.xls" hidden="1">{"'Sheet1'!$L$16"}</definedName>
    <definedName name="banQL" localSheetId="3" hidden="1">{"'Sheet1'!$L$16"}</definedName>
    <definedName name="banQL" localSheetId="4" hidden="1">{"'Sheet1'!$L$16"}</definedName>
    <definedName name="banQL" localSheetId="8" hidden="1">{"'Sheet1'!$L$16"}</definedName>
    <definedName name="banQL" hidden="1">{"'Sheet1'!$L$16"}</definedName>
    <definedName name="BC" localSheetId="3" hidden="1">{"'Sheet1'!$L$16"}</definedName>
    <definedName name="BC" localSheetId="4" hidden="1">{"'Sheet1'!$L$16"}</definedName>
    <definedName name="BC" localSheetId="8" hidden="1">{"'Sheet1'!$L$16"}</definedName>
    <definedName name="BC" hidden="1">{"'Sheet1'!$L$16"}</definedName>
    <definedName name="BCBP" localSheetId="3" hidden="1">{"'Sheet1'!$L$16"}</definedName>
    <definedName name="BCBP" localSheetId="4" hidden="1">{"'Sheet1'!$L$16"}</definedName>
    <definedName name="BCBP" localSheetId="8" hidden="1">{"'Sheet1'!$L$16"}</definedName>
    <definedName name="BCBP" hidden="1">{"'Sheet1'!$L$16"}</definedName>
    <definedName name="bdv" localSheetId="3" hidden="1">{"'Sheet1'!$L$16"}</definedName>
    <definedName name="bdv" localSheetId="4" hidden="1">{"'Sheet1'!$L$16"}</definedName>
    <definedName name="bdv" localSheetId="8" hidden="1">{"'Sheet1'!$L$16"}</definedName>
    <definedName name="bdv" hidden="1">{"'Sheet1'!$L$16"}</definedName>
    <definedName name="chitietTT" localSheetId="3" hidden="1">{"'Sheet1'!$L$16"}</definedName>
    <definedName name="chitietTT" localSheetId="4" hidden="1">{"'Sheet1'!$L$16"}</definedName>
    <definedName name="chitietTT" localSheetId="8" hidden="1">{"'Sheet1'!$L$16"}</definedName>
    <definedName name="chitietTT" hidden="1">{"'Sheet1'!$L$16"}</definedName>
    <definedName name="dang" localSheetId="3" hidden="1">{"'Sheet1'!$L$16"}</definedName>
    <definedName name="dang" localSheetId="4" hidden="1">{"'Sheet1'!$L$16"}</definedName>
    <definedName name="dang" localSheetId="8" hidden="1">{"'Sheet1'!$L$16"}</definedName>
    <definedName name="dang" hidden="1">{"'Sheet1'!$L$16"}</definedName>
    <definedName name="DANHMUC">#REF!</definedName>
    <definedName name="ddd" localSheetId="3" hidden="1">{"'Sheet1'!$L$16"}</definedName>
    <definedName name="ddd" localSheetId="4" hidden="1">{"'Sheet1'!$L$16"}</definedName>
    <definedName name="ddd" localSheetId="8" hidden="1">{"'Sheet1'!$L$16"}</definedName>
    <definedName name="ddd" hidden="1">{"'Sheet1'!$L$16"}</definedName>
    <definedName name="dfdgg.xls" localSheetId="3" hidden="1">{"'Sheet1'!$L$16"}</definedName>
    <definedName name="dfdgg.xls" localSheetId="4" hidden="1">{"'Sheet1'!$L$16"}</definedName>
    <definedName name="dfdgg.xls" localSheetId="8" hidden="1">{"'Sheet1'!$L$16"}</definedName>
    <definedName name="dfdgg.xls" hidden="1">{"'Sheet1'!$L$16"}</definedName>
    <definedName name="dfdljfdsl.xls" localSheetId="3" hidden="1">{"'Sheet1'!$L$16"}</definedName>
    <definedName name="dfdljfdsl.xls" localSheetId="4" hidden="1">{"'Sheet1'!$L$16"}</definedName>
    <definedName name="dfdljfdsl.xls" localSheetId="8" hidden="1">{"'Sheet1'!$L$16"}</definedName>
    <definedName name="dfdljfdsl.xls" hidden="1">{"'Sheet1'!$L$16"}</definedName>
    <definedName name="dfhdslkfjdl.xls" localSheetId="3" hidden="1">{"'Sheet1'!$L$16"}</definedName>
    <definedName name="dfhdslkfjdl.xls" localSheetId="4" hidden="1">{"'Sheet1'!$L$16"}</definedName>
    <definedName name="dfhdslkfjdl.xls" localSheetId="8" hidden="1">{"'Sheet1'!$L$16"}</definedName>
    <definedName name="dfhdslkfjdl.xls" hidden="1">{"'Sheet1'!$L$16"}</definedName>
    <definedName name="dfjslf.xls" localSheetId="3" hidden="1">{"'Sheet1'!$L$16"}</definedName>
    <definedName name="dfjslf.xls" localSheetId="4" hidden="1">{"'Sheet1'!$L$16"}</definedName>
    <definedName name="dfjslf.xls" localSheetId="8" hidden="1">{"'Sheet1'!$L$16"}</definedName>
    <definedName name="dfjslf.xls" hidden="1">{"'Sheet1'!$L$16"}</definedName>
    <definedName name="dgrg" localSheetId="3" hidden="1">{"'Sheet1'!$L$16"}</definedName>
    <definedName name="dgrg" localSheetId="4" hidden="1">{"'Sheet1'!$L$16"}</definedName>
    <definedName name="dgrg" localSheetId="8" hidden="1">{"'Sheet1'!$L$16"}</definedName>
    <definedName name="dgrg" hidden="1">{"'Sheet1'!$L$16"}</definedName>
    <definedName name="dien" localSheetId="3" hidden="1">{"'Sheet1'!$L$16"}</definedName>
    <definedName name="dien" localSheetId="4" hidden="1">{"'Sheet1'!$L$16"}</definedName>
    <definedName name="dien" localSheetId="8" hidden="1">{"'Sheet1'!$L$16"}</definedName>
    <definedName name="dien" hidden="1">{"'Sheet1'!$L$16"}</definedName>
    <definedName name="dmxl2" localSheetId="3" hidden="1">{"'Sheet1'!$L$16"}</definedName>
    <definedName name="dmxl2" localSheetId="4" hidden="1">{"'Sheet1'!$L$16"}</definedName>
    <definedName name="dmxl2" localSheetId="8" hidden="1">{"'Sheet1'!$L$16"}</definedName>
    <definedName name="dmxl2" hidden="1">{"'Sheet1'!$L$16"}</definedName>
    <definedName name="Document_array" localSheetId="3">{"THANHTOAN.XLS","Sheet1"}</definedName>
    <definedName name="Document_array" localSheetId="4">{"THANHTOAN.XLS","Sheet1"}</definedName>
    <definedName name="dsahj" localSheetId="3" hidden="1">{"'Sheet1'!$L$16"}</definedName>
    <definedName name="dsahj" localSheetId="4" hidden="1">{"'Sheet1'!$L$16"}</definedName>
    <definedName name="dsahj" localSheetId="8" hidden="1">{"'Sheet1'!$L$16"}</definedName>
    <definedName name="dsahj" hidden="1">{"'Sheet1'!$L$16"}</definedName>
    <definedName name="duc" localSheetId="3" hidden="1">{"'Sheet1'!$L$16"}</definedName>
    <definedName name="duc" localSheetId="4" hidden="1">{"'Sheet1'!$L$16"}</definedName>
    <definedName name="duc" localSheetId="8" hidden="1">{"'Sheet1'!$L$16"}</definedName>
    <definedName name="duc" hidden="1">{"'Sheet1'!$L$16"}</definedName>
    <definedName name="f_Cap" localSheetId="3">IF(ISBLANK(CT_TMinh),0,IF(CT_TMinh="270",4,IF(CT_TMinh="440",5,IF(RIGHT(CT_TMinh,2)="00",1,IF(RIGHT(CT_TMinh,1)="0",2,3)))))</definedName>
    <definedName name="f_Cap" localSheetId="4">IF(ISBLANK(CT_TMinh),0,IF(CT_TMinh="270",4,IF(CT_TMinh="440",5,IF(RIGHT(CT_TMinh,2)="00",1,IF(RIGHT(CT_TMinh,1)="0",2,3)))))</definedName>
    <definedName name="fd" localSheetId="3" hidden="1">{"'Sheet1'!$L$16"}</definedName>
    <definedName name="fd" localSheetId="4" hidden="1">{"'Sheet1'!$L$16"}</definedName>
    <definedName name="fd" localSheetId="8" hidden="1">{"'Sheet1'!$L$16"}</definedName>
    <definedName name="fd" hidden="1">{"'Sheet1'!$L$16"}</definedName>
    <definedName name="fdshlkfjdsl.xls" localSheetId="3" hidden="1">{"'Sheet1'!$L$16"}</definedName>
    <definedName name="fdshlkfjdsl.xls" localSheetId="4" hidden="1">{"'Sheet1'!$L$16"}</definedName>
    <definedName name="fdshlkfjdsl.xls" localSheetId="8" hidden="1">{"'Sheet1'!$L$16"}</definedName>
    <definedName name="fdshlkfjdsl.xls" hidden="1">{"'Sheet1'!$L$16"}</definedName>
    <definedName name="fdskflj.xls" localSheetId="3" hidden="1">{"'Sheet1'!$L$16"}</definedName>
    <definedName name="fdskflj.xls" localSheetId="4" hidden="1">{"'Sheet1'!$L$16"}</definedName>
    <definedName name="fdskflj.xls" localSheetId="8" hidden="1">{"'Sheet1'!$L$16"}</definedName>
    <definedName name="fdskflj.xls" hidden="1">{"'Sheet1'!$L$16"}</definedName>
    <definedName name="ffkljgklfj" hidden="1">{"'Sheet1'!$L$16"}</definedName>
    <definedName name="fgdskfh.xls" localSheetId="3" hidden="1">{"'Sheet1'!$L$16"}</definedName>
    <definedName name="fgdskfh.xls" localSheetId="4" hidden="1">{"'Sheet1'!$L$16"}</definedName>
    <definedName name="fgdskfh.xls" localSheetId="8" hidden="1">{"'Sheet1'!$L$16"}</definedName>
    <definedName name="fgdskfh.xls" hidden="1">{"'Sheet1'!$L$16"}</definedName>
    <definedName name="fml_DoRongCT" localSheetId="3">LEN(CT_TMinh)</definedName>
    <definedName name="fml_DoRongCT" localSheetId="4">LEN(CT_TMinh)</definedName>
    <definedName name="fml_TMChiTieu_CDKT_VungDk" localSheetId="3">IF('SH Thanh dat (2)'!f_Cap=1,IF(LEFT(TongHop_MaChiTieu,'SH Thanh dat (2)'!f_Cap)=LEFT(CT_TMinh,'SH Thanh dat (2)'!f_Cap),TongHop_MaTK,0),IF('SH Thanh dat (2)'!f_Cap=2,IF(LEFT(TongHop_MaChiTieu,'SH Thanh dat (2)'!f_Cap)=LEFT(CT_TMinh,'SH Thanh dat (2)'!f_Cap),TongHop_MaTK,0),IF('SH Thanh dat (2)'!f_Cap=3,IF(LEFT(TongHop_MaChiTieu,'SH Thanh dat (2)'!f_Cap)=LEFT(CT_TMinh,'SH Thanh dat (2)'!f_Cap),TongHop_MaTK,0),0)))</definedName>
    <definedName name="fml_TMChiTieu_CDKT_VungDk" localSheetId="4">IF('SH Thanh dat (3)'!f_Cap=1,IF(LEFT(TongHop_MaChiTieu,'SH Thanh dat (3)'!f_Cap)=LEFT(CT_TMinh,'SH Thanh dat (3)'!f_Cap),TongHop_MaTK,0),IF('SH Thanh dat (3)'!f_Cap=2,IF(LEFT(TongHop_MaChiTieu,'SH Thanh dat (3)'!f_Cap)=LEFT(CT_TMinh,'SH Thanh dat (3)'!f_Cap),TongHop_MaTK,0),IF('SH Thanh dat (3)'!f_Cap=3,IF(LEFT(TongHop_MaChiTieu,'SH Thanh dat (3)'!f_Cap)=LEFT(CT_TMinh,'SH Thanh dat (3)'!f_Cap),TongHop_MaTK,0),0)))</definedName>
    <definedName name="fml_TMChiTieu_CDKT_VungDkDB" localSheetId="3">IF('SH Thanh dat (2)'!f_Cap=4,IF(AND(VALUE(LEFT(TongHop_MaChiTieu,3))&gt;100,VALUE(LEFT(TongHop_MaChiTieu,3))&lt;270),TongHop_MaTK,0),IF('SH Thanh dat (2)'!f_Cap=5,IF(AND(VALUE(LEFT(TongHop_MaChiTieu,3))&gt;300,VALUE(LEFT(TongHop_MaChiTieu,3))&lt;440),TongHop_MaTK,0),0))</definedName>
    <definedName name="fml_TMChiTieu_CDKT_VungDkDB" localSheetId="4">IF('SH Thanh dat (3)'!f_Cap=4,IF(AND(VALUE(LEFT(TongHop_MaChiTieu,3))&gt;100,VALUE(LEFT(TongHop_MaChiTieu,3))&lt;270),TongHop_MaTK,0),IF('SH Thanh dat (3)'!f_Cap=5,IF(AND(VALUE(LEFT(TongHop_MaChiTieu,3))&gt;300,VALUE(LEFT(TongHop_MaChiTieu,3))&lt;440),TongHop_MaTK,0),0))</definedName>
    <definedName name="gadhh.xls" localSheetId="3" hidden="1">{"'Sheet1'!$L$16"}</definedName>
    <definedName name="gadhh.xls" localSheetId="4" hidden="1">{"'Sheet1'!$L$16"}</definedName>
    <definedName name="gadhh.xls" localSheetId="8" hidden="1">{"'Sheet1'!$L$16"}</definedName>
    <definedName name="gadhh.xls" hidden="1">{"'Sheet1'!$L$16"}</definedName>
    <definedName name="gflsjfld.xls" localSheetId="3" hidden="1">{"'Sheet1'!$L$16"}</definedName>
    <definedName name="gflsjfld.xls" localSheetId="4" hidden="1">{"'Sheet1'!$L$16"}</definedName>
    <definedName name="gflsjfld.xls" localSheetId="8" hidden="1">{"'Sheet1'!$L$16"}</definedName>
    <definedName name="gflsjfld.xls" hidden="1">{"'Sheet1'!$L$16"}</definedName>
    <definedName name="ggggggggggg" localSheetId="3" hidden="1">{"'Sheet1'!$L$16"}</definedName>
    <definedName name="ggggggggggg" localSheetId="4" hidden="1">{"'Sheet1'!$L$16"}</definedName>
    <definedName name="ggggggggggg" localSheetId="8" hidden="1">{"'Sheet1'!$L$16"}</definedName>
    <definedName name="ggggggggggg" hidden="1">{"'Sheet1'!$L$16"}</definedName>
    <definedName name="gkdsg.xls" localSheetId="3" hidden="1">{"'Sheet1'!$L$16"}</definedName>
    <definedName name="gkdsg.xls" localSheetId="4" hidden="1">{"'Sheet1'!$L$16"}</definedName>
    <definedName name="gkdsg.xls" localSheetId="8" hidden="1">{"'Sheet1'!$L$16"}</definedName>
    <definedName name="gkdsg.xls" hidden="1">{"'Sheet1'!$L$16"}</definedName>
    <definedName name="gkhf.xls" localSheetId="3" hidden="1">{"'Sheet1'!$L$16"}</definedName>
    <definedName name="gkhf.xls" localSheetId="4" hidden="1">{"'Sheet1'!$L$16"}</definedName>
    <definedName name="gkhf.xls" localSheetId="8" hidden="1">{"'Sheet1'!$L$16"}</definedName>
    <definedName name="gkhf.xls" hidden="1">{"'Sheet1'!$L$16"}</definedName>
    <definedName name="h" localSheetId="3" hidden="1">{"'Sheet1'!$L$16"}</definedName>
    <definedName name="h" localSheetId="4" hidden="1">{"'Sheet1'!$L$16"}</definedName>
    <definedName name="h" localSheetId="8" hidden="1">{"'Sheet1'!$L$16"}</definedName>
    <definedName name="h" hidden="1">{"'Sheet1'!$L$16"}</definedName>
    <definedName name="haggh.xls" localSheetId="3" hidden="1">{"'Sheet1'!$L$16"}</definedName>
    <definedName name="haggh.xls" localSheetId="4" hidden="1">{"'Sheet1'!$L$16"}</definedName>
    <definedName name="haggh.xls" localSheetId="8" hidden="1">{"'Sheet1'!$L$16"}</definedName>
    <definedName name="haggh.xls" hidden="1">{"'Sheet1'!$L$16"}</definedName>
    <definedName name="haiacc" localSheetId="3" hidden="1">{"'Sheet1'!$L$16"}</definedName>
    <definedName name="haiacc" localSheetId="4" hidden="1">{"'Sheet1'!$L$16"}</definedName>
    <definedName name="haiacc" localSheetId="8" hidden="1">{"'Sheet1'!$L$16"}</definedName>
    <definedName name="haiacc" hidden="1">{"'Sheet1'!$L$16"}</definedName>
    <definedName name="hanh" localSheetId="3" hidden="1">{"'Sheet1'!$L$16"}</definedName>
    <definedName name="hanh" localSheetId="4" hidden="1">{"'Sheet1'!$L$16"}</definedName>
    <definedName name="hanh" localSheetId="8" hidden="1">{"'Sheet1'!$L$16"}</definedName>
    <definedName name="hanh" hidden="1">{"'Sheet1'!$L$16"}</definedName>
    <definedName name="hdfhf" localSheetId="3" hidden="1">{"'Sheet1'!$L$16"}</definedName>
    <definedName name="hdfhf" localSheetId="4" hidden="1">{"'Sheet1'!$L$16"}</definedName>
    <definedName name="hdfhf" localSheetId="8" hidden="1">{"'Sheet1'!$L$16"}</definedName>
    <definedName name="hdfhf" hidden="1">{"'Sheet1'!$L$16"}</definedName>
    <definedName name="hdkjhfd" hidden="1">{"'Sheet1'!$L$16"}</definedName>
    <definedName name="hfghh.xls" localSheetId="3" hidden="1">{"'Sheet1'!$L$16"}</definedName>
    <definedName name="hfghh.xls" localSheetId="4" hidden="1">{"'Sheet1'!$L$16"}</definedName>
    <definedName name="hfghh.xls" localSheetId="8" hidden="1">{"'Sheet1'!$L$16"}</definedName>
    <definedName name="hfghh.xls" hidden="1">{"'Sheet1'!$L$16"}</definedName>
    <definedName name="hjfkhgfk" hidden="1">{"'Sheet1'!$L$16"}</definedName>
    <definedName name="hkjkll" localSheetId="3" hidden="1">{"'Sheet1'!$L$16"}</definedName>
    <definedName name="hkjkll" localSheetId="4" hidden="1">{"'Sheet1'!$L$16"}</definedName>
    <definedName name="hkjkll" localSheetId="8" hidden="1">{"'Sheet1'!$L$16"}</definedName>
    <definedName name="hkjkll" hidden="1">{"'Sheet1'!$L$16"}</definedName>
    <definedName name="hklhlk.xls" localSheetId="3" hidden="1">{"'Sheet1'!$L$16"}</definedName>
    <definedName name="hklhlk.xls" localSheetId="4" hidden="1">{"'Sheet1'!$L$16"}</definedName>
    <definedName name="hklhlk.xls" localSheetId="8" hidden="1">{"'Sheet1'!$L$16"}</definedName>
    <definedName name="hklhlk.xls" hidden="1">{"'Sheet1'!$L$16"}</definedName>
    <definedName name="hong" localSheetId="3" hidden="1">{"'Sheet1'!$L$16"}</definedName>
    <definedName name="hong" localSheetId="4" hidden="1">{"'Sheet1'!$L$16"}</definedName>
    <definedName name="hong" localSheetId="8" hidden="1">{"'Sheet1'!$L$16"}</definedName>
    <definedName name="hong" hidden="1">{"'Sheet1'!$L$16"}</definedName>
    <definedName name="htlm" localSheetId="3" hidden="1">{"'Sheet1'!$L$16"}</definedName>
    <definedName name="htlm" localSheetId="4" hidden="1">{"'Sheet1'!$L$16"}</definedName>
    <definedName name="htlm" localSheetId="8" hidden="1">{"'Sheet1'!$L$16"}</definedName>
    <definedName name="htlm" hidden="1">{"'Sheet1'!$L$16"}</definedName>
    <definedName name="HTML_CodePage" hidden="1">950</definedName>
    <definedName name="HTML_Control" localSheetId="3" hidden="1">{"'Sheet1'!$L$16"}</definedName>
    <definedName name="HTML_Control" localSheetId="4" hidden="1">{"'Sheet1'!$L$16"}</definedName>
    <definedName name="HTML_Control" localSheetId="12" hidden="1">{"'Sheet1'!$L$16"}</definedName>
    <definedName name="HTML_Control" localSheetId="8" hidden="1">{"'Sheet1'!$L$16"}</definedName>
    <definedName name="HTML_Control" localSheetId="1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Tthang10" localSheetId="3">{"Book1"}</definedName>
    <definedName name="HTthang10" localSheetId="4">{"Book1"}</definedName>
    <definedName name="hui" localSheetId="3" hidden="1">{"'Sheet1'!$L$16"}</definedName>
    <definedName name="hui" localSheetId="4" hidden="1">{"'Sheet1'!$L$16"}</definedName>
    <definedName name="hui" localSheetId="8" hidden="1">{"'Sheet1'!$L$16"}</definedName>
    <definedName name="hui" hidden="1">{"'Sheet1'!$L$16"}</definedName>
    <definedName name="huy" localSheetId="3" hidden="1">{"'Sheet1'!$L$16"}</definedName>
    <definedName name="huy" localSheetId="4" hidden="1">{"'Sheet1'!$L$16"}</definedName>
    <definedName name="huy" localSheetId="8" hidden="1">{"'Sheet1'!$L$16"}</definedName>
    <definedName name="huy" localSheetId="14" hidden="1">{"'Sheet1'!$L$16"}</definedName>
    <definedName name="huy" hidden="1">{"'Sheet1'!$L$16"}</definedName>
    <definedName name="huyhoa" localSheetId="3" hidden="1">{"'Sheet1'!$L$16"}</definedName>
    <definedName name="huyhoa" localSheetId="4" hidden="1">{"'Sheet1'!$L$16"}</definedName>
    <definedName name="huyhoa" localSheetId="8" hidden="1">{"'Sheet1'!$L$16"}</definedName>
    <definedName name="huyhoa" hidden="1">{"'Sheet1'!$L$16"}</definedName>
    <definedName name="jkfhgkfh" hidden="1">{"'Sheet1'!$L$16"}</definedName>
    <definedName name="kjkjkj" localSheetId="3" hidden="1">{"'Sheet1'!$L$16"}</definedName>
    <definedName name="kjkjkj" localSheetId="4" hidden="1">{"'Sheet1'!$L$16"}</definedName>
    <definedName name="kjkjkj" localSheetId="8" hidden="1">{"'Sheet1'!$L$16"}</definedName>
    <definedName name="kjkjkj" hidden="1">{"'Sheet1'!$L$16"}</definedName>
    <definedName name="KLDtru" localSheetId="3" hidden="1">{"'Sheet1'!$L$16"}</definedName>
    <definedName name="KLDtru" localSheetId="4" hidden="1">{"'Sheet1'!$L$16"}</definedName>
    <definedName name="KLDtru" localSheetId="8" hidden="1">{"'Sheet1'!$L$16"}</definedName>
    <definedName name="KLDtru" hidden="1">{"'Sheet1'!$L$16"}</definedName>
    <definedName name="kljgkg.xls" localSheetId="3" hidden="1">{"'Sheet1'!$L$16"}</definedName>
    <definedName name="kljgkg.xls" localSheetId="4" hidden="1">{"'Sheet1'!$L$16"}</definedName>
    <definedName name="kljgkg.xls" localSheetId="8" hidden="1">{"'Sheet1'!$L$16"}</definedName>
    <definedName name="kljgkg.xls" hidden="1">{"'Sheet1'!$L$16"}</definedName>
    <definedName name="klm" localSheetId="3" hidden="1">{"'Sheet1'!$L$16"}</definedName>
    <definedName name="klm" localSheetId="4" hidden="1">{"'Sheet1'!$L$16"}</definedName>
    <definedName name="klm" localSheetId="8" hidden="1">{"'Sheet1'!$L$16"}</definedName>
    <definedName name="klm" hidden="1">{"'Sheet1'!$L$16"}</definedName>
    <definedName name="kqkd" localSheetId="3" hidden="1">{"'Sheet1'!$L$16"}</definedName>
    <definedName name="kqkd" localSheetId="4" hidden="1">{"'Sheet1'!$L$16"}</definedName>
    <definedName name="kqkd" localSheetId="8" hidden="1">{"'Sheet1'!$L$16"}</definedName>
    <definedName name="kqkd" hidden="1">{"'Sheet1'!$L$16"}</definedName>
    <definedName name="linhT" localSheetId="3" hidden="1">{"'Sheet1'!$L$16"}</definedName>
    <definedName name="linhT" localSheetId="4" hidden="1">{"'Sheet1'!$L$16"}</definedName>
    <definedName name="linhT" localSheetId="8" hidden="1">{"'Sheet1'!$L$16"}</definedName>
    <definedName name="linhT" hidden="1">{"'Sheet1'!$L$16"}</definedName>
    <definedName name="LTKD" localSheetId="3" hidden="1">{"'Sheet1'!$L$16"}</definedName>
    <definedName name="LTKD" localSheetId="4" hidden="1">{"'Sheet1'!$L$16"}</definedName>
    <definedName name="LTKD" localSheetId="8" hidden="1">{"'Sheet1'!$L$16"}</definedName>
    <definedName name="LTKD" hidden="1">{"'Sheet1'!$L$16"}</definedName>
    <definedName name="LTKDDC" localSheetId="3" hidden="1">{"'Sheet1'!$L$16"}</definedName>
    <definedName name="LTKDDC" localSheetId="4" hidden="1">{"'Sheet1'!$L$16"}</definedName>
    <definedName name="LTKDDC" localSheetId="8" hidden="1">{"'Sheet1'!$L$16"}</definedName>
    <definedName name="LTKDDC" hidden="1">{"'Sheet1'!$L$16"}</definedName>
    <definedName name="luan" localSheetId="3" hidden="1">{"'Sheet1'!$L$16"}</definedName>
    <definedName name="luan" localSheetId="4" hidden="1">{"'Sheet1'!$L$16"}</definedName>
    <definedName name="luan" localSheetId="8" hidden="1">{"'Sheet1'!$L$16"}</definedName>
    <definedName name="luan" hidden="1">{"'Sheet1'!$L$16"}</definedName>
    <definedName name="Luong" localSheetId="3" hidden="1">{"'Sheet1'!$L$16"}</definedName>
    <definedName name="Luong" localSheetId="4" hidden="1">{"'Sheet1'!$L$16"}</definedName>
    <definedName name="Luong" localSheetId="8" hidden="1">{"'Sheet1'!$L$16"}</definedName>
    <definedName name="Luong" hidden="1">{"'Sheet1'!$L$16"}</definedName>
    <definedName name="luyÕn" localSheetId="3" hidden="1">{"'Sheet1'!$L$16"}</definedName>
    <definedName name="luyÕn" localSheetId="4" hidden="1">{"'Sheet1'!$L$16"}</definedName>
    <definedName name="luyÕn" localSheetId="8" hidden="1">{"'Sheet1'!$L$16"}</definedName>
    <definedName name="luyÕn" hidden="1">{"'Sheet1'!$L$16"}</definedName>
    <definedName name="mj" localSheetId="3" hidden="1">{"'Sheet1'!$L$16"}</definedName>
    <definedName name="mj" localSheetId="4" hidden="1">{"'Sheet1'!$L$16"}</definedName>
    <definedName name="mj" localSheetId="8" hidden="1">{"'Sheet1'!$L$16"}</definedName>
    <definedName name="mj" hidden="1">{"'Sheet1'!$L$16"}</definedName>
    <definedName name="nam" localSheetId="3">{"Book1"}</definedName>
    <definedName name="nam" localSheetId="4">{"Book1"}</definedName>
    <definedName name="nammm.xls" localSheetId="3" hidden="1">{"'Sheet1'!$L$16"}</definedName>
    <definedName name="nammm.xls" localSheetId="4" hidden="1">{"'Sheet1'!$L$16"}</definedName>
    <definedName name="nammm.xls" localSheetId="8" hidden="1">{"'Sheet1'!$L$16"}</definedName>
    <definedName name="nammm.xls" hidden="1">{"'Sheet1'!$L$16"}</definedName>
    <definedName name="nbvbv.xls" localSheetId="3" hidden="1">{"'Sheet1'!$L$16"}</definedName>
    <definedName name="nbvbv.xls" localSheetId="4" hidden="1">{"'Sheet1'!$L$16"}</definedName>
    <definedName name="nbvbv.xls" localSheetId="8" hidden="1">{"'Sheet1'!$L$16"}</definedName>
    <definedName name="nbvbv.xls" hidden="1">{"'Sheet1'!$L$16"}</definedName>
    <definedName name="nbvxcb.xls" localSheetId="3" hidden="1">{"'Sheet1'!$L$16"}</definedName>
    <definedName name="nbvxcb.xls" localSheetId="4" hidden="1">{"'Sheet1'!$L$16"}</definedName>
    <definedName name="nbvxcb.xls" localSheetId="8" hidden="1">{"'Sheet1'!$L$16"}</definedName>
    <definedName name="nbvxcb.xls" hidden="1">{"'Sheet1'!$L$16"}</definedName>
    <definedName name="ngu" localSheetId="3" hidden="1">{"'Sheet1'!$L$16"}</definedName>
    <definedName name="ngu" localSheetId="4" hidden="1">{"'Sheet1'!$L$16"}</definedName>
    <definedName name="ngu" localSheetId="8" hidden="1">{"'Sheet1'!$L$16"}</definedName>
    <definedName name="ngu" hidden="1">{"'Sheet1'!$L$16"}</definedName>
    <definedName name="o" localSheetId="3" hidden="1">{"'Sheet1'!$L$16"}</definedName>
    <definedName name="o" localSheetId="4" hidden="1">{"'Sheet1'!$L$16"}</definedName>
    <definedName name="o" localSheetId="8" hidden="1">{"'Sheet1'!$L$16"}</definedName>
    <definedName name="o" hidden="1">{"'Sheet1'!$L$16"}</definedName>
    <definedName name="_xlnm.Print_Area" localSheetId="6">'Bao cao'!$B$1:$AO$338</definedName>
    <definedName name="_xlnm.Print_Area" localSheetId="15">'Đầu tư tài chính'!$A$1:$CA$30</definedName>
    <definedName name="_xlnm.Print_Area" localSheetId="11">'Leadsheet 200'!$A$1:$J$796</definedName>
    <definedName name="_xlnm.Print_Area" localSheetId="13">'Tinh CP luu hanh BQ'!$A$1:$I$21</definedName>
    <definedName name="_xlnm.Print_Area" localSheetId="16">'Tình hình sd vốn'!$A$1:$O$22</definedName>
    <definedName name="_xlnm.Print_Area" localSheetId="12">'TM TSCĐ'!$A$1:$I$75</definedName>
    <definedName name="_xlnm.Print_Area" localSheetId="8">'TMDau tu'!$A$1:$M$62</definedName>
    <definedName name="_xlnm.Print_Area" localSheetId="7">'Thuyet minh'!$A$1:$CD$1333</definedName>
    <definedName name="_xlnm.Print_Area" localSheetId="2">'Thuyết minh chênh lệch TT 200'!$A$1:$CB$45</definedName>
    <definedName name="_xlnm.Print_Area" localSheetId="9">'Thuyết minh vay'!$A$1:$CA$29</definedName>
    <definedName name="_xlnm.Print_Area" localSheetId="14">'Thuyết minh VCSH'!$A$1:$O$25</definedName>
    <definedName name="_xlnm.Print_Titles" localSheetId="6">'Bao cao'!$B:$AN,'Bao cao'!$1:$3</definedName>
    <definedName name="_xlnm.Print_Titles" localSheetId="1">'Phân tích'!$1:$4</definedName>
    <definedName name="_xlnm.Print_Titles" localSheetId="12">'TM TSCĐ'!$1:$2</definedName>
    <definedName name="_xlnm.Print_Titles" localSheetId="8">'TMDau tu'!$1:$3</definedName>
    <definedName name="_xlnm.Print_Titles" localSheetId="7">'Thuyet minh'!$1:$3</definedName>
    <definedName name="_xlnm.Print_Titles" localSheetId="2">'Thuyết minh chênh lệch TT 200'!$1:$2</definedName>
    <definedName name="_xlnm.Print_Titles" localSheetId="0">'Trọng yếu'!$1:$4</definedName>
    <definedName name="PHUONG" localSheetId="3">{"Book1"}</definedName>
    <definedName name="PHUONG" localSheetId="4">{"Book1"}</definedName>
    <definedName name="q" localSheetId="3" hidden="1">{"'Sheet1'!$L$16"}</definedName>
    <definedName name="q" localSheetId="4" hidden="1">{"'Sheet1'!$L$16"}</definedName>
    <definedName name="q" localSheetId="12" hidden="1">{"'Sheet1'!$L$16"}</definedName>
    <definedName name="q" localSheetId="8" hidden="1">{"'Sheet1'!$L$16"}</definedName>
    <definedName name="q" hidden="1">{"'Sheet1'!$L$16"}</definedName>
    <definedName name="qvnbm.xls" localSheetId="3" hidden="1">{"'Sheet1'!$L$16"}</definedName>
    <definedName name="qvnbm.xls" localSheetId="4" hidden="1">{"'Sheet1'!$L$16"}</definedName>
    <definedName name="qvnbm.xls" localSheetId="8" hidden="1">{"'Sheet1'!$L$16"}</definedName>
    <definedName name="qvnbm.xls" hidden="1">{"'Sheet1'!$L$16"}</definedName>
    <definedName name="Ranhxay" localSheetId="3" hidden="1">{"'Sheet1'!$L$16"}</definedName>
    <definedName name="Ranhxay" localSheetId="4" hidden="1">{"'Sheet1'!$L$16"}</definedName>
    <definedName name="Ranhxay" localSheetId="8" hidden="1">{"'Sheet1'!$L$16"}</definedName>
    <definedName name="Ranhxay" hidden="1">{"'Sheet1'!$L$16"}</definedName>
    <definedName name="SCTX" localSheetId="3" hidden="1">{"'Sheet1'!$L$16"}</definedName>
    <definedName name="SCTX" localSheetId="4" hidden="1">{"'Sheet1'!$L$16"}</definedName>
    <definedName name="SCTX" localSheetId="8" hidden="1">{"'Sheet1'!$L$16"}</definedName>
    <definedName name="SCTX" hidden="1">{"'Sheet1'!$L$16"}</definedName>
    <definedName name="sdlfj.xls" localSheetId="3" hidden="1">{"'Sheet1'!$L$16"}</definedName>
    <definedName name="sdlfj.xls" localSheetId="4" hidden="1">{"'Sheet1'!$L$16"}</definedName>
    <definedName name="sdlfj.xls" localSheetId="8" hidden="1">{"'Sheet1'!$L$16"}</definedName>
    <definedName name="sdlfj.xls" hidden="1">{"'Sheet1'!$L$16"}</definedName>
    <definedName name="sen" localSheetId="3" hidden="1">{"'Sheet1'!$L$16"}</definedName>
    <definedName name="sen" localSheetId="4" hidden="1">{"'Sheet1'!$L$16"}</definedName>
    <definedName name="sen" localSheetId="8" hidden="1">{"'Sheet1'!$L$16"}</definedName>
    <definedName name="sen" hidden="1">{"'Sheet1'!$L$16"}</definedName>
    <definedName name="sencount" hidden="1">1</definedName>
    <definedName name="sgreh" localSheetId="3" hidden="1">{"'Sheet1'!$L$16"}</definedName>
    <definedName name="sgreh" localSheetId="4" hidden="1">{"'Sheet1'!$L$16"}</definedName>
    <definedName name="sgreh" localSheetId="8" hidden="1">{"'Sheet1'!$L$16"}</definedName>
    <definedName name="sgreh" hidden="1">{"'Sheet1'!$L$16"}</definedName>
    <definedName name="shee12" localSheetId="3" hidden="1">{"'Sheet1'!$L$16"}</definedName>
    <definedName name="shee12" localSheetId="4" hidden="1">{"'Sheet1'!$L$16"}</definedName>
    <definedName name="shee12" localSheetId="8" hidden="1">{"'Sheet1'!$L$16"}</definedName>
    <definedName name="shee12" hidden="1">{"'Sheet1'!$L$16"}</definedName>
    <definedName name="sheet" localSheetId="3" hidden="1">{"'Sheet1'!$L$16"}</definedName>
    <definedName name="sheet" localSheetId="4" hidden="1">{"'Sheet1'!$L$16"}</definedName>
    <definedName name="sheet" localSheetId="8" hidden="1">{"'Sheet1'!$L$16"}</definedName>
    <definedName name="sheet" hidden="1">{"'Sheet1'!$L$16"}</definedName>
    <definedName name="sodu" localSheetId="3" hidden="1">{"'Sheet1'!$L$16"}</definedName>
    <definedName name="sodu" localSheetId="4" hidden="1">{"'Sheet1'!$L$16"}</definedName>
    <definedName name="sodu" localSheetId="8" hidden="1">{"'Sheet1'!$L$16"}</definedName>
    <definedName name="sodu" hidden="1">{"'Sheet1'!$L$16"}</definedName>
    <definedName name="tt" localSheetId="3" hidden="1">{"'Sheet1'!$L$16"}</definedName>
    <definedName name="tt" localSheetId="4" hidden="1">{"'Sheet1'!$L$16"}</definedName>
    <definedName name="tt" localSheetId="8" hidden="1">{"'Sheet1'!$L$16"}</definedName>
    <definedName name="tt" hidden="1">{"'Sheet1'!$L$16"}</definedName>
    <definedName name="tupu.xls" localSheetId="3" hidden="1">{"'Sheet1'!$L$16"}</definedName>
    <definedName name="tupu.xls" localSheetId="4" hidden="1">{"'Sheet1'!$L$16"}</definedName>
    <definedName name="tupu.xls" localSheetId="8" hidden="1">{"'Sheet1'!$L$16"}</definedName>
    <definedName name="tupu.xls" hidden="1">{"'Sheet1'!$L$16"}</definedName>
    <definedName name="tv" localSheetId="3" hidden="1">{"'Sheet1'!$L$16"}</definedName>
    <definedName name="tv" localSheetId="4" hidden="1">{"'Sheet1'!$L$16"}</definedName>
    <definedName name="tv" localSheetId="8" hidden="1">{"'Sheet1'!$L$16"}</definedName>
    <definedName name="tv" hidden="1">{"'Sheet1'!$L$16"}</definedName>
    <definedName name="thang10" localSheetId="3">{"Book1"}</definedName>
    <definedName name="thang10" localSheetId="4">{"Book1"}</definedName>
    <definedName name="thang13" localSheetId="3" hidden="1">{"'Sheet1'!$L$16"}</definedName>
    <definedName name="thang13" localSheetId="4" hidden="1">{"'Sheet1'!$L$16"}</definedName>
    <definedName name="thang13" localSheetId="8" hidden="1">{"'Sheet1'!$L$16"}</definedName>
    <definedName name="thang13" hidden="1">{"'Sheet1'!$L$16"}</definedName>
    <definedName name="tht" localSheetId="3" hidden="1">{"'Sheet1'!$L$16"}</definedName>
    <definedName name="tht" localSheetId="4" hidden="1">{"'Sheet1'!$L$16"}</definedName>
    <definedName name="tht" localSheetId="8" hidden="1">{"'Sheet1'!$L$16"}</definedName>
    <definedName name="tht" hidden="1">{"'Sheet1'!$L$16"}</definedName>
    <definedName name="thu" localSheetId="3" hidden="1">{"'Sheet1'!$L$16"}</definedName>
    <definedName name="thu" localSheetId="4" hidden="1">{"'Sheet1'!$L$16"}</definedName>
    <definedName name="thu" localSheetId="8" hidden="1">{"'Sheet1'!$L$16"}</definedName>
    <definedName name="thu" hidden="1">{"'Sheet1'!$L$16"}</definedName>
    <definedName name="thuy" localSheetId="3" hidden="1">{"'Sheet1'!$L$16"}</definedName>
    <definedName name="thuy" localSheetId="4" hidden="1">{"'Sheet1'!$L$16"}</definedName>
    <definedName name="thuy" localSheetId="8" hidden="1">{"'Sheet1'!$L$16"}</definedName>
    <definedName name="thuy" hidden="1">{"'Sheet1'!$L$16"}</definedName>
    <definedName name="UL" localSheetId="3" hidden="1">{"'Sheet1'!$L$16"}</definedName>
    <definedName name="UL" localSheetId="4" hidden="1">{"'Sheet1'!$L$16"}</definedName>
    <definedName name="UL" localSheetId="8" hidden="1">{"'Sheet1'!$L$16"}</definedName>
    <definedName name="UL" hidden="1">{"'Sheet1'!$L$16"}</definedName>
    <definedName name="vgho" localSheetId="3" hidden="1">{"'Sheet1'!$L$16"}</definedName>
    <definedName name="vgho" localSheetId="4" hidden="1">{"'Sheet1'!$L$16"}</definedName>
    <definedName name="vgho" localSheetId="8" hidden="1">{"'Sheet1'!$L$16"}</definedName>
    <definedName name="vgho" hidden="1">{"'Sheet1'!$L$16"}</definedName>
    <definedName name="VK" localSheetId="3" hidden="1">{"'Sheet1'!$L$16"}</definedName>
    <definedName name="VK" localSheetId="4" hidden="1">{"'Sheet1'!$L$16"}</definedName>
    <definedName name="VK" localSheetId="8" hidden="1">{"'Sheet1'!$L$16"}</definedName>
    <definedName name="VK" hidden="1">{"'Sheet1'!$L$16"}</definedName>
    <definedName name="XRefColumnsCount" hidden="1">5</definedName>
    <definedName name="XRefCopyRangeCount" hidden="1">6</definedName>
    <definedName name="XRefPasteRangeCount" hidden="1">5</definedName>
    <definedName name="XuÊt8" localSheetId="3" hidden="1">{"'Sheet1'!$L$16"}</definedName>
    <definedName name="XuÊt8" localSheetId="4" hidden="1">{"'Sheet1'!$L$16"}</definedName>
    <definedName name="XuÊt8" localSheetId="8" hidden="1">{"'Sheet1'!$L$16"}</definedName>
    <definedName name="XuÊt8" hidden="1">{"'Sheet1'!$L$16"}</definedName>
    <definedName name="Ý_kiến">#REF!</definedName>
    <definedName name="zKm2" localSheetId="3" hidden="1">{"'Sheet1'!$L$16"}</definedName>
    <definedName name="zKm2" localSheetId="4" hidden="1">{"'Sheet1'!$L$16"}</definedName>
    <definedName name="zKm2" localSheetId="8" hidden="1">{"'Sheet1'!$L$16"}</definedName>
    <definedName name="zKm2" hidden="1">{"'Sheet1'!$L$16"}</definedName>
    <definedName name="ZXzX" localSheetId="3" hidden="1">{"'Sheet1'!$L$16"}</definedName>
    <definedName name="ZXzX" localSheetId="4" hidden="1">{"'Sheet1'!$L$16"}</definedName>
    <definedName name="ZXzX" localSheetId="8" hidden="1">{"'Sheet1'!$L$16"}</definedName>
    <definedName name="ZXzX" hidden="1">{"'Sheet1'!$L$16"}</definedName>
  </definedNames>
  <calcPr calcId="144525"/>
</workbook>
</file>

<file path=xl/calcChain.xml><?xml version="1.0" encoding="utf-8"?>
<calcChain xmlns="http://schemas.openxmlformats.org/spreadsheetml/2006/main">
  <c r="G7" i="42" l="1"/>
  <c r="G16" i="42" s="1"/>
  <c r="D32" i="42" l="1"/>
  <c r="E32" i="42" s="1"/>
  <c r="J14" i="42"/>
  <c r="E12" i="42"/>
  <c r="J10" i="42"/>
  <c r="J7" i="42"/>
  <c r="J18" i="42" s="1"/>
  <c r="G18" i="42"/>
  <c r="J19" i="42" s="1"/>
  <c r="J9" i="42"/>
  <c r="F4" i="42"/>
  <c r="C4" i="42"/>
  <c r="C15" i="42" s="1"/>
  <c r="C22" i="42" s="1"/>
  <c r="E4" i="42" l="1"/>
  <c r="G4" i="42" s="1"/>
  <c r="C5" i="42"/>
  <c r="F15" i="42"/>
  <c r="D33" i="42"/>
  <c r="E33" i="42" s="1"/>
  <c r="D30" i="42" l="1"/>
  <c r="E15" i="42"/>
  <c r="E22" i="42" s="1"/>
  <c r="C25" i="42"/>
  <c r="E25" i="42" s="1"/>
  <c r="D35" i="42" l="1"/>
  <c r="D39" i="42" s="1"/>
  <c r="F30" i="42"/>
  <c r="G30" i="42"/>
  <c r="J20" i="42"/>
  <c r="J21" i="42" s="1"/>
  <c r="G31" i="42" l="1"/>
  <c r="D31" i="41" l="1"/>
  <c r="E31" i="41" s="1"/>
  <c r="C3" i="41" l="1"/>
  <c r="E3" i="41" s="1"/>
  <c r="F3" i="41"/>
  <c r="C6" i="41"/>
  <c r="E6" i="41" s="1"/>
  <c r="J8" i="41" s="1"/>
  <c r="G6" i="41"/>
  <c r="G15" i="41" s="1"/>
  <c r="G17" i="41" s="1"/>
  <c r="J18" i="41" s="1"/>
  <c r="J6" i="41"/>
  <c r="E11" i="41"/>
  <c r="J13" i="41"/>
  <c r="F14" i="41"/>
  <c r="J17" i="41"/>
  <c r="G3" i="41" l="1"/>
  <c r="C14" i="41"/>
  <c r="E14" i="41" s="1"/>
  <c r="E21" i="41" s="1"/>
  <c r="D32" i="41"/>
  <c r="E32" i="41" s="1"/>
  <c r="C4" i="41"/>
  <c r="J9" i="41"/>
  <c r="C24" i="41" l="1"/>
  <c r="E24" i="41" s="1"/>
  <c r="C21" i="41"/>
  <c r="D29" i="41" s="1"/>
  <c r="F29" i="41" s="1"/>
  <c r="J19" i="41"/>
  <c r="G29" i="41"/>
  <c r="D34" i="41" l="1"/>
  <c r="D38" i="41" s="1"/>
  <c r="J20" i="41"/>
  <c r="G30" i="41"/>
  <c r="H12" i="37" l="1"/>
  <c r="H11" i="37"/>
  <c r="H10" i="37"/>
  <c r="H9" i="37"/>
  <c r="G9" i="37"/>
  <c r="G10" i="37" s="1"/>
  <c r="H15" i="37" l="1"/>
  <c r="G11" i="37"/>
  <c r="I10" i="37"/>
  <c r="I9" i="37"/>
  <c r="G12" i="37" l="1"/>
  <c r="I11" i="37"/>
  <c r="I12" i="37" l="1"/>
  <c r="I15" i="37" s="1"/>
  <c r="I16" i="37" s="1"/>
  <c r="G13" i="37"/>
  <c r="AO28" i="31" l="1"/>
  <c r="BR23" i="31"/>
  <c r="AO23" i="31"/>
  <c r="CA1" i="31" l="1"/>
  <c r="CD21" i="31" l="1"/>
  <c r="CB1" i="36" l="1"/>
  <c r="A2" i="36"/>
  <c r="A1" i="36"/>
  <c r="CB2" i="36"/>
  <c r="BR26" i="31" l="1"/>
  <c r="AO26" i="31"/>
  <c r="AQ45" i="36" l="1"/>
  <c r="AA45" i="36"/>
  <c r="BT43" i="36"/>
  <c r="BT42" i="36"/>
  <c r="AQ38" i="36"/>
  <c r="AQ36" i="36"/>
  <c r="G36" i="36" s="1"/>
  <c r="AL35" i="36"/>
  <c r="BT24" i="36"/>
  <c r="BT25" i="36"/>
  <c r="AQ25" i="36"/>
  <c r="AQ23" i="36"/>
  <c r="AQ22" i="36"/>
  <c r="AQ21" i="36"/>
  <c r="AQ19" i="36"/>
  <c r="BT22" i="36"/>
  <c r="BT20" i="36"/>
  <c r="AQ18" i="36"/>
  <c r="AQ17" i="36"/>
  <c r="AL15" i="36"/>
  <c r="G15" i="36"/>
  <c r="AQ15" i="36" s="1"/>
  <c r="AL14" i="36"/>
  <c r="G14" i="36"/>
  <c r="AQ14" i="36" s="1"/>
  <c r="AQ13" i="36"/>
  <c r="AQ12" i="36"/>
  <c r="AQ10" i="36"/>
  <c r="AQ9" i="36"/>
  <c r="AF25" i="31" l="1"/>
  <c r="AF30" i="31" s="1"/>
  <c r="BR25" i="31"/>
  <c r="AY25" i="31"/>
  <c r="BR24" i="31"/>
  <c r="BR22" i="31"/>
  <c r="BR21" i="31"/>
  <c r="BI20" i="31"/>
  <c r="AY20" i="31"/>
  <c r="AO27" i="31"/>
  <c r="AO29" i="31"/>
  <c r="V25" i="31"/>
  <c r="V20" i="31"/>
  <c r="AO24" i="31"/>
  <c r="AO22" i="31"/>
  <c r="AO21" i="31"/>
  <c r="V30" i="31" l="1"/>
  <c r="AY30" i="31"/>
  <c r="BR20" i="31"/>
  <c r="BR30" i="31" s="1"/>
  <c r="AO20" i="31"/>
  <c r="AO25" i="31"/>
  <c r="AO30" i="31" l="1"/>
  <c r="BI25" i="31" l="1"/>
  <c r="BI30" i="31" s="1"/>
  <c r="H4" i="33" l="1"/>
  <c r="H5" i="33"/>
  <c r="H6" i="33"/>
  <c r="H7" i="33"/>
  <c r="H8" i="33"/>
  <c r="H9" i="33"/>
  <c r="H10" i="33"/>
  <c r="H3" i="33"/>
  <c r="C793" i="32" l="1"/>
  <c r="B793" i="32"/>
  <c r="B791" i="32"/>
  <c r="C771" i="32"/>
  <c r="C770" i="32"/>
  <c r="B771" i="32"/>
  <c r="B770" i="32"/>
  <c r="C755" i="32"/>
  <c r="C756" i="32" s="1"/>
  <c r="B755" i="32"/>
  <c r="C738" i="32"/>
  <c r="B738" i="32"/>
  <c r="C722" i="32"/>
  <c r="B722" i="32"/>
  <c r="C672" i="32"/>
  <c r="C670" i="32"/>
  <c r="C668" i="32"/>
  <c r="C666" i="32"/>
  <c r="B672" i="32"/>
  <c r="B670" i="32"/>
  <c r="B668" i="32"/>
  <c r="B666" i="32"/>
  <c r="C505" i="32"/>
  <c r="C507" i="32"/>
  <c r="C510" i="32"/>
  <c r="C511" i="32"/>
  <c r="C504" i="32"/>
  <c r="C502" i="32"/>
  <c r="C503" i="32"/>
  <c r="B511" i="32"/>
  <c r="B510" i="32"/>
  <c r="B509" i="32"/>
  <c r="B507" i="32"/>
  <c r="B505" i="32"/>
  <c r="B504" i="32"/>
  <c r="B503" i="32"/>
  <c r="B502" i="32"/>
  <c r="B501" i="32"/>
  <c r="C674" i="32" l="1"/>
  <c r="C772" i="32"/>
  <c r="C739" i="32"/>
  <c r="C723" i="32"/>
  <c r="C509" i="32"/>
  <c r="B474" i="32"/>
  <c r="C474" i="32"/>
  <c r="B475" i="32"/>
  <c r="C475" i="32"/>
  <c r="B477" i="32"/>
  <c r="C477" i="32"/>
  <c r="B479" i="32"/>
  <c r="C479" i="32"/>
  <c r="B476" i="32"/>
  <c r="B478" i="32"/>
  <c r="B480" i="32"/>
  <c r="C480" i="32"/>
  <c r="C478" i="32"/>
  <c r="C476" i="32"/>
  <c r="C463" i="32"/>
  <c r="C464" i="32"/>
  <c r="C465" i="32"/>
  <c r="C466" i="32"/>
  <c r="C467" i="32"/>
  <c r="D467" i="32"/>
  <c r="C468" i="32"/>
  <c r="D468" i="32"/>
  <c r="C469" i="32"/>
  <c r="C470" i="32"/>
  <c r="C471" i="32"/>
  <c r="C472" i="32"/>
  <c r="C462" i="32"/>
  <c r="B470" i="32"/>
  <c r="B471" i="32"/>
  <c r="B472" i="32"/>
  <c r="B469" i="32"/>
  <c r="B468" i="32"/>
  <c r="B467" i="32"/>
  <c r="B466" i="32"/>
  <c r="B465" i="32"/>
  <c r="B464" i="32"/>
  <c r="B463" i="32"/>
  <c r="B462" i="32"/>
  <c r="C460" i="32"/>
  <c r="B460" i="32"/>
  <c r="C459" i="32"/>
  <c r="B459" i="32"/>
  <c r="C441" i="32"/>
  <c r="C442" i="32" s="1"/>
  <c r="B441" i="32"/>
  <c r="B424" i="32"/>
  <c r="C424" i="32"/>
  <c r="C407" i="32"/>
  <c r="C406" i="32"/>
  <c r="B404" i="32"/>
  <c r="B403" i="32"/>
  <c r="B402" i="32"/>
  <c r="B401" i="32"/>
  <c r="B400" i="32"/>
  <c r="B399" i="32"/>
  <c r="B398" i="32"/>
  <c r="B397" i="32"/>
  <c r="B396" i="32"/>
  <c r="B395" i="32"/>
  <c r="C404" i="32"/>
  <c r="C396" i="32"/>
  <c r="C397" i="32"/>
  <c r="C398" i="32"/>
  <c r="C399" i="32"/>
  <c r="C400" i="32"/>
  <c r="C401" i="32"/>
  <c r="C402" i="32"/>
  <c r="C403" i="32"/>
  <c r="C395" i="32"/>
  <c r="C372" i="32"/>
  <c r="B372" i="32"/>
  <c r="C374" i="32"/>
  <c r="B374" i="32"/>
  <c r="C376" i="32"/>
  <c r="C370" i="32"/>
  <c r="B376" i="32"/>
  <c r="B370" i="32"/>
  <c r="B352" i="32"/>
  <c r="B350" i="32"/>
  <c r="B348" i="32"/>
  <c r="C348" i="32"/>
  <c r="C350" i="32"/>
  <c r="C352" i="32"/>
  <c r="C461" i="32" l="1"/>
  <c r="C473" i="32"/>
  <c r="E468" i="32"/>
  <c r="E467" i="32"/>
  <c r="C405" i="32"/>
  <c r="C346" i="32"/>
  <c r="B345" i="32"/>
  <c r="C345" i="32"/>
  <c r="C344" i="32"/>
  <c r="B344" i="32"/>
  <c r="B288" i="32"/>
  <c r="B286" i="32"/>
  <c r="C288" i="32"/>
  <c r="C286" i="32"/>
  <c r="C266" i="32"/>
  <c r="C261" i="32"/>
  <c r="C262" i="32"/>
  <c r="C263" i="32"/>
  <c r="C264" i="32"/>
  <c r="C265" i="32"/>
  <c r="C260" i="32"/>
  <c r="B260" i="32"/>
  <c r="B266" i="32"/>
  <c r="B265" i="32"/>
  <c r="B264" i="32"/>
  <c r="B263" i="32"/>
  <c r="B262" i="32"/>
  <c r="B261" i="32"/>
  <c r="C482" i="32" l="1"/>
  <c r="C267" i="32"/>
  <c r="B235" i="32"/>
  <c r="C235" i="32"/>
  <c r="C230" i="32"/>
  <c r="C231" i="32"/>
  <c r="C232" i="32"/>
  <c r="C233" i="32"/>
  <c r="C234" i="32"/>
  <c r="C236" i="32"/>
  <c r="B230" i="32"/>
  <c r="B231" i="32"/>
  <c r="B232" i="32"/>
  <c r="B233" i="32"/>
  <c r="B234" i="32"/>
  <c r="B236" i="32"/>
  <c r="C229" i="32"/>
  <c r="B229" i="32"/>
  <c r="B200" i="32"/>
  <c r="C200" i="32"/>
  <c r="B205" i="32"/>
  <c r="B204" i="32"/>
  <c r="B203" i="32"/>
  <c r="B202" i="32"/>
  <c r="B201" i="32"/>
  <c r="B199" i="32"/>
  <c r="B198" i="32"/>
  <c r="B197" i="32"/>
  <c r="B196" i="32"/>
  <c r="C205" i="32"/>
  <c r="C204" i="32"/>
  <c r="C203" i="32"/>
  <c r="C202" i="32"/>
  <c r="C201" i="32"/>
  <c r="C199" i="32"/>
  <c r="C198" i="32"/>
  <c r="C197" i="32"/>
  <c r="C196" i="32"/>
  <c r="C174" i="32"/>
  <c r="B174" i="32"/>
  <c r="C173" i="32"/>
  <c r="B173" i="32"/>
  <c r="C172" i="32"/>
  <c r="B172" i="32"/>
  <c r="C170" i="32"/>
  <c r="B170" i="32"/>
  <c r="C168" i="32"/>
  <c r="B168" i="32"/>
  <c r="C166" i="32"/>
  <c r="C167" i="32"/>
  <c r="C165" i="32"/>
  <c r="B167" i="32"/>
  <c r="B166" i="32"/>
  <c r="B165" i="32"/>
  <c r="B101" i="32"/>
  <c r="C101" i="32"/>
  <c r="B99" i="32"/>
  <c r="C99" i="32"/>
  <c r="B100" i="32"/>
  <c r="B98" i="32"/>
  <c r="C97" i="32"/>
  <c r="B97" i="32"/>
  <c r="C96" i="32"/>
  <c r="F468" i="32"/>
  <c r="F467" i="32"/>
  <c r="F471" i="32" l="1"/>
  <c r="C171" i="32"/>
  <c r="C238" i="32"/>
  <c r="B96" i="32"/>
  <c r="C100" i="32"/>
  <c r="C56" i="32"/>
  <c r="B56" i="32"/>
  <c r="B57" i="32"/>
  <c r="C57" i="32"/>
  <c r="C55" i="32"/>
  <c r="B51" i="32"/>
  <c r="B52" i="32"/>
  <c r="C46" i="32"/>
  <c r="C47" i="32"/>
  <c r="C48" i="32"/>
  <c r="C45" i="32"/>
  <c r="B45" i="32"/>
  <c r="C43" i="32"/>
  <c r="B42" i="32"/>
  <c r="B46" i="32"/>
  <c r="B47" i="32"/>
  <c r="B48" i="32"/>
  <c r="B41" i="32"/>
  <c r="B40" i="32"/>
  <c r="C40" i="32"/>
  <c r="C52" i="32"/>
  <c r="C51" i="32"/>
  <c r="C49" i="32"/>
  <c r="C42" i="32"/>
  <c r="C41" i="32"/>
  <c r="C21" i="32"/>
  <c r="C19" i="32"/>
  <c r="C18" i="32"/>
  <c r="C17" i="32"/>
  <c r="C13" i="32"/>
  <c r="C14" i="32"/>
  <c r="C12" i="32"/>
  <c r="C50" i="32" l="1"/>
  <c r="C44" i="32"/>
  <c r="A3" i="32"/>
  <c r="A761" i="32" l="1"/>
  <c r="A781" i="32"/>
  <c r="A729" i="32"/>
  <c r="A746" i="32"/>
  <c r="A657" i="32"/>
  <c r="A713" i="32"/>
  <c r="A30" i="32"/>
  <c r="A88" i="32"/>
  <c r="A154" i="32" s="1"/>
  <c r="F9" i="32" l="1"/>
  <c r="E9" i="32"/>
  <c r="E788" i="32" s="1"/>
  <c r="C9" i="32"/>
  <c r="A4" i="32"/>
  <c r="A762" i="32" l="1"/>
  <c r="A782" i="32"/>
  <c r="C768" i="32"/>
  <c r="C788" i="32"/>
  <c r="F768" i="32"/>
  <c r="F788" i="32"/>
  <c r="E753" i="32"/>
  <c r="E768" i="32"/>
  <c r="A730" i="32"/>
  <c r="A747" i="32"/>
  <c r="C736" i="32"/>
  <c r="C753" i="32"/>
  <c r="F736" i="32"/>
  <c r="F753" i="32"/>
  <c r="F368" i="32"/>
  <c r="E736" i="32"/>
  <c r="A658" i="32"/>
  <c r="A714" i="32"/>
  <c r="C664" i="32"/>
  <c r="C720" i="32"/>
  <c r="F664" i="32"/>
  <c r="F720" i="32"/>
  <c r="C457" i="32"/>
  <c r="C498" i="32"/>
  <c r="F457" i="32"/>
  <c r="F498" i="32"/>
  <c r="C391" i="32"/>
  <c r="C422" i="32"/>
  <c r="C439" i="32"/>
  <c r="F391" i="32"/>
  <c r="F439" i="32"/>
  <c r="F422" i="32"/>
  <c r="C342" i="32"/>
  <c r="C368" i="32"/>
  <c r="F284" i="32"/>
  <c r="F342" i="32"/>
  <c r="C258" i="32"/>
  <c r="C284" i="32"/>
  <c r="F227" i="32"/>
  <c r="F258" i="32"/>
  <c r="C194" i="32"/>
  <c r="C227" i="32"/>
  <c r="F162" i="32"/>
  <c r="F194" i="32"/>
  <c r="C94" i="32"/>
  <c r="C162" i="32"/>
  <c r="E94" i="32"/>
  <c r="E162" i="32"/>
  <c r="A31" i="32"/>
  <c r="A89" i="32"/>
  <c r="A155" i="32" s="1"/>
  <c r="A187" i="32" s="1"/>
  <c r="A221" i="32" s="1"/>
  <c r="A253" i="32" s="1"/>
  <c r="F37" i="32"/>
  <c r="F94" i="32"/>
  <c r="E37" i="32"/>
  <c r="C37" i="32"/>
  <c r="I532" i="32"/>
  <c r="I601" i="32" s="1"/>
  <c r="H532" i="32"/>
  <c r="H601" i="32" s="1"/>
  <c r="C394" i="32"/>
  <c r="A186" i="32"/>
  <c r="A220" i="32" s="1"/>
  <c r="A252" i="32" s="1"/>
  <c r="A780" i="32"/>
  <c r="A745" i="32" l="1"/>
  <c r="A760" i="32"/>
  <c r="A712" i="32"/>
  <c r="A728" i="32"/>
  <c r="A87" i="32"/>
  <c r="A153" i="32" s="1"/>
  <c r="A656" i="32"/>
  <c r="D618" i="32"/>
  <c r="E611" i="32"/>
  <c r="G611" i="32" s="1"/>
  <c r="H611" i="32" s="1"/>
  <c r="E613" i="32"/>
  <c r="G613" i="32" s="1"/>
  <c r="H613" i="32" s="1"/>
  <c r="E615" i="32"/>
  <c r="G615" i="32" s="1"/>
  <c r="H615" i="32" s="1"/>
  <c r="C164" i="32"/>
  <c r="C176" i="32" s="1"/>
  <c r="C39" i="32"/>
  <c r="C59" i="32" s="1"/>
  <c r="C408" i="32"/>
  <c r="E542" i="32"/>
  <c r="G542" i="32" s="1"/>
  <c r="H542" i="32" s="1"/>
  <c r="A29" i="32"/>
  <c r="C11" i="32"/>
  <c r="C16" i="32"/>
  <c r="C290" i="32"/>
  <c r="C378" i="32"/>
  <c r="C207" i="32"/>
  <c r="C354" i="32"/>
  <c r="C426" i="32"/>
  <c r="E610" i="32"/>
  <c r="G610" i="32" s="1"/>
  <c r="H610" i="32" s="1"/>
  <c r="F618" i="32"/>
  <c r="E612" i="32"/>
  <c r="G612" i="32" s="1"/>
  <c r="H612" i="32" s="1"/>
  <c r="E614" i="32"/>
  <c r="G614" i="32" s="1"/>
  <c r="H614" i="32" s="1"/>
  <c r="E616" i="32"/>
  <c r="G616" i="32" s="1"/>
  <c r="H616" i="32" s="1"/>
  <c r="A362" i="32"/>
  <c r="A386" i="32" s="1"/>
  <c r="A416" i="32" s="1"/>
  <c r="A433" i="32" s="1"/>
  <c r="A451" i="32" s="1"/>
  <c r="A492" i="32" s="1"/>
  <c r="A532" i="32" s="1"/>
  <c r="A601" i="32" s="1"/>
  <c r="A336" i="32"/>
  <c r="A278" i="32"/>
  <c r="A361" i="32"/>
  <c r="A385" i="32" s="1"/>
  <c r="A415" i="32" s="1"/>
  <c r="A432" i="32" s="1"/>
  <c r="A450" i="32" s="1"/>
  <c r="A491" i="32" s="1"/>
  <c r="A531" i="32" s="1"/>
  <c r="A600" i="32" s="1"/>
  <c r="A335" i="32"/>
  <c r="A277" i="32"/>
  <c r="E664" i="32"/>
  <c r="E720" i="32"/>
  <c r="E498" i="32"/>
  <c r="E439" i="32"/>
  <c r="E422" i="32"/>
  <c r="E391" i="32"/>
  <c r="E368" i="32"/>
  <c r="E342" i="32"/>
  <c r="E284" i="32"/>
  <c r="E258" i="32"/>
  <c r="E227" i="32"/>
  <c r="E457" i="32"/>
  <c r="E266" i="32"/>
  <c r="E194" i="32"/>
  <c r="G467" i="32"/>
  <c r="H467" i="32" s="1"/>
  <c r="G468" i="32"/>
  <c r="H468" i="32" s="1"/>
  <c r="C618" i="32"/>
  <c r="A185" i="32" l="1"/>
  <c r="A219" i="32" s="1"/>
  <c r="A251" i="32" s="1"/>
  <c r="A334" i="32" s="1"/>
  <c r="E618" i="32"/>
  <c r="C23" i="32"/>
  <c r="C54" i="32"/>
  <c r="C53" i="32" s="1"/>
  <c r="A276" i="32" l="1"/>
  <c r="A360" i="32"/>
  <c r="A384" i="32" s="1"/>
  <c r="A414" i="32" s="1"/>
  <c r="A431" i="32" s="1"/>
  <c r="A449" i="32" s="1"/>
  <c r="A490" i="32" s="1"/>
  <c r="A530" i="32" s="1"/>
  <c r="A599" i="32" s="1"/>
  <c r="A1" i="31" l="1"/>
  <c r="V8" i="31"/>
  <c r="Z8" i="31"/>
  <c r="AE8" i="31"/>
  <c r="G6" i="31"/>
  <c r="V6" i="31"/>
  <c r="CA2" i="31"/>
  <c r="A2" i="31"/>
  <c r="AE7" i="31"/>
  <c r="Z7" i="31"/>
  <c r="V7" i="31"/>
  <c r="O24" i="15" l="1"/>
  <c r="O25" i="15" s="1"/>
  <c r="O16" i="15"/>
  <c r="E35" i="15" s="1"/>
  <c r="A1" i="15"/>
  <c r="A50" i="18"/>
  <c r="A49" i="18"/>
  <c r="A48" i="18"/>
  <c r="A47" i="18"/>
  <c r="A46" i="18"/>
  <c r="A45" i="18"/>
  <c r="A44" i="18"/>
  <c r="A43" i="18"/>
  <c r="A42" i="18"/>
  <c r="A34" i="18"/>
  <c r="A33" i="18"/>
  <c r="A32" i="18"/>
  <c r="A31" i="18"/>
  <c r="A30" i="18"/>
  <c r="A29" i="18"/>
  <c r="A28" i="18"/>
  <c r="A27" i="18"/>
  <c r="A26" i="18"/>
  <c r="A17" i="18"/>
  <c r="A16" i="18"/>
  <c r="A15" i="18"/>
  <c r="A14" i="18"/>
  <c r="A13" i="18"/>
  <c r="A12" i="18"/>
  <c r="A11" i="18"/>
  <c r="A10" i="18"/>
  <c r="A3" i="18"/>
  <c r="A2" i="18"/>
  <c r="H74" i="27"/>
  <c r="G74" i="27"/>
  <c r="F74" i="27"/>
  <c r="D74" i="27"/>
  <c r="C74" i="27"/>
  <c r="H71" i="27"/>
  <c r="G71" i="27"/>
  <c r="F71" i="27"/>
  <c r="D71" i="27"/>
  <c r="C71" i="27"/>
  <c r="H70" i="27"/>
  <c r="G70" i="27"/>
  <c r="F70" i="27"/>
  <c r="D70" i="27"/>
  <c r="C70" i="27"/>
  <c r="H69" i="27"/>
  <c r="G69" i="27"/>
  <c r="F69" i="27"/>
  <c r="D69" i="27"/>
  <c r="C69" i="27"/>
  <c r="H68" i="27"/>
  <c r="G68" i="27"/>
  <c r="F68" i="27"/>
  <c r="D68" i="27"/>
  <c r="C68" i="27"/>
  <c r="H66" i="27"/>
  <c r="G66" i="27"/>
  <c r="F66" i="27"/>
  <c r="D66" i="27"/>
  <c r="C66" i="27"/>
  <c r="H65" i="27"/>
  <c r="G65" i="27"/>
  <c r="F65" i="27"/>
  <c r="D65" i="27"/>
  <c r="C65" i="27"/>
  <c r="H64" i="27"/>
  <c r="G64" i="27"/>
  <c r="F64" i="27"/>
  <c r="D64" i="27"/>
  <c r="C64" i="27"/>
  <c r="H63" i="27"/>
  <c r="G63" i="27"/>
  <c r="F63" i="27"/>
  <c r="D63" i="27"/>
  <c r="I61" i="27"/>
  <c r="H58" i="27"/>
  <c r="G58" i="27"/>
  <c r="F58" i="27"/>
  <c r="D58" i="27"/>
  <c r="C58" i="27"/>
  <c r="H57" i="27"/>
  <c r="G57" i="27"/>
  <c r="F57" i="27"/>
  <c r="D57" i="27"/>
  <c r="C57" i="27"/>
  <c r="H56" i="27"/>
  <c r="G56" i="27"/>
  <c r="F56" i="27"/>
  <c r="D56" i="27"/>
  <c r="C56" i="27"/>
  <c r="H55" i="27"/>
  <c r="G55" i="27"/>
  <c r="F55" i="27"/>
  <c r="D55" i="27"/>
  <c r="C55" i="27"/>
  <c r="H53" i="27"/>
  <c r="G53" i="27"/>
  <c r="F53" i="27"/>
  <c r="D53" i="27"/>
  <c r="C53" i="27"/>
  <c r="H52" i="27"/>
  <c r="G52" i="27"/>
  <c r="F52" i="27"/>
  <c r="D52" i="27"/>
  <c r="C52" i="27"/>
  <c r="H51" i="27"/>
  <c r="G51" i="27"/>
  <c r="F51" i="27"/>
  <c r="D51" i="27"/>
  <c r="C51" i="27"/>
  <c r="H50" i="27"/>
  <c r="G50" i="27"/>
  <c r="F50" i="27"/>
  <c r="D50" i="27"/>
  <c r="C50" i="27"/>
  <c r="H49" i="27"/>
  <c r="G49" i="27"/>
  <c r="F49" i="27"/>
  <c r="D49" i="27"/>
  <c r="C49" i="27"/>
  <c r="I47" i="27"/>
  <c r="H35" i="27"/>
  <c r="G35" i="27"/>
  <c r="F35" i="27"/>
  <c r="E35" i="27"/>
  <c r="D35" i="27"/>
  <c r="C35" i="27"/>
  <c r="I32" i="27"/>
  <c r="I31" i="27"/>
  <c r="I30" i="27"/>
  <c r="I29" i="27"/>
  <c r="H28" i="27"/>
  <c r="G28" i="27"/>
  <c r="F28" i="27"/>
  <c r="E28" i="27"/>
  <c r="D28" i="27"/>
  <c r="C28" i="27"/>
  <c r="I27" i="27"/>
  <c r="I26" i="27"/>
  <c r="I25" i="27"/>
  <c r="I24" i="27"/>
  <c r="H23" i="27"/>
  <c r="G23" i="27"/>
  <c r="F23" i="27"/>
  <c r="E23" i="27"/>
  <c r="D23" i="27"/>
  <c r="C23" i="27"/>
  <c r="I22" i="27"/>
  <c r="I19" i="27"/>
  <c r="I18" i="27"/>
  <c r="I17" i="27"/>
  <c r="I16" i="27"/>
  <c r="H15" i="27"/>
  <c r="G15" i="27"/>
  <c r="F15" i="27"/>
  <c r="E15" i="27"/>
  <c r="D15" i="27"/>
  <c r="C15" i="27"/>
  <c r="I14" i="27"/>
  <c r="I13" i="27"/>
  <c r="I12" i="27"/>
  <c r="I11" i="27"/>
  <c r="I10" i="27"/>
  <c r="H9" i="27"/>
  <c r="G9" i="27"/>
  <c r="F9" i="27"/>
  <c r="E9" i="27"/>
  <c r="D9" i="27"/>
  <c r="C9" i="27"/>
  <c r="I8" i="27"/>
  <c r="I2" i="27"/>
  <c r="A2" i="27"/>
  <c r="A1" i="27"/>
  <c r="B176" i="2"/>
  <c r="B167" i="2"/>
  <c r="B128" i="2"/>
  <c r="AQ3" i="2"/>
  <c r="AQ1" i="2"/>
  <c r="A81" i="1"/>
  <c r="S31" i="1"/>
  <c r="O31" i="1" s="1"/>
  <c r="F31" i="1"/>
  <c r="K31" i="1" s="1"/>
  <c r="S29" i="1"/>
  <c r="O29" i="1" s="1"/>
  <c r="F29" i="1"/>
  <c r="K29" i="1" s="1"/>
  <c r="T15" i="1"/>
  <c r="P15" i="1"/>
  <c r="W3" i="1"/>
  <c r="W2" i="1"/>
  <c r="C20" i="27" l="1"/>
  <c r="G20" i="27"/>
  <c r="E33" i="27"/>
  <c r="D62" i="27"/>
  <c r="G67" i="27"/>
  <c r="F33" i="27"/>
  <c r="I55" i="27"/>
  <c r="C54" i="27"/>
  <c r="H62" i="27"/>
  <c r="I28" i="27"/>
  <c r="I49" i="27"/>
  <c r="D67" i="27"/>
  <c r="F20" i="27"/>
  <c r="H54" i="27"/>
  <c r="G62" i="27"/>
  <c r="G72" i="27" s="1"/>
  <c r="F67" i="27"/>
  <c r="I70" i="27"/>
  <c r="H67" i="27"/>
  <c r="F54" i="27"/>
  <c r="D20" i="27"/>
  <c r="E20" i="27"/>
  <c r="E36" i="27" s="1"/>
  <c r="I9" i="27"/>
  <c r="C33" i="27"/>
  <c r="G33" i="27"/>
  <c r="D48" i="27"/>
  <c r="G48" i="27"/>
  <c r="G54" i="27"/>
  <c r="I57" i="27"/>
  <c r="D72" i="27"/>
  <c r="H20" i="27"/>
  <c r="I15" i="27"/>
  <c r="H72" i="27"/>
  <c r="C67" i="27"/>
  <c r="I35" i="27"/>
  <c r="D33" i="27"/>
  <c r="H33" i="27"/>
  <c r="F62" i="27"/>
  <c r="I65" i="27"/>
  <c r="F18" i="32"/>
  <c r="C98" i="32"/>
  <c r="C103" i="32" s="1"/>
  <c r="I50" i="27"/>
  <c r="D54" i="27"/>
  <c r="I56" i="27"/>
  <c r="I66" i="27"/>
  <c r="I68" i="27"/>
  <c r="I23" i="27"/>
  <c r="F48" i="27"/>
  <c r="H48" i="27"/>
  <c r="I69" i="27"/>
  <c r="T17" i="1"/>
  <c r="I63" i="27"/>
  <c r="I64" i="27"/>
  <c r="C62" i="27"/>
  <c r="I74" i="27"/>
  <c r="I52" i="27"/>
  <c r="C48" i="27"/>
  <c r="G36" i="27" l="1"/>
  <c r="F36" i="27"/>
  <c r="G59" i="27"/>
  <c r="G75" i="27" s="1"/>
  <c r="D59" i="27"/>
  <c r="D75" i="27" s="1"/>
  <c r="I33" i="27"/>
  <c r="D36" i="27"/>
  <c r="C36" i="27"/>
  <c r="F59" i="27"/>
  <c r="P18" i="1"/>
  <c r="H36" i="27"/>
  <c r="I20" i="27"/>
  <c r="H59" i="27"/>
  <c r="H75" i="27" s="1"/>
  <c r="I54" i="27"/>
  <c r="F72" i="27"/>
  <c r="I67" i="27"/>
  <c r="D396" i="32"/>
  <c r="E396" i="32" s="1"/>
  <c r="D471" i="32"/>
  <c r="E471" i="32" s="1"/>
  <c r="G471" i="32" s="1"/>
  <c r="H471" i="32" s="1"/>
  <c r="F174" i="32"/>
  <c r="D466" i="32"/>
  <c r="E466" i="32" s="1"/>
  <c r="D464" i="32"/>
  <c r="E464" i="32" s="1"/>
  <c r="D261" i="32"/>
  <c r="E261" i="32" s="1"/>
  <c r="D262" i="32"/>
  <c r="E262" i="32" s="1"/>
  <c r="F14" i="32"/>
  <c r="P17" i="1"/>
  <c r="D288" i="32"/>
  <c r="E288" i="32" s="1"/>
  <c r="D286" i="32"/>
  <c r="E286" i="32" s="1"/>
  <c r="D263" i="32"/>
  <c r="E263" i="32" s="1"/>
  <c r="D260" i="32"/>
  <c r="E260" i="32" s="1"/>
  <c r="D101" i="32"/>
  <c r="E101" i="32" s="1"/>
  <c r="D97" i="32"/>
  <c r="E97" i="32" s="1"/>
  <c r="D400" i="32"/>
  <c r="E400" i="32" s="1"/>
  <c r="D402" i="32"/>
  <c r="E402" i="32" s="1"/>
  <c r="D424" i="32"/>
  <c r="D426" i="32" s="1"/>
  <c r="D460" i="32"/>
  <c r="E460" i="32" s="1"/>
  <c r="F13" i="32"/>
  <c r="F19" i="32"/>
  <c r="D235" i="32"/>
  <c r="E235" i="32" s="1"/>
  <c r="F172" i="32"/>
  <c r="F167" i="32"/>
  <c r="F166" i="32"/>
  <c r="F165" i="32"/>
  <c r="D370" i="32"/>
  <c r="E370" i="32" s="1"/>
  <c r="D395" i="32"/>
  <c r="E395" i="32" s="1"/>
  <c r="D397" i="32"/>
  <c r="E397" i="32" s="1"/>
  <c r="F235" i="32"/>
  <c r="D462" i="32"/>
  <c r="E462" i="32" s="1"/>
  <c r="D399" i="32"/>
  <c r="E399" i="32" s="1"/>
  <c r="D401" i="32"/>
  <c r="E401" i="32" s="1"/>
  <c r="D403" i="32"/>
  <c r="E403" i="32" s="1"/>
  <c r="D441" i="32"/>
  <c r="D442" i="32" s="1"/>
  <c r="D376" i="32"/>
  <c r="E376" i="32" s="1"/>
  <c r="D463" i="32"/>
  <c r="E463" i="32" s="1"/>
  <c r="D469" i="32"/>
  <c r="E469" i="32" s="1"/>
  <c r="D472" i="32"/>
  <c r="E472" i="32" s="1"/>
  <c r="D345" i="32"/>
  <c r="E345" i="32" s="1"/>
  <c r="D474" i="32"/>
  <c r="E474" i="32" s="1"/>
  <c r="D477" i="32"/>
  <c r="E477" i="32" s="1"/>
  <c r="D350" i="32"/>
  <c r="E350" i="32" s="1"/>
  <c r="D480" i="32"/>
  <c r="E480" i="32" s="1"/>
  <c r="D404" i="32"/>
  <c r="E404" i="32" s="1"/>
  <c r="D502" i="32"/>
  <c r="E502" i="32" s="1"/>
  <c r="D503" i="32"/>
  <c r="E503" i="32" s="1"/>
  <c r="D505" i="32"/>
  <c r="E505" i="32" s="1"/>
  <c r="D465" i="32"/>
  <c r="E465" i="32" s="1"/>
  <c r="D470" i="32"/>
  <c r="E470" i="32" s="1"/>
  <c r="D344" i="32"/>
  <c r="E344" i="32" s="1"/>
  <c r="D475" i="32"/>
  <c r="E475" i="32" s="1"/>
  <c r="D476" i="32"/>
  <c r="E476" i="32" s="1"/>
  <c r="D348" i="32"/>
  <c r="E348" i="32" s="1"/>
  <c r="D352" i="32"/>
  <c r="E352" i="32" s="1"/>
  <c r="D479" i="32"/>
  <c r="E479" i="32" s="1"/>
  <c r="D504" i="32"/>
  <c r="E504" i="32" s="1"/>
  <c r="D507" i="32"/>
  <c r="E507" i="32" s="1"/>
  <c r="D510" i="32"/>
  <c r="E510" i="32" s="1"/>
  <c r="D770" i="32"/>
  <c r="D738" i="32"/>
  <c r="D791" i="32"/>
  <c r="D666" i="32"/>
  <c r="E666" i="32" s="1"/>
  <c r="D722" i="32"/>
  <c r="D771" i="32"/>
  <c r="E771" i="32" s="1"/>
  <c r="D755" i="32"/>
  <c r="D793" i="32"/>
  <c r="E793" i="32" s="1"/>
  <c r="D672" i="32"/>
  <c r="E672" i="32" s="1"/>
  <c r="D670" i="32"/>
  <c r="E670" i="32" s="1"/>
  <c r="D668" i="32"/>
  <c r="D407" i="32"/>
  <c r="E407" i="32" s="1"/>
  <c r="D374" i="32"/>
  <c r="E374" i="32" s="1"/>
  <c r="D372" i="32"/>
  <c r="E372" i="32" s="1"/>
  <c r="D232" i="32"/>
  <c r="E232" i="32" s="1"/>
  <c r="D230" i="32"/>
  <c r="E230" i="32" s="1"/>
  <c r="D229" i="32"/>
  <c r="D231" i="32"/>
  <c r="E231" i="32" s="1"/>
  <c r="D264" i="32"/>
  <c r="E264" i="32" s="1"/>
  <c r="D265" i="32"/>
  <c r="E265" i="32" s="1"/>
  <c r="D233" i="32"/>
  <c r="E233" i="32" s="1"/>
  <c r="D236" i="32"/>
  <c r="E236" i="32" s="1"/>
  <c r="D234" i="32"/>
  <c r="E234" i="32" s="1"/>
  <c r="D205" i="32"/>
  <c r="E205" i="32" s="1"/>
  <c r="D204" i="32"/>
  <c r="E204" i="32" s="1"/>
  <c r="D203" i="32"/>
  <c r="E203" i="32" s="1"/>
  <c r="D202" i="32"/>
  <c r="E202" i="32" s="1"/>
  <c r="D201" i="32"/>
  <c r="E201" i="32" s="1"/>
  <c r="D200" i="32"/>
  <c r="E200" i="32" s="1"/>
  <c r="D199" i="32"/>
  <c r="E199" i="32" s="1"/>
  <c r="D198" i="32"/>
  <c r="E198" i="32" s="1"/>
  <c r="D197" i="32"/>
  <c r="E197" i="32" s="1"/>
  <c r="D196" i="32"/>
  <c r="D174" i="32"/>
  <c r="E174" i="32" s="1"/>
  <c r="D173" i="32"/>
  <c r="E173" i="32" s="1"/>
  <c r="D172" i="32"/>
  <c r="D167" i="32"/>
  <c r="E167" i="32" s="1"/>
  <c r="D166" i="32"/>
  <c r="E166" i="32" s="1"/>
  <c r="D165" i="32"/>
  <c r="F472" i="32"/>
  <c r="D100" i="32"/>
  <c r="E100" i="32" s="1"/>
  <c r="D99" i="32"/>
  <c r="E99" i="32" s="1"/>
  <c r="D49" i="32"/>
  <c r="E49" i="32" s="1"/>
  <c r="D52" i="32"/>
  <c r="E52" i="32" s="1"/>
  <c r="D57" i="32"/>
  <c r="E57" i="32" s="1"/>
  <c r="D54" i="32"/>
  <c r="D96" i="32"/>
  <c r="D48" i="32"/>
  <c r="E48" i="32" s="1"/>
  <c r="D47" i="32"/>
  <c r="E47" i="32" s="1"/>
  <c r="D46" i="32"/>
  <c r="E46" i="32" s="1"/>
  <c r="D43" i="32"/>
  <c r="E43" i="32" s="1"/>
  <c r="D51" i="32"/>
  <c r="D56" i="32"/>
  <c r="E56" i="32" s="1"/>
  <c r="D55" i="32"/>
  <c r="E55" i="32" s="1"/>
  <c r="D13" i="32"/>
  <c r="E13" i="32" s="1"/>
  <c r="D18" i="32"/>
  <c r="E18" i="32" s="1"/>
  <c r="D12" i="32"/>
  <c r="D45" i="32"/>
  <c r="D42" i="32"/>
  <c r="E42" i="32" s="1"/>
  <c r="D41" i="32"/>
  <c r="E41" i="32" s="1"/>
  <c r="D40" i="32"/>
  <c r="D21" i="32"/>
  <c r="E21" i="32" s="1"/>
  <c r="D17" i="32"/>
  <c r="D19" i="32"/>
  <c r="E19" i="32" s="1"/>
  <c r="D14" i="32"/>
  <c r="E14" i="32" s="1"/>
  <c r="F55" i="32"/>
  <c r="F54" i="32"/>
  <c r="C72" i="27"/>
  <c r="I62" i="27"/>
  <c r="F47" i="32"/>
  <c r="F42" i="32"/>
  <c r="F41" i="32"/>
  <c r="I48" i="27"/>
  <c r="I59" i="27" s="1"/>
  <c r="C59" i="27"/>
  <c r="C75" i="27" s="1"/>
  <c r="F196" i="32"/>
  <c r="F40" i="32"/>
  <c r="F464" i="32"/>
  <c r="F288" i="32"/>
  <c r="F263" i="32"/>
  <c r="F170" i="32"/>
  <c r="F793" i="32"/>
  <c r="F51" i="32"/>
  <c r="F57" i="32"/>
  <c r="F401" i="32"/>
  <c r="F403" i="32"/>
  <c r="F474" i="32"/>
  <c r="F350" i="32"/>
  <c r="F480" i="32"/>
  <c r="F404" i="32"/>
  <c r="F668" i="32"/>
  <c r="F672" i="32"/>
  <c r="F462" i="32"/>
  <c r="BD13" i="31"/>
  <c r="BG13" i="31" s="1"/>
  <c r="F722" i="32"/>
  <c r="F723" i="32" s="1"/>
  <c r="F771" i="32"/>
  <c r="F738" i="32"/>
  <c r="F739" i="32" s="1"/>
  <c r="F262" i="32"/>
  <c r="F400" i="32"/>
  <c r="F402" i="32"/>
  <c r="F475" i="32"/>
  <c r="F510" i="32"/>
  <c r="F670" i="32"/>
  <c r="I36" i="27" l="1"/>
  <c r="F75" i="27"/>
  <c r="I72" i="27"/>
  <c r="K72" i="27" s="1"/>
  <c r="F48" i="32"/>
  <c r="G48" i="32" s="1"/>
  <c r="H48" i="32" s="1"/>
  <c r="F45" i="32"/>
  <c r="F46" i="32"/>
  <c r="G46" i="32" s="1"/>
  <c r="H46" i="32" s="1"/>
  <c r="F352" i="32"/>
  <c r="G352" i="32" s="1"/>
  <c r="H352" i="32" s="1"/>
  <c r="F52" i="32"/>
  <c r="F50" i="32" s="1"/>
  <c r="D170" i="32"/>
  <c r="E170" i="32" s="1"/>
  <c r="G170" i="32" s="1"/>
  <c r="H170" i="32" s="1"/>
  <c r="P16" i="1"/>
  <c r="T16" i="1"/>
  <c r="F345" i="32"/>
  <c r="G345" i="32" s="1"/>
  <c r="H345" i="32" s="1"/>
  <c r="F465" i="32"/>
  <c r="G465" i="32" s="1"/>
  <c r="H465" i="32" s="1"/>
  <c r="F99" i="32"/>
  <c r="G99" i="32" s="1"/>
  <c r="H99" i="32" s="1"/>
  <c r="F266" i="32"/>
  <c r="G266" i="32" s="1"/>
  <c r="H266" i="32" s="1"/>
  <c r="F49" i="32"/>
  <c r="G49" i="32" s="1"/>
  <c r="H49" i="32" s="1"/>
  <c r="F441" i="32"/>
  <c r="F442" i="32" s="1"/>
  <c r="T18" i="1"/>
  <c r="G464" i="32"/>
  <c r="H464" i="32" s="1"/>
  <c r="F232" i="32"/>
  <c r="G232" i="32" s="1"/>
  <c r="H232" i="32" s="1"/>
  <c r="F233" i="32"/>
  <c r="G233" i="32" s="1"/>
  <c r="H233" i="32" s="1"/>
  <c r="F96" i="32"/>
  <c r="F173" i="32"/>
  <c r="F171" i="32" s="1"/>
  <c r="F100" i="32"/>
  <c r="G100" i="32" s="1"/>
  <c r="H100" i="32" s="1"/>
  <c r="D459" i="32"/>
  <c r="E459" i="32" s="1"/>
  <c r="E424" i="32"/>
  <c r="E426" i="32" s="1"/>
  <c r="G235" i="32"/>
  <c r="H235" i="32" s="1"/>
  <c r="G262" i="32"/>
  <c r="H262" i="32" s="1"/>
  <c r="F372" i="32"/>
  <c r="G372" i="32" s="1"/>
  <c r="H372" i="32" s="1"/>
  <c r="G400" i="32"/>
  <c r="H400" i="32" s="1"/>
  <c r="D168" i="32"/>
  <c r="E168" i="32" s="1"/>
  <c r="G475" i="32"/>
  <c r="H475" i="32" s="1"/>
  <c r="G403" i="32"/>
  <c r="H403" i="32" s="1"/>
  <c r="F168" i="32"/>
  <c r="G402" i="32"/>
  <c r="H402" i="32" s="1"/>
  <c r="G288" i="32"/>
  <c r="H288" i="32" s="1"/>
  <c r="G263" i="32"/>
  <c r="H263" i="32" s="1"/>
  <c r="G174" i="32"/>
  <c r="H174" i="32" s="1"/>
  <c r="D267" i="32"/>
  <c r="D290" i="32"/>
  <c r="E441" i="32"/>
  <c r="G166" i="32"/>
  <c r="H166" i="32" s="1"/>
  <c r="F164" i="32"/>
  <c r="G167" i="32"/>
  <c r="H167" i="32" s="1"/>
  <c r="G480" i="32"/>
  <c r="H480" i="32" s="1"/>
  <c r="G404" i="32"/>
  <c r="H404" i="32" s="1"/>
  <c r="G350" i="32"/>
  <c r="H350" i="32" s="1"/>
  <c r="G472" i="32"/>
  <c r="H472" i="32" s="1"/>
  <c r="E346" i="32"/>
  <c r="E354" i="32" s="1"/>
  <c r="D461" i="32"/>
  <c r="D473" i="32"/>
  <c r="D346" i="32"/>
  <c r="D354" i="32" s="1"/>
  <c r="F399" i="32"/>
  <c r="G399" i="32" s="1"/>
  <c r="H399" i="32" s="1"/>
  <c r="F370" i="32"/>
  <c r="G370" i="32" s="1"/>
  <c r="H370" i="32" s="1"/>
  <c r="F231" i="32"/>
  <c r="G231" i="32" s="1"/>
  <c r="H231" i="32" s="1"/>
  <c r="F791" i="32"/>
  <c r="F794" i="32" s="1"/>
  <c r="G793" i="32"/>
  <c r="H793" i="32" s="1"/>
  <c r="F755" i="32"/>
  <c r="F756" i="32" s="1"/>
  <c r="F770" i="32"/>
  <c r="F772" i="32" s="1"/>
  <c r="G771" i="32"/>
  <c r="H771" i="32" s="1"/>
  <c r="F666" i="32"/>
  <c r="G666" i="32" s="1"/>
  <c r="H666" i="32" s="1"/>
  <c r="F476" i="32"/>
  <c r="G476" i="32" s="1"/>
  <c r="H476" i="32" s="1"/>
  <c r="F477" i="32"/>
  <c r="G477" i="32" s="1"/>
  <c r="H477" i="32" s="1"/>
  <c r="D739" i="32"/>
  <c r="E738" i="32"/>
  <c r="D756" i="32"/>
  <c r="E755" i="32"/>
  <c r="D723" i="32"/>
  <c r="E722" i="32"/>
  <c r="D794" i="32"/>
  <c r="D772" i="32"/>
  <c r="E770" i="32"/>
  <c r="F507" i="32"/>
  <c r="G507" i="32" s="1"/>
  <c r="H507" i="32" s="1"/>
  <c r="F504" i="32"/>
  <c r="G504" i="32" s="1"/>
  <c r="H504" i="32" s="1"/>
  <c r="F511" i="32"/>
  <c r="F509" i="32" s="1"/>
  <c r="F503" i="32"/>
  <c r="G503" i="32" s="1"/>
  <c r="H503" i="32" s="1"/>
  <c r="F505" i="32"/>
  <c r="G505" i="32" s="1"/>
  <c r="H505" i="32" s="1"/>
  <c r="F502" i="32"/>
  <c r="G502" i="32" s="1"/>
  <c r="H502" i="32" s="1"/>
  <c r="D501" i="32"/>
  <c r="G510" i="32"/>
  <c r="H510" i="32" s="1"/>
  <c r="G672" i="32"/>
  <c r="H672" i="32" s="1"/>
  <c r="G670" i="32"/>
  <c r="H670" i="32" s="1"/>
  <c r="E668" i="32"/>
  <c r="D674" i="32"/>
  <c r="F473" i="32"/>
  <c r="E473" i="32"/>
  <c r="G474" i="32"/>
  <c r="H474" i="32" s="1"/>
  <c r="D478" i="32"/>
  <c r="F470" i="32"/>
  <c r="G470" i="32" s="1"/>
  <c r="H470" i="32" s="1"/>
  <c r="F469" i="32"/>
  <c r="G469" i="32" s="1"/>
  <c r="H469" i="32" s="1"/>
  <c r="F376" i="32"/>
  <c r="G376" i="32" s="1"/>
  <c r="H376" i="32" s="1"/>
  <c r="E461" i="32"/>
  <c r="G462" i="32"/>
  <c r="H462" i="32" s="1"/>
  <c r="F460" i="32"/>
  <c r="G460" i="32" s="1"/>
  <c r="H460" i="32" s="1"/>
  <c r="F424" i="32"/>
  <c r="F426" i="32" s="1"/>
  <c r="F396" i="32"/>
  <c r="G396" i="32" s="1"/>
  <c r="H396" i="32" s="1"/>
  <c r="F479" i="32"/>
  <c r="G479" i="32" s="1"/>
  <c r="H479" i="32" s="1"/>
  <c r="F398" i="32"/>
  <c r="F406" i="32"/>
  <c r="F463" i="32"/>
  <c r="G463" i="32" s="1"/>
  <c r="H463" i="32" s="1"/>
  <c r="F397" i="32"/>
  <c r="G397" i="32" s="1"/>
  <c r="H397" i="32" s="1"/>
  <c r="F395" i="32"/>
  <c r="G395" i="32" s="1"/>
  <c r="H395" i="32" s="1"/>
  <c r="G401" i="32"/>
  <c r="H401" i="32" s="1"/>
  <c r="D378" i="32"/>
  <c r="F374" i="32"/>
  <c r="E378" i="32"/>
  <c r="F348" i="32"/>
  <c r="F346" i="32" s="1"/>
  <c r="F344" i="32"/>
  <c r="G344" i="32" s="1"/>
  <c r="H344" i="32" s="1"/>
  <c r="F236" i="32"/>
  <c r="G236" i="32" s="1"/>
  <c r="H236" i="32" s="1"/>
  <c r="F56" i="32"/>
  <c r="G56" i="32" s="1"/>
  <c r="H56" i="32" s="1"/>
  <c r="F261" i="32"/>
  <c r="G261" i="32" s="1"/>
  <c r="H261" i="32" s="1"/>
  <c r="F234" i="32"/>
  <c r="G234" i="32" s="1"/>
  <c r="H234" i="32" s="1"/>
  <c r="F264" i="32"/>
  <c r="G264" i="32" s="1"/>
  <c r="H264" i="32" s="1"/>
  <c r="F260" i="32"/>
  <c r="G260" i="32" s="1"/>
  <c r="H260" i="32" s="1"/>
  <c r="E267" i="32"/>
  <c r="E290" i="32"/>
  <c r="E229" i="32"/>
  <c r="D238" i="32"/>
  <c r="F265" i="32"/>
  <c r="G265" i="32" s="1"/>
  <c r="H265" i="32" s="1"/>
  <c r="F286" i="32"/>
  <c r="F290" i="32" s="1"/>
  <c r="BE13" i="31"/>
  <c r="F43" i="32"/>
  <c r="BJ19" i="36"/>
  <c r="BT19" i="36" s="1"/>
  <c r="F229" i="32"/>
  <c r="F230" i="32"/>
  <c r="G230" i="32" s="1"/>
  <c r="H230" i="32" s="1"/>
  <c r="F97" i="32"/>
  <c r="G97" i="32" s="1"/>
  <c r="H97" i="32" s="1"/>
  <c r="F198" i="32"/>
  <c r="G198" i="32" s="1"/>
  <c r="H198" i="32" s="1"/>
  <c r="F201" i="32"/>
  <c r="G201" i="32" s="1"/>
  <c r="H201" i="32" s="1"/>
  <c r="F203" i="32"/>
  <c r="G203" i="32" s="1"/>
  <c r="H203" i="32" s="1"/>
  <c r="F205" i="32"/>
  <c r="G205" i="32" s="1"/>
  <c r="H205" i="32" s="1"/>
  <c r="E165" i="32"/>
  <c r="D164" i="32"/>
  <c r="E196" i="32"/>
  <c r="D207" i="32"/>
  <c r="F101" i="32"/>
  <c r="G101" i="32" s="1"/>
  <c r="H101" i="32" s="1"/>
  <c r="F197" i="32"/>
  <c r="G197" i="32" s="1"/>
  <c r="H197" i="32" s="1"/>
  <c r="F200" i="32"/>
  <c r="G200" i="32" s="1"/>
  <c r="H200" i="32" s="1"/>
  <c r="F199" i="32"/>
  <c r="G199" i="32" s="1"/>
  <c r="H199" i="32" s="1"/>
  <c r="F202" i="32"/>
  <c r="G202" i="32" s="1"/>
  <c r="H202" i="32" s="1"/>
  <c r="F204" i="32"/>
  <c r="G204" i="32" s="1"/>
  <c r="H204" i="32" s="1"/>
  <c r="D171" i="32"/>
  <c r="E172" i="32"/>
  <c r="G47" i="32"/>
  <c r="H47" i="32" s="1"/>
  <c r="F21" i="32"/>
  <c r="G21" i="32" s="1"/>
  <c r="H21" i="32" s="1"/>
  <c r="D44" i="32"/>
  <c r="F12" i="32"/>
  <c r="F11" i="32" s="1"/>
  <c r="G55" i="32"/>
  <c r="H55" i="32" s="1"/>
  <c r="E51" i="32"/>
  <c r="D50" i="32"/>
  <c r="E96" i="32"/>
  <c r="F53" i="32"/>
  <c r="F17" i="32"/>
  <c r="F16" i="32" s="1"/>
  <c r="D53" i="32"/>
  <c r="E54" i="32"/>
  <c r="G57" i="32"/>
  <c r="H57" i="32" s="1"/>
  <c r="D39" i="32"/>
  <c r="F39" i="32"/>
  <c r="G18" i="32"/>
  <c r="H18" i="32" s="1"/>
  <c r="G41" i="32"/>
  <c r="H41" i="32" s="1"/>
  <c r="E45" i="32"/>
  <c r="E44" i="32" s="1"/>
  <c r="G14" i="32"/>
  <c r="H14" i="32" s="1"/>
  <c r="G19" i="32"/>
  <c r="H19" i="32" s="1"/>
  <c r="E17" i="32"/>
  <c r="D16" i="32"/>
  <c r="E40" i="32"/>
  <c r="G42" i="32"/>
  <c r="H42" i="32" s="1"/>
  <c r="D11" i="32"/>
  <c r="E12" i="32"/>
  <c r="E11" i="32" s="1"/>
  <c r="G13" i="32"/>
  <c r="H13" i="32" s="1"/>
  <c r="J22" i="27"/>
  <c r="K22" i="27" s="1"/>
  <c r="K59" i="27"/>
  <c r="K12" i="18"/>
  <c r="I12" i="18"/>
  <c r="O12" i="18"/>
  <c r="M12" i="18"/>
  <c r="BJ18" i="36"/>
  <c r="BT18" i="36" s="1"/>
  <c r="J8" i="27"/>
  <c r="K8" i="27" s="1"/>
  <c r="I75" i="27" l="1"/>
  <c r="BJ26" i="36"/>
  <c r="BT26" i="36" s="1"/>
  <c r="BJ15" i="36"/>
  <c r="BT15" i="36" s="1"/>
  <c r="F44" i="32"/>
  <c r="F59" i="32" s="1"/>
  <c r="G52" i="32"/>
  <c r="H52" i="32" s="1"/>
  <c r="F459" i="32"/>
  <c r="G459" i="32" s="1"/>
  <c r="H459" i="32" s="1"/>
  <c r="J33" i="27"/>
  <c r="K33" i="27" s="1"/>
  <c r="BJ44" i="36"/>
  <c r="BJ13" i="36"/>
  <c r="BT13" i="36" s="1"/>
  <c r="G441" i="32"/>
  <c r="H441" i="32" s="1"/>
  <c r="CC30" i="31"/>
  <c r="CC31" i="31" s="1"/>
  <c r="BJ12" i="36"/>
  <c r="BT12" i="36" s="1"/>
  <c r="G173" i="32"/>
  <c r="H173" i="32" s="1"/>
  <c r="BJ16" i="36"/>
  <c r="BT16" i="36" s="1"/>
  <c r="F407" i="32"/>
  <c r="G407" i="32" s="1"/>
  <c r="H407" i="32" s="1"/>
  <c r="F466" i="32"/>
  <c r="G466" i="32" s="1"/>
  <c r="H466" i="32" s="1"/>
  <c r="G168" i="32"/>
  <c r="H168" i="32" s="1"/>
  <c r="F176" i="32"/>
  <c r="E442" i="32"/>
  <c r="G473" i="32"/>
  <c r="H473" i="32" s="1"/>
  <c r="F674" i="32"/>
  <c r="E739" i="32"/>
  <c r="G739" i="32" s="1"/>
  <c r="H739" i="32" s="1"/>
  <c r="G738" i="32"/>
  <c r="H738" i="32" s="1"/>
  <c r="E772" i="32"/>
  <c r="G772" i="32" s="1"/>
  <c r="H772" i="32" s="1"/>
  <c r="G770" i="32"/>
  <c r="H770" i="32" s="1"/>
  <c r="E723" i="32"/>
  <c r="G723" i="32" s="1"/>
  <c r="H723" i="32" s="1"/>
  <c r="G722" i="32"/>
  <c r="H722" i="32" s="1"/>
  <c r="E756" i="32"/>
  <c r="G756" i="32" s="1"/>
  <c r="H756" i="32" s="1"/>
  <c r="G755" i="32"/>
  <c r="H755" i="32" s="1"/>
  <c r="F501" i="32"/>
  <c r="F500" i="32" s="1"/>
  <c r="F513" i="32" s="1"/>
  <c r="D500" i="32"/>
  <c r="G668" i="32"/>
  <c r="H668" i="32" s="1"/>
  <c r="E674" i="32"/>
  <c r="F378" i="32"/>
  <c r="G378" i="32" s="1"/>
  <c r="H378" i="32" s="1"/>
  <c r="G424" i="32"/>
  <c r="H424" i="32" s="1"/>
  <c r="F394" i="32"/>
  <c r="G426" i="32"/>
  <c r="H426" i="32" s="1"/>
  <c r="F478" i="32"/>
  <c r="E478" i="32"/>
  <c r="E482" i="32" s="1"/>
  <c r="D482" i="32"/>
  <c r="BE12" i="31"/>
  <c r="G374" i="32"/>
  <c r="H374" i="32" s="1"/>
  <c r="F354" i="32"/>
  <c r="G354" i="32" s="1"/>
  <c r="H354" i="32" s="1"/>
  <c r="G348" i="32"/>
  <c r="G346" i="32" s="1"/>
  <c r="H346" i="32" s="1"/>
  <c r="BJ17" i="36"/>
  <c r="BT17" i="36" s="1"/>
  <c r="F238" i="32"/>
  <c r="G229" i="32"/>
  <c r="H229" i="32" s="1"/>
  <c r="E238" i="32"/>
  <c r="G290" i="32"/>
  <c r="H290" i="32" s="1"/>
  <c r="F267" i="32"/>
  <c r="G267" i="32" s="1"/>
  <c r="H267" i="32" s="1"/>
  <c r="G286" i="32"/>
  <c r="H286" i="32" s="1"/>
  <c r="F207" i="32"/>
  <c r="G172" i="32"/>
  <c r="E171" i="32"/>
  <c r="D176" i="32"/>
  <c r="E207" i="32"/>
  <c r="G196" i="32"/>
  <c r="H196" i="32" s="1"/>
  <c r="G165" i="32"/>
  <c r="H165" i="32" s="1"/>
  <c r="E164" i="32"/>
  <c r="F98" i="32"/>
  <c r="F103" i="32" s="1"/>
  <c r="E53" i="32"/>
  <c r="G53" i="32" s="1"/>
  <c r="H53" i="32" s="1"/>
  <c r="G54" i="32"/>
  <c r="H54" i="32" s="1"/>
  <c r="G96" i="32"/>
  <c r="H96" i="32" s="1"/>
  <c r="E50" i="32"/>
  <c r="G50" i="32" s="1"/>
  <c r="H50" i="32" s="1"/>
  <c r="G51" i="32"/>
  <c r="H51" i="32" s="1"/>
  <c r="G45" i="32"/>
  <c r="H45" i="32" s="1"/>
  <c r="D23" i="32"/>
  <c r="G12" i="32"/>
  <c r="H12" i="32" s="1"/>
  <c r="D59" i="32"/>
  <c r="G40" i="32"/>
  <c r="H40" i="32" s="1"/>
  <c r="E39" i="32"/>
  <c r="G43" i="32"/>
  <c r="H43" i="32" s="1"/>
  <c r="G17" i="32"/>
  <c r="H17" i="32" s="1"/>
  <c r="E16" i="32"/>
  <c r="G16" i="32" s="1"/>
  <c r="H16" i="32" s="1"/>
  <c r="F23" i="32"/>
  <c r="G11" i="32"/>
  <c r="H11" i="32" s="1"/>
  <c r="BJ11" i="36"/>
  <c r="BT11" i="36" s="1"/>
  <c r="K14" i="18"/>
  <c r="BJ23" i="36"/>
  <c r="BT23" i="36" s="1"/>
  <c r="J20" i="27"/>
  <c r="K20" i="27" s="1"/>
  <c r="BJ27" i="36"/>
  <c r="BT27" i="36" s="1"/>
  <c r="BJ14" i="36" l="1"/>
  <c r="BT14" i="36" s="1"/>
  <c r="G44" i="32"/>
  <c r="H44" i="32" s="1"/>
  <c r="C501" i="32"/>
  <c r="G442" i="32"/>
  <c r="H442" i="32" s="1"/>
  <c r="BJ28" i="36"/>
  <c r="BT28" i="36" s="1"/>
  <c r="BJ10" i="36"/>
  <c r="BT10" i="36" s="1"/>
  <c r="BJ9" i="36"/>
  <c r="BT9" i="36" s="1"/>
  <c r="G674" i="32"/>
  <c r="H674" i="32" s="1"/>
  <c r="F461" i="32"/>
  <c r="F482" i="32" s="1"/>
  <c r="F405" i="32"/>
  <c r="F408" i="32" s="1"/>
  <c r="G238" i="32"/>
  <c r="H238" i="32" s="1"/>
  <c r="I14" i="18"/>
  <c r="H348" i="32"/>
  <c r="G478" i="32"/>
  <c r="H478" i="32" s="1"/>
  <c r="G207" i="32"/>
  <c r="H207" i="32" s="1"/>
  <c r="G164" i="32"/>
  <c r="H164" i="32" s="1"/>
  <c r="E176" i="32"/>
  <c r="G176" i="32" s="1"/>
  <c r="H176" i="32" s="1"/>
  <c r="G171" i="32"/>
  <c r="H171" i="32" s="1"/>
  <c r="H172" i="32"/>
  <c r="G39" i="32"/>
  <c r="H39" i="32" s="1"/>
  <c r="E59" i="32"/>
  <c r="G59" i="32" s="1"/>
  <c r="H59" i="32" s="1"/>
  <c r="E23" i="32"/>
  <c r="G23" i="32" s="1"/>
  <c r="H23" i="32" s="1"/>
  <c r="I27" i="18"/>
  <c r="G43" i="18" s="1"/>
  <c r="M43" i="18" s="1"/>
  <c r="BD12" i="31"/>
  <c r="BG12" i="31" s="1"/>
  <c r="BJ35" i="36"/>
  <c r="BT35" i="36" s="1"/>
  <c r="BJ36" i="36"/>
  <c r="BT36" i="36" s="1"/>
  <c r="I31" i="18"/>
  <c r="G47" i="18" s="1"/>
  <c r="M47" i="18" s="1"/>
  <c r="BJ38" i="36"/>
  <c r="BT38" i="36" s="1"/>
  <c r="I29" i="18"/>
  <c r="G45" i="18" s="1"/>
  <c r="M45" i="18" s="1"/>
  <c r="I28" i="18"/>
  <c r="G44" i="18" s="1"/>
  <c r="M44" i="18" s="1"/>
  <c r="H63" i="1" l="1"/>
  <c r="C500" i="32"/>
  <c r="C513" i="32" s="1"/>
  <c r="E501" i="32"/>
  <c r="I13" i="18"/>
  <c r="G461" i="32"/>
  <c r="H461" i="32" s="1"/>
  <c r="M13" i="18"/>
  <c r="I26" i="18"/>
  <c r="G42" i="18" s="1"/>
  <c r="M42" i="18" s="1"/>
  <c r="M50" i="18" s="1"/>
  <c r="BJ37" i="36"/>
  <c r="BT37" i="36" s="1"/>
  <c r="BJ21" i="36"/>
  <c r="BT21" i="36" s="1"/>
  <c r="BJ34" i="36"/>
  <c r="BT34" i="36" s="1"/>
  <c r="G501" i="32" l="1"/>
  <c r="H501" i="32" s="1"/>
  <c r="E500" i="32"/>
  <c r="G500" i="32" s="1"/>
  <c r="H500" i="32" s="1"/>
  <c r="BJ8" i="36"/>
  <c r="BT8" i="36" s="1"/>
  <c r="K13" i="18"/>
  <c r="O13" i="18"/>
  <c r="M15" i="18"/>
  <c r="I11" i="18"/>
  <c r="K11" i="18"/>
  <c r="K15" i="18" l="1"/>
  <c r="K16" i="18"/>
  <c r="I15" i="18"/>
  <c r="I16" i="18"/>
  <c r="O16" i="18"/>
  <c r="M16" i="18"/>
  <c r="O15" i="18"/>
  <c r="BJ29" i="36" l="1"/>
  <c r="BT29" i="36" s="1"/>
  <c r="BJ45" i="36" l="1"/>
  <c r="BT45" i="36" s="1"/>
  <c r="D98" i="32"/>
  <c r="D103" i="32" s="1"/>
  <c r="E98" i="32" l="1"/>
  <c r="E103" i="32" s="1"/>
  <c r="G103" i="32" s="1"/>
  <c r="G98" i="32" l="1"/>
  <c r="H98" i="32" s="1"/>
  <c r="H103" i="32"/>
  <c r="A5" i="31" l="1"/>
  <c r="D398" i="32" l="1"/>
  <c r="E398" i="32" s="1"/>
  <c r="E394" i="32" s="1"/>
  <c r="G394" i="32" s="1"/>
  <c r="H394" i="32" s="1"/>
  <c r="D511" i="32"/>
  <c r="D509" i="32" s="1"/>
  <c r="D513" i="32" s="1"/>
  <c r="D394" i="32" l="1"/>
  <c r="G398" i="32"/>
  <c r="H398" i="32" s="1"/>
  <c r="E511" i="32"/>
  <c r="E509" i="32" s="1"/>
  <c r="G511" i="32" l="1"/>
  <c r="H511" i="32" s="1"/>
  <c r="E513" i="32"/>
  <c r="G513" i="32" s="1"/>
  <c r="H513" i="32" s="1"/>
  <c r="G509" i="32"/>
  <c r="H509" i="32" s="1"/>
  <c r="C791" i="32" l="1"/>
  <c r="T14" i="1" l="1"/>
  <c r="P14" i="1"/>
  <c r="E791" i="32"/>
  <c r="C794" i="32"/>
  <c r="P20" i="1" l="1"/>
  <c r="E794" i="32"/>
  <c r="G794" i="32" s="1"/>
  <c r="H794" i="32" s="1"/>
  <c r="G791" i="32"/>
  <c r="H791" i="32" s="1"/>
  <c r="M11" i="18" l="1"/>
  <c r="O11" i="18"/>
  <c r="O8" i="15"/>
  <c r="O10" i="15" s="1"/>
  <c r="O12" i="15" s="1"/>
  <c r="O13" i="15" s="1"/>
  <c r="O14" i="15" s="1"/>
  <c r="E36" i="15" s="1"/>
  <c r="O15" i="15" l="1"/>
  <c r="O26" i="15" s="1"/>
  <c r="E39" i="15" s="1"/>
  <c r="O28" i="15" l="1"/>
  <c r="E38" i="15" s="1"/>
  <c r="O23" i="15"/>
  <c r="E37" i="15" s="1"/>
  <c r="O18" i="15"/>
  <c r="O20" i="15" s="1"/>
  <c r="D406" i="32" l="1"/>
  <c r="O27" i="15"/>
  <c r="C34" i="15"/>
  <c r="E406" i="32" l="1"/>
  <c r="D405" i="32"/>
  <c r="D408" i="32" s="1"/>
  <c r="N57" i="1" l="1"/>
  <c r="W57" i="1" s="1"/>
  <c r="E405" i="32"/>
  <c r="E408" i="32" s="1"/>
  <c r="G408" i="32" s="1"/>
  <c r="H408" i="32" s="1"/>
  <c r="G406" i="32"/>
  <c r="N44" i="1"/>
  <c r="W44" i="1" s="1"/>
  <c r="N47" i="1"/>
  <c r="W47" i="1" s="1"/>
  <c r="N56" i="1"/>
  <c r="W56" i="1" s="1"/>
  <c r="N43" i="1"/>
  <c r="W43" i="1" s="1"/>
  <c r="N59" i="1"/>
  <c r="W59" i="1" s="1"/>
  <c r="N42" i="1"/>
  <c r="W42" i="1" s="1"/>
  <c r="N54" i="1"/>
  <c r="W54" i="1" s="1"/>
  <c r="N51" i="1" l="1"/>
  <c r="W51" i="1" s="1"/>
  <c r="N45" i="1"/>
  <c r="W45" i="1" s="1"/>
  <c r="N49" i="1"/>
  <c r="W49" i="1" s="1"/>
  <c r="N46" i="1"/>
  <c r="W46" i="1" s="1"/>
  <c r="N52" i="1"/>
  <c r="W52" i="1" s="1"/>
  <c r="N53" i="1"/>
  <c r="W53" i="1" s="1"/>
  <c r="N41" i="1"/>
  <c r="W41" i="1" s="1"/>
  <c r="N48" i="1"/>
  <c r="W48" i="1" s="1"/>
  <c r="N55" i="1"/>
  <c r="W55" i="1" s="1"/>
  <c r="N62" i="1"/>
  <c r="N58" i="1" s="1"/>
  <c r="W58" i="1" s="1"/>
  <c r="N50" i="1"/>
  <c r="W50" i="1" s="1"/>
  <c r="G405" i="32"/>
  <c r="H405" i="32" s="1"/>
  <c r="H406" i="32"/>
  <c r="M14" i="18"/>
  <c r="I30" i="18"/>
  <c r="G46" i="18" s="1"/>
  <c r="M46" i="18" s="1"/>
  <c r="O14" i="18"/>
  <c r="N60" i="1" l="1"/>
  <c r="N63" i="1" s="1"/>
  <c r="W60" i="1"/>
  <c r="R44" i="1" s="1"/>
  <c r="O20" i="18"/>
  <c r="O19" i="18" s="1"/>
  <c r="R58" i="1"/>
  <c r="I32" i="18"/>
  <c r="G48" i="18" s="1"/>
  <c r="M48" i="18" s="1"/>
  <c r="R59" i="1" l="1"/>
  <c r="R50" i="1"/>
  <c r="R47" i="1"/>
  <c r="R54" i="1"/>
  <c r="R55" i="1"/>
  <c r="R43" i="1"/>
  <c r="R53" i="1"/>
  <c r="R56" i="1"/>
  <c r="R51" i="1"/>
  <c r="R52" i="1"/>
  <c r="R41" i="1"/>
  <c r="R49" i="1"/>
  <c r="R57" i="1"/>
  <c r="R48" i="1"/>
  <c r="R45" i="1"/>
  <c r="R42" i="1"/>
  <c r="R46" i="1"/>
  <c r="M26" i="18"/>
  <c r="O42" i="18" s="1"/>
  <c r="O32" i="18"/>
  <c r="M27" i="18"/>
  <c r="O43" i="18" s="1"/>
  <c r="O27" i="18"/>
  <c r="M30" i="18"/>
  <c r="O46" i="18" s="1"/>
  <c r="M28" i="18"/>
  <c r="O44" i="18" s="1"/>
  <c r="O18" i="18"/>
  <c r="O28" i="18"/>
  <c r="M32" i="18"/>
  <c r="O48" i="18" s="1"/>
  <c r="M31" i="18"/>
  <c r="O47" i="18" s="1"/>
  <c r="O26" i="18"/>
  <c r="O31" i="18"/>
  <c r="O29" i="18"/>
  <c r="O30" i="18"/>
  <c r="M29" i="18"/>
  <c r="O45" i="18" s="1"/>
  <c r="R60" i="1" l="1"/>
  <c r="O33" i="18"/>
  <c r="M33" i="18"/>
  <c r="O49" i="18"/>
</calcChain>
</file>

<file path=xl/comments1.xml><?xml version="1.0" encoding="utf-8"?>
<comments xmlns="http://schemas.openxmlformats.org/spreadsheetml/2006/main">
  <authors>
    <author>Khanh Van</author>
  </authors>
  <commentList>
    <comment ref="BZ304" authorId="0">
      <text>
        <r>
          <rPr>
            <b/>
            <sz val="9"/>
            <color indexed="81"/>
            <rFont val="Tahoma"/>
            <family val="2"/>
          </rPr>
          <t>Khanh Van:</t>
        </r>
        <r>
          <rPr>
            <sz val="9"/>
            <color indexed="81"/>
            <rFont val="Tahoma"/>
            <family val="2"/>
          </rPr>
          <t xml:space="preserve">
cổ tức chưa thu được
</t>
        </r>
      </text>
    </comment>
  </commentList>
</comments>
</file>

<file path=xl/comments2.xml><?xml version="1.0" encoding="utf-8"?>
<comments xmlns="http://schemas.openxmlformats.org/spreadsheetml/2006/main">
  <authors>
    <author>Khanh Van</author>
  </authors>
  <commentList>
    <comment ref="C239" authorId="0">
      <text>
        <r>
          <rPr>
            <b/>
            <sz val="9"/>
            <color indexed="81"/>
            <rFont val="Tahoma"/>
            <family val="2"/>
          </rPr>
          <t>Khanh Van:</t>
        </r>
        <r>
          <rPr>
            <sz val="9"/>
            <color indexed="81"/>
            <rFont val="Tahoma"/>
            <family val="2"/>
          </rPr>
          <t xml:space="preserve">
</t>
        </r>
      </text>
    </comment>
    <comment ref="AG675" authorId="0">
      <text>
        <r>
          <rPr>
            <b/>
            <sz val="9"/>
            <color indexed="81"/>
            <rFont val="Tahoma"/>
            <family val="2"/>
          </rPr>
          <t>Khanh Van:</t>
        </r>
        <r>
          <rPr>
            <sz val="9"/>
            <color indexed="81"/>
            <rFont val="Tahoma"/>
            <family val="2"/>
          </rPr>
          <t xml:space="preserve">
số dư chi nhánh khi chuyển thành con</t>
        </r>
      </text>
    </comment>
    <comment ref="AG679" authorId="0">
      <text>
        <r>
          <rPr>
            <b/>
            <sz val="9"/>
            <color indexed="81"/>
            <rFont val="Tahoma"/>
            <family val="2"/>
          </rPr>
          <t>Khanh Van:</t>
        </r>
        <r>
          <rPr>
            <sz val="9"/>
            <color indexed="81"/>
            <rFont val="Tahoma"/>
            <family val="2"/>
          </rPr>
          <t xml:space="preserve">
bao gồm cả chuyển số dư của chi nhánh</t>
        </r>
      </text>
    </comment>
  </commentList>
</comments>
</file>

<file path=xl/comments3.xml><?xml version="1.0" encoding="utf-8"?>
<comments xmlns="http://schemas.openxmlformats.org/spreadsheetml/2006/main">
  <authors>
    <author>Khanh Van</author>
  </authors>
  <commentList>
    <comment ref="AZ22" authorId="0">
      <text>
        <r>
          <rPr>
            <b/>
            <sz val="9"/>
            <color indexed="81"/>
            <rFont val="Tahoma"/>
            <family val="2"/>
          </rPr>
          <t>Khanh Van:</t>
        </r>
        <r>
          <rPr>
            <sz val="9"/>
            <color indexed="81"/>
            <rFont val="Tahoma"/>
            <family val="2"/>
          </rPr>
          <t xml:space="preserve">
chi nhánh
</t>
        </r>
      </text>
    </comment>
  </commentList>
</comments>
</file>

<file path=xl/sharedStrings.xml><?xml version="1.0" encoding="utf-8"?>
<sst xmlns="http://schemas.openxmlformats.org/spreadsheetml/2006/main" count="4359" uniqueCount="2212">
  <si>
    <t>1. Tiền</t>
  </si>
  <si>
    <t>4. Excess of contract work-in-progress</t>
  </si>
  <si>
    <t>8. Excess of progress billings</t>
  </si>
  <si>
    <t xml:space="preserve"> - In which, interest payable:</t>
  </si>
  <si>
    <t>111c</t>
  </si>
  <si>
    <t>141a</t>
  </si>
  <si>
    <t>141b</t>
  </si>
  <si>
    <t>141c</t>
  </si>
  <si>
    <t>141d</t>
  </si>
  <si>
    <t>141e</t>
  </si>
  <si>
    <t>141f</t>
  </si>
  <si>
    <t>141g</t>
  </si>
  <si>
    <t>131d</t>
  </si>
  <si>
    <t>331d</t>
  </si>
  <si>
    <t>136d</t>
  </si>
  <si>
    <t>3388n</t>
  </si>
  <si>
    <t>338d</t>
  </si>
  <si>
    <t>3. Doanh thu thuần bán hàng</t>
  </si>
  <si>
    <t>5. Lợi nhuận gộp về bán hàng</t>
  </si>
  <si>
    <t>ASSETS</t>
  </si>
  <si>
    <t>1. Cash</t>
  </si>
  <si>
    <t>2. Cash equivalents</t>
  </si>
  <si>
    <t>II. Short-term investments</t>
  </si>
  <si>
    <t>1. Short-term investments</t>
  </si>
  <si>
    <t>6. Provision for doubtful debts</t>
  </si>
  <si>
    <t>IV. Inventories</t>
  </si>
  <si>
    <t>1. Inventories</t>
  </si>
  <si>
    <t>2. Provision for inventories</t>
  </si>
  <si>
    <t>V. Other current assets</t>
  </si>
  <si>
    <t>4. Provision for doubtful debts</t>
  </si>
  <si>
    <t>II. Fixed assets</t>
  </si>
  <si>
    <t>1. Tangible fixed assets</t>
  </si>
  <si>
    <t>3. Intangible fixed assets</t>
  </si>
  <si>
    <t>2. Finance lease fixed assets</t>
  </si>
  <si>
    <t>IV. Long- term investments</t>
  </si>
  <si>
    <t>1. Investment in subsidiaries</t>
  </si>
  <si>
    <t>2. Investments in associates, joint- ventures</t>
  </si>
  <si>
    <t>4. Provision for  diminution in the value</t>
  </si>
  <si>
    <t>V. Other long- term assets</t>
  </si>
  <si>
    <t>3. Other long- term assets</t>
  </si>
  <si>
    <t>TOTAL ASSETS</t>
  </si>
  <si>
    <t>RESOURCES</t>
  </si>
  <si>
    <t>A. LIABILITIES</t>
  </si>
  <si>
    <t>I. Current liabilities</t>
  </si>
  <si>
    <t>3. Advances from customers</t>
  </si>
  <si>
    <t xml:space="preserve">4. Taxes payable to State Treasury </t>
  </si>
  <si>
    <t>3. Other long- term investments</t>
  </si>
  <si>
    <t>9. Other payables</t>
  </si>
  <si>
    <t>II. Long- term borrowings and liabilities</t>
  </si>
  <si>
    <t>5. Deferred tax liabilities</t>
  </si>
  <si>
    <t>B. EQUITY</t>
  </si>
  <si>
    <t>I. Equity</t>
  </si>
  <si>
    <t>1. Contributed capital</t>
  </si>
  <si>
    <t>2. Capital surplus</t>
  </si>
  <si>
    <t>3. Treasury stocks</t>
  </si>
  <si>
    <t>4. Differences upon asset revaluation</t>
  </si>
  <si>
    <t>7. Financial reserves</t>
  </si>
  <si>
    <t>8. Other equity funds</t>
  </si>
  <si>
    <t>9. Retained profits/(accumulated losses)</t>
  </si>
  <si>
    <t>BALANCE SHEET</t>
  </si>
  <si>
    <t>As at 31 December 2005</t>
  </si>
  <si>
    <t>Note</t>
  </si>
  <si>
    <t>Opening</t>
  </si>
  <si>
    <t>Closing</t>
  </si>
  <si>
    <t>This year</t>
  </si>
  <si>
    <t>Last year</t>
  </si>
  <si>
    <t>Director</t>
  </si>
  <si>
    <t>Chief Accountant</t>
  </si>
  <si>
    <t>Prepared by</t>
  </si>
  <si>
    <t>INCOME STATEMENT</t>
  </si>
  <si>
    <t xml:space="preserve">    of long- term investments</t>
  </si>
  <si>
    <t xml:space="preserve"> - Cost</t>
  </si>
  <si>
    <t>3. Other current assets</t>
  </si>
  <si>
    <t>Year 2005</t>
  </si>
  <si>
    <t>…, … Febuary 2006</t>
  </si>
  <si>
    <t>CASH FLOW STATEMENT</t>
  </si>
  <si>
    <t>Direct method</t>
  </si>
  <si>
    <t>Name of Director</t>
  </si>
  <si>
    <t>Name of Chief Acc</t>
  </si>
  <si>
    <t>ABC JSC</t>
  </si>
  <si>
    <t>XYZ street, Hanoi</t>
  </si>
  <si>
    <t>Tên tài khoản</t>
  </si>
  <si>
    <t>for the fiscal year ended 31 December 2005</t>
  </si>
  <si>
    <t>Thuyết minh</t>
  </si>
  <si>
    <t>Financial Statements</t>
  </si>
  <si>
    <t>Công ty có các đơn vị trực thuộc gồm:</t>
  </si>
  <si>
    <t>Chợ Trung tâm Nông sản Thanh Bình</t>
  </si>
  <si>
    <t>Siêu thị Cần Thơ</t>
  </si>
  <si>
    <t>2. Provision for diminution in the value</t>
  </si>
  <si>
    <t>III. Accounts receivable-short-term</t>
  </si>
  <si>
    <t>1. Accounts receivable- trade</t>
  </si>
  <si>
    <t>2. Prepayments of suppliers</t>
  </si>
  <si>
    <t>3. Inter-company receivable</t>
  </si>
  <si>
    <t>5. Other receivables</t>
  </si>
  <si>
    <t>1. Short- term prepayments</t>
  </si>
  <si>
    <t>2. Taxes receivable</t>
  </si>
  <si>
    <t>I. Accounts receivable-long-term</t>
  </si>
  <si>
    <t>1. Accounts receivable- long-trade</t>
  </si>
  <si>
    <t>2. Inter-company receivable</t>
  </si>
  <si>
    <t>3. Other receivable</t>
  </si>
  <si>
    <t xml:space="preserve"> - Accumulated depreciation</t>
  </si>
  <si>
    <t>III. Investment property</t>
  </si>
  <si>
    <t>1. Long- term prepayments</t>
  </si>
  <si>
    <t>2. Deferred tax assets</t>
  </si>
  <si>
    <t>1. Short-term borrowings and liabilities</t>
  </si>
  <si>
    <t>2. Accounts payable-trade</t>
  </si>
  <si>
    <t>5. Payables to employees</t>
  </si>
  <si>
    <t>6. Accrued expenses</t>
  </si>
  <si>
    <t>7. Inter-company payables</t>
  </si>
  <si>
    <t>1. Accounts payables-trade</t>
  </si>
  <si>
    <t>2. Inter-company payables</t>
  </si>
  <si>
    <t>3. Other long-term liabilities</t>
  </si>
  <si>
    <t>4. Long-term borrowings and liabilities</t>
  </si>
  <si>
    <t>5. Foreign exchange differences</t>
  </si>
  <si>
    <t>6. Investments and development funds</t>
  </si>
  <si>
    <t>II. Other sources and funds</t>
  </si>
  <si>
    <t>2. Management reserves</t>
  </si>
  <si>
    <t>3. Reserves to form fixed assets</t>
  </si>
  <si>
    <t>TOTAL RESOURCES</t>
  </si>
  <si>
    <t>ITEMS</t>
  </si>
  <si>
    <t>1. Total revenue</t>
  </si>
  <si>
    <t>2. Sales reductions</t>
  </si>
  <si>
    <t xml:space="preserve"> - Return inwards</t>
  </si>
  <si>
    <t xml:space="preserve"> - Trade discounts</t>
  </si>
  <si>
    <t>3. Net sales</t>
  </si>
  <si>
    <t xml:space="preserve">    from provision of goods or services</t>
  </si>
  <si>
    <t>4. Cost of sales</t>
  </si>
  <si>
    <t>5. Gross profit/ loss</t>
  </si>
  <si>
    <t>6. Income from financial activities</t>
  </si>
  <si>
    <t>7. Financial expenses</t>
  </si>
  <si>
    <t>8. Selling expenses</t>
  </si>
  <si>
    <t>9. General and administrative expenses</t>
  </si>
  <si>
    <t>10. Net profit from operating activities</t>
  </si>
  <si>
    <t>11. Other income</t>
  </si>
  <si>
    <t>12. Other expenses</t>
  </si>
  <si>
    <t>13. Other profits</t>
  </si>
  <si>
    <t>14. Profits/ (loss) before tax</t>
  </si>
  <si>
    <t>15. Corporate income tax</t>
  </si>
  <si>
    <t>16. Profits/ (loss) after tax</t>
  </si>
  <si>
    <t>Items</t>
  </si>
  <si>
    <t>I. Cash flows from operating activities</t>
  </si>
  <si>
    <t xml:space="preserve">Cash received from sales of goods and services </t>
  </si>
  <si>
    <t>Cash paid to suppliers</t>
  </si>
  <si>
    <t>Cash paid to employees</t>
  </si>
  <si>
    <t>Interest paid</t>
  </si>
  <si>
    <t>Corporate income tax paid</t>
  </si>
  <si>
    <t>Other cash inflows from operating activities</t>
  </si>
  <si>
    <t>Other cash outflows from operating activities</t>
  </si>
  <si>
    <t>II</t>
  </si>
  <si>
    <t>II. Cash flows from investing activities</t>
  </si>
  <si>
    <t>Cash paid for purchase or construction of fixed assets or other long-term assets</t>
  </si>
  <si>
    <t>Proceeds from disposal of fixed assets or other long-term assets</t>
  </si>
  <si>
    <t>Cash paid for purchase or borrowing of others' loans</t>
  </si>
  <si>
    <t>- Cổ tức, lợi nhuận đã chia</t>
  </si>
  <si>
    <t>Proceeds from sale or lending of others' loans</t>
  </si>
  <si>
    <t>Investments in other entities</t>
  </si>
  <si>
    <t>Withdrawals of investments in other entities</t>
  </si>
  <si>
    <t>Proceeds from loan interest, dividends and shared profits</t>
  </si>
  <si>
    <t>III. Cash flows from financing activities</t>
  </si>
  <si>
    <t>Proceeds from share issuance, receipt of capital contribution</t>
  </si>
  <si>
    <t>Payments for share returns to shareholders and buy back</t>
  </si>
  <si>
    <t>Receipts from short term and long term loans</t>
  </si>
  <si>
    <t>Payments of loan principals</t>
  </si>
  <si>
    <t>Finance lease repayments</t>
  </si>
  <si>
    <t>Tài sản tài chính</t>
  </si>
  <si>
    <t>Rủi ro thanh khoản</t>
  </si>
  <si>
    <t>Tổng cộng</t>
  </si>
  <si>
    <t>Dividends and profits paid to share owners</t>
  </si>
  <si>
    <t>Net cash flows in the period</t>
  </si>
  <si>
    <t>Cash and cash equivalents - opening balance</t>
  </si>
  <si>
    <t>Impact of foreign exchange differences</t>
  </si>
  <si>
    <t>Cash and cash equivalents - closing balance</t>
  </si>
  <si>
    <t>Indirect method</t>
  </si>
  <si>
    <t>1. Profits before tax</t>
  </si>
  <si>
    <t>2. Adjustments for the followings:</t>
  </si>
  <si>
    <t>+  Depreciation of fixed assets</t>
  </si>
  <si>
    <t>+  Provisions</t>
  </si>
  <si>
    <t>-  (Profits)/loss from unrealized foreign exchange conversions</t>
  </si>
  <si>
    <t>-  (Profits)/loss from investing activities</t>
  </si>
  <si>
    <t>+  Interest payable</t>
  </si>
  <si>
    <t>24/04/2006</t>
  </si>
  <si>
    <t>3. Profits/ (loss) from operating activities before impact of current assets</t>
  </si>
  <si>
    <t>(Increase)/Decrease of receivables</t>
  </si>
  <si>
    <t>(Increase)/Decrease of inventory</t>
  </si>
  <si>
    <t>(Increase)/Decrease of payables</t>
  </si>
  <si>
    <t>(excluding interest and corporate income tax payable)</t>
  </si>
  <si>
    <t>(Increase)/Decrease of prepaid expenses</t>
  </si>
  <si>
    <t>Loan interest paid</t>
  </si>
  <si>
    <t>Other income from operating activities</t>
  </si>
  <si>
    <t>Other expenses for operating activities</t>
  </si>
  <si>
    <t>A.  CURRENT ASSETS</t>
  </si>
  <si>
    <t>I. Cash and cash equivalents</t>
  </si>
  <si>
    <t>B. LONG-TERM ASSETS</t>
  </si>
  <si>
    <t>Cash</t>
  </si>
  <si>
    <t>Cash in hand</t>
  </si>
  <si>
    <t>Cash at banks</t>
  </si>
  <si>
    <t>Cash in transit</t>
  </si>
  <si>
    <t>Total</t>
  </si>
  <si>
    <t>Short-term receivables</t>
  </si>
  <si>
    <t>Advance payment to suppliers</t>
  </si>
  <si>
    <t>Internal receivables</t>
  </si>
  <si>
    <t xml:space="preserve"> - Others</t>
  </si>
  <si>
    <t>vô hình khác</t>
  </si>
  <si>
    <t>* Inventory on mortgage for loans</t>
  </si>
  <si>
    <t xml:space="preserve"> </t>
  </si>
  <si>
    <t>Ng­êi thùc hiÖn</t>
  </si>
  <si>
    <t>Ong ThÕ §øc</t>
  </si>
  <si>
    <t>Ngµy thùc hiÖn</t>
  </si>
  <si>
    <t>I</t>
  </si>
  <si>
    <t>¦íc l­îng ban ®Çu vÒ tÝnh träng yÕu</t>
  </si>
  <si>
    <t>Tû lÖ</t>
  </si>
  <si>
    <t>Kú tr­íc</t>
  </si>
  <si>
    <t>Kú nµy</t>
  </si>
  <si>
    <t>Stt</t>
  </si>
  <si>
    <t>ChØ tiªu</t>
  </si>
  <si>
    <t>Tèi thiÓu</t>
  </si>
  <si>
    <t>Tèi ®a</t>
  </si>
  <si>
    <t>LN tr­íc thuÕ</t>
  </si>
  <si>
    <t>Nî ng¾n h¹n</t>
  </si>
  <si>
    <t>Tæng sè tµi s¶n</t>
  </si>
  <si>
    <t>Tæng gi¸ trÞ tµi s¶n khi tÝnh ®Õn viÖc thanh lý, ph¸ s¶n DN</t>
  </si>
  <si>
    <t>KL:</t>
  </si>
  <si>
    <t xml:space="preserve">Sai sè kÕt hîp </t>
  </si>
  <si>
    <t>Trung thùc hîp lý</t>
  </si>
  <si>
    <t>&lt;</t>
  </si>
  <si>
    <t>Ko Trung thùc hîp lý</t>
  </si>
  <si>
    <t>&gt;</t>
  </si>
  <si>
    <t>Tæng ­íc l­îng ban ®Çu vÒ tÝnh träng yÕu</t>
  </si>
  <si>
    <t>Ph©n bæ ¦íc l­îng ban ®Çu vÒ tÝnh träng yÕu cho c¸c bé phËn (sai sè cã thÓ chÊp nhËn ®­îc)</t>
  </si>
  <si>
    <t>Sai sè cã thÓ chÊp nhËn ®­îc</t>
  </si>
  <si>
    <t>Tµi kho¶n</t>
  </si>
  <si>
    <t>HÖ sè</t>
  </si>
  <si>
    <t>B¸o c¸o thõa</t>
  </si>
  <si>
    <t>B¸o c¸o thiÕu</t>
  </si>
  <si>
    <t>TiÒn</t>
  </si>
  <si>
    <t>Ph¶i thu</t>
  </si>
  <si>
    <t>Tån kho</t>
  </si>
  <si>
    <t>Tµi s¶n cè ®Þnh</t>
  </si>
  <si>
    <t>Nî dµi h¹n</t>
  </si>
  <si>
    <t>Nguån vèn</t>
  </si>
  <si>
    <t>III</t>
  </si>
  <si>
    <t>¦íc tÝnh sai sè cña c¸c bé phËn vµ ¦íc tÝnh sai sè kÕt hîp</t>
  </si>
  <si>
    <t xml:space="preserve">Sai sè ­íc tÝnh cña c¸c bé phËn = (Sai sè ph¸t hiÖn / MÉu chän) x Tæng thÓ </t>
  </si>
  <si>
    <t>Tæng thÓ</t>
  </si>
  <si>
    <t>Sai sè ph¸t hiÖn</t>
  </si>
  <si>
    <t>MÉu chän</t>
  </si>
  <si>
    <t>¦íc tÝnh tæng sai sè</t>
  </si>
  <si>
    <t>Sai sè chÊp nhËn ®­îc</t>
  </si>
  <si>
    <t>¦íc tÝnh sai sè kÕt hîp</t>
  </si>
  <si>
    <t>IV</t>
  </si>
  <si>
    <t xml:space="preserve">TĂNG, GIẢM TÀI SẢN CỐ ĐỊNH HỮU HÌNH </t>
  </si>
  <si>
    <t>- Vốn đầu tư của chủ sở hữu</t>
  </si>
  <si>
    <t xml:space="preserve"> - Chi phí nhân công</t>
  </si>
  <si>
    <t xml:space="preserve"> - Chi phí nguyên liệu, vật liệu</t>
  </si>
  <si>
    <t xml:space="preserve"> - Chi phí dịch vụ mua ngoài</t>
  </si>
  <si>
    <t>%</t>
  </si>
  <si>
    <t xml:space="preserve"> - Chi phí khác bằng tiền</t>
  </si>
  <si>
    <t>Số tăng trong kỳ</t>
  </si>
  <si>
    <t>Số giảm trong kỳ</t>
  </si>
  <si>
    <t>Nguyên giá TSCĐ</t>
  </si>
  <si>
    <t>Giá trị hao mòn lũy kế</t>
  </si>
  <si>
    <t>Giá trị còn lại</t>
  </si>
  <si>
    <t>Tại ngày cuối kỳ</t>
  </si>
  <si>
    <t xml:space="preserve"> - Khấu hao trong kỳ</t>
  </si>
  <si>
    <t xml:space="preserve"> - Tăng khác</t>
  </si>
  <si>
    <t>Số dư cuối kỳ</t>
  </si>
  <si>
    <t>Lîi nhuËn cßn ph©n phèi</t>
  </si>
  <si>
    <t xml:space="preserve"> - TrÝch quü ®Çu t­ ph¸t triÓn (50%)</t>
  </si>
  <si>
    <t>TrÝch 5% bæ sung vèn ®iÒu lÖ</t>
  </si>
  <si>
    <t>Cßn l¹i</t>
  </si>
  <si>
    <t>Bót to¸n ph©n phèi lîi nhuËn</t>
  </si>
  <si>
    <t>Nî</t>
  </si>
  <si>
    <t>Cã</t>
  </si>
  <si>
    <t>421</t>
  </si>
  <si>
    <t>414</t>
  </si>
  <si>
    <t>3388</t>
  </si>
  <si>
    <t>141h</t>
  </si>
  <si>
    <t>141i</t>
  </si>
  <si>
    <t>1388c</t>
  </si>
  <si>
    <t>02a</t>
  </si>
  <si>
    <t>02b</t>
  </si>
  <si>
    <t>02c</t>
  </si>
  <si>
    <t>02d</t>
  </si>
  <si>
    <t>Tiền và các khoản tương đương tiền</t>
  </si>
  <si>
    <t>Phải thu khách hàng, phải thu khác</t>
  </si>
  <si>
    <t>Nợ phải trả tài chính</t>
  </si>
  <si>
    <t>Phải trả người bán, phải trả khác</t>
  </si>
  <si>
    <t>Rủi ro thị trường</t>
  </si>
  <si>
    <t>So s¸nh ¦íc tÝnh sai sè kÕt hîp ­íc tÝnh víi ¦íc l­îng ban ®Çu hoÆc xem xÐt l¹i ­íc tÝnh träng yÕu</t>
  </si>
  <si>
    <t>TS ng¾n h¹n</t>
  </si>
  <si>
    <t>B¸o c¸o tµi chÝnh</t>
  </si>
  <si>
    <t>ThuÕ thu nhËp doanh nghiÖp</t>
  </si>
  <si>
    <t>§¬n vÞ tÝnh: VND</t>
  </si>
  <si>
    <t>Tæng lîi nhuËn tr­íc thuÕ</t>
  </si>
  <si>
    <t>Bï lç theo ®iÒu 22 LuËt TTNDN</t>
  </si>
  <si>
    <t>Lîi nhuËn chÞu thuÕ (l·i)</t>
  </si>
  <si>
    <t>ThuÕ thu nhËp doanh nghiÖp (28%)</t>
  </si>
  <si>
    <t>Lîi nhuËn cßn l¹i</t>
  </si>
  <si>
    <t>G = A - E - F</t>
  </si>
  <si>
    <t>- TrÝch Quü dù phßng tµi chÝnh</t>
  </si>
  <si>
    <t>Vèn ®iÒu lÖ</t>
  </si>
  <si>
    <t>25% Vèn ®iÒu lÖ</t>
  </si>
  <si>
    <t>kÕt thóc ngµy 31-12-2005</t>
  </si>
  <si>
    <t>cho n¨m tµi chÝnh cña khèi h¹ch to¸n phô thuéc</t>
  </si>
  <si>
    <t>N¨m 2005</t>
  </si>
  <si>
    <t>Bï lç n¨m tr­íc</t>
  </si>
  <si>
    <t>* Reasons for more provision or add back</t>
  </si>
  <si>
    <t xml:space="preserve"> - Corporate income tax</t>
  </si>
  <si>
    <t xml:space="preserve"> - Other taxes</t>
  </si>
  <si>
    <t>Increase/ decrease in tangible fixed assets</t>
  </si>
  <si>
    <t>Payable to suppliers</t>
  </si>
  <si>
    <t>Taxes and payables to the State budget</t>
  </si>
  <si>
    <t xml:space="preserve">Tổng Lîi nhuËn </t>
  </si>
  <si>
    <t>Lîi nhuËn chÞu thuÕ suÊt æn ®Þnh</t>
  </si>
  <si>
    <t xml:space="preserve"> - Value added tax</t>
  </si>
  <si>
    <t xml:space="preserve"> - Land rental</t>
  </si>
  <si>
    <t>Kiểm toán viên</t>
  </si>
  <si>
    <t>Người lập</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</si>
  <si>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</si>
  <si>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</si>
  <si>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</si>
  <si>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</si>
  <si>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</si>
  <si>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</si>
  <si>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</si>
  <si>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</si>
  <si>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</si>
  <si>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</si>
  <si>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</si>
  <si>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</si>
  <si>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</si>
  <si>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</si>
  <si>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</si>
  <si>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</si>
  <si>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</si>
  <si>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</si>
  <si>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</si>
  <si>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</si>
  <si>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</si>
  <si>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</si>
  <si>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</si>
  <si>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</si>
  <si>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</si>
  <si>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</si>
  <si>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</si>
  <si>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</si>
  <si>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</si>
  <si>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</si>
  <si>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</si>
  <si>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</si>
  <si>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</si>
  <si>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</si>
  <si>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</si>
  <si>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</si>
  <si>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</si>
  <si>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</si>
  <si>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</si>
  <si>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</si>
  <si>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</si>
  <si>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</si>
  <si>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</si>
  <si>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</si>
  <si>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</si>
  <si>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</si>
  <si>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</si>
  <si>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</si>
  <si>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 xml:space="preserve"> - Kinh phí công đoàn</t>
  </si>
  <si>
    <t>Mức trọng yếu xác định nhỏ nhất (thận trọng)</t>
  </si>
  <si>
    <t>Tổng tài sản</t>
  </si>
  <si>
    <t>TSLĐ và ĐTNH</t>
  </si>
  <si>
    <t>Doanh thu thuần</t>
  </si>
  <si>
    <t>Lợi nhuận trước thuế</t>
  </si>
  <si>
    <t>Cận trên</t>
  </si>
  <si>
    <t>Cận dưới</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</si>
  <si>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</si>
  <si>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</si>
  <si>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</si>
  <si>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</si>
  <si>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</si>
  <si>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</si>
  <si>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</si>
  <si>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</si>
  <si>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</si>
  <si>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</si>
  <si>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</si>
  <si>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</si>
  <si>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</si>
  <si>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</si>
  <si>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VỐN CHỦ SỞ HỮU</t>
  </si>
  <si>
    <t>Đơn vị tính: VND</t>
  </si>
  <si>
    <t>Số dư đầu năm trước</t>
  </si>
  <si>
    <t>Tăng khác</t>
  </si>
  <si>
    <t>Giảm khác</t>
  </si>
  <si>
    <t>DOANH THU HOẠT ĐỘNG TÀI CHÍNH</t>
  </si>
  <si>
    <t>CHI PHÍ THUẾ THU NHẬP DOANH NGHIỆP HIỆN HÀNH</t>
  </si>
  <si>
    <t>Mối quan hệ</t>
  </si>
  <si>
    <t>Thu nhập khác</t>
  </si>
  <si>
    <t xml:space="preserve">Lợi nhuận/(lỗ) thuần từ hoạt động kinh doanh </t>
  </si>
  <si>
    <t>Chi phí quản lý doanh nghiệp</t>
  </si>
  <si>
    <t>Chi phí bán hàng</t>
  </si>
  <si>
    <t>Trong đó lãi vay</t>
  </si>
  <si>
    <t>g</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</si>
  <si>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</si>
  <si>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</si>
  <si>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</si>
  <si>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</si>
  <si>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</si>
  <si>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</si>
  <si>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</si>
  <si>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</si>
  <si>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</si>
  <si>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</si>
  <si>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</si>
  <si>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</si>
  <si>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</si>
  <si>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</si>
  <si>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</si>
  <si>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</si>
  <si>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</si>
  <si>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</si>
  <si>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</si>
  <si>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</si>
  <si>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</si>
  <si>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</si>
  <si>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</si>
  <si>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</si>
  <si>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</si>
  <si>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</si>
  <si>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</si>
  <si>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</si>
  <si>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</si>
  <si>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</si>
  <si>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</si>
  <si>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</si>
  <si>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</si>
  <si>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</si>
  <si>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</si>
  <si>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</si>
  <si>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</si>
  <si>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</si>
  <si>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</si>
  <si>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</si>
  <si>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</si>
  <si>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</si>
  <si>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</si>
  <si>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</si>
  <si>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</si>
  <si>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</si>
  <si>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</si>
  <si>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</si>
  <si>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</si>
  <si>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</si>
  <si>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</si>
  <si>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</si>
  <si>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</si>
  <si>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</si>
  <si>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</si>
  <si>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</si>
  <si>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</si>
  <si>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</si>
  <si>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</si>
  <si>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</si>
  <si>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</si>
  <si>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</si>
  <si>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</si>
  <si>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</si>
  <si>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</si>
  <si>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</si>
  <si>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</si>
  <si>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</si>
  <si>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</si>
  <si>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</si>
  <si>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</si>
  <si>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</si>
  <si>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</si>
  <si>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</si>
  <si>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</si>
  <si>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</si>
  <si>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</si>
  <si>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</si>
  <si>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</si>
  <si>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</si>
  <si>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</si>
  <si>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</si>
  <si>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</si>
  <si>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</si>
  <si>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</si>
  <si>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</si>
  <si>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</si>
  <si>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</si>
  <si>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</si>
  <si>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</si>
  <si>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</si>
  <si>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</si>
  <si>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</si>
  <si>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</si>
  <si>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</si>
  <si>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</si>
  <si>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</si>
  <si>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</si>
  <si>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</si>
  <si>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</si>
  <si>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Thiết bị</t>
  </si>
  <si>
    <t>DCQL</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</si>
  <si>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</si>
  <si>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</si>
  <si>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</si>
  <si>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</si>
  <si>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</si>
  <si>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</si>
  <si>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</si>
  <si>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</si>
  <si>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</si>
  <si>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</si>
  <si>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</si>
  <si>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</si>
  <si>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Chi phí hoạt động tài chính</t>
  </si>
  <si>
    <t>Chi phí sản xuất chung</t>
  </si>
  <si>
    <t>Chi phí nhân công trực tiếp</t>
  </si>
  <si>
    <t>Chi phí NVL trực tiếp</t>
  </si>
  <si>
    <t>Nhận ký cược, ký quỹ dài hạn</t>
  </si>
  <si>
    <t>Vay dài hạn</t>
  </si>
  <si>
    <t>Phải trả, phải nộp khác</t>
  </si>
  <si>
    <t>Bảo hiểm xã hội</t>
  </si>
  <si>
    <t>Kinh phí công đoàn</t>
  </si>
  <si>
    <t>Phải trả nội bộ</t>
  </si>
  <si>
    <t>Chi phí phải trả</t>
  </si>
  <si>
    <t>331n</t>
  </si>
  <si>
    <t>Phải trả cho người bán</t>
  </si>
  <si>
    <t>Ký quỹ, ký cược dài hạn</t>
  </si>
  <si>
    <t>Thành phẩm</t>
  </si>
  <si>
    <t>Nguyên liệu, vật liệu</t>
  </si>
  <si>
    <t>Thuế GTGT được khấu trừ</t>
  </si>
  <si>
    <t>131c</t>
  </si>
  <si>
    <t>Tiền mặt</t>
  </si>
  <si>
    <t>Năm trước</t>
  </si>
  <si>
    <t>.</t>
  </si>
  <si>
    <t>Có</t>
  </si>
  <si>
    <t>Nợ</t>
  </si>
  <si>
    <t>TT</t>
  </si>
  <si>
    <t>Ghi chú</t>
  </si>
  <si>
    <t>03</t>
  </si>
  <si>
    <t>01</t>
  </si>
  <si>
    <t>Kế toán trưởng</t>
  </si>
  <si>
    <t>Người lập biểu</t>
  </si>
  <si>
    <t>Tiền và tương đương tiền cuối kỳ</t>
  </si>
  <si>
    <t>Tiền và tương đương tiền đầu kỳ</t>
  </si>
  <si>
    <t xml:space="preserve">Lưu chuyển tiền thuần trong kỳ </t>
  </si>
  <si>
    <t xml:space="preserve">Cổ tức, lợi nhuận đã trả cho chủ sở hữu </t>
  </si>
  <si>
    <t xml:space="preserve">Tiền chi trả nợ thuê tài chính </t>
  </si>
  <si>
    <t>1388d</t>
  </si>
  <si>
    <t xml:space="preserve">Tiền thu từ thanh lý, nhượng bán TSCĐ và các TS dài hạn khác </t>
  </si>
  <si>
    <t>Sai sãt träng yÕu  - khèi h¹ch to¸n phô thuéc</t>
  </si>
  <si>
    <t>Quỹ khen thưởng</t>
  </si>
  <si>
    <t>Thuế thu nhập doanh nghiệp</t>
  </si>
  <si>
    <t>Nguồn vốn kinh doanh</t>
  </si>
  <si>
    <t>Thặng dư vốn cổ phần</t>
  </si>
  <si>
    <t>Tiền chi trả nợ gốc vay</t>
  </si>
  <si>
    <t>Tiền vay ngắn hạn, dài hạn nhận được</t>
  </si>
  <si>
    <t>Tiền chi trả vốn góp  cho các chủ sở hữu, mua lại cổ phiếu của doanh nghiệp đã phát hành</t>
  </si>
  <si>
    <t>Tiền thu từ phát hành cố phiếu, nhận vốn góp của chủ sở hữu</t>
  </si>
  <si>
    <t>III. Lưu chuyển tiền từ hoạt động tài chính</t>
  </si>
  <si>
    <t>Tiền thu hồi đầu tư góp vốn vào đơn vị khác</t>
  </si>
  <si>
    <t>Tiền chi đầu tư góp vốn vào đơn vị khác</t>
  </si>
  <si>
    <t xml:space="preserve">Tiền thu hồi cho vay, bán lại các công cụ nợ của đơn vị khác </t>
  </si>
  <si>
    <t>Tiền chi cho vay, mua các công cụ nợ của đơn vị khác</t>
  </si>
  <si>
    <t>II. Lưu chuyển tiền từ hoạt động đầu tư</t>
  </si>
  <si>
    <t>Tiền chi khác cho hoạt động kinh doanh</t>
  </si>
  <si>
    <t>Tiền thu khác từ hoạt động kinh doanh</t>
  </si>
  <si>
    <t>Tiền chi trả lãi vay</t>
  </si>
  <si>
    <t>Tiền chi trả cho người lao động</t>
  </si>
  <si>
    <t>Tiền thu từ bán hàng, cung cấp dịch vụ và doanh thu khác</t>
  </si>
  <si>
    <t>I. Lưu chuyển tiền từ hoạt động kinh doanh</t>
  </si>
  <si>
    <t>2. Thuế GTGT được khấu trừ</t>
  </si>
  <si>
    <t>VND</t>
  </si>
  <si>
    <t>TIỀN</t>
  </si>
  <si>
    <t>HÀNG TỒN KHO</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</si>
  <si>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</si>
  <si>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Theo phương pháp trực tiếp</t>
  </si>
  <si>
    <t xml:space="preserve">III. Lưu chuyển tiền từ hoạt động tài chính </t>
  </si>
  <si>
    <t>Cộng</t>
  </si>
  <si>
    <t>Tiền thu lãi cho vay, cổ tức và lợi nhuận được chia</t>
  </si>
  <si>
    <t xml:space="preserve">II.  Lưu chuyển tiền từ hoạt động đầu tư </t>
  </si>
  <si>
    <t>Tiền chi khác từ hoạt động kinh doanh</t>
  </si>
  <si>
    <t>Thuế thu nhập doanh nghiệp đã nộp</t>
  </si>
  <si>
    <t>Tiền lãi vay đã trả</t>
  </si>
  <si>
    <t>(Tăng)/giảm chi phí trả trước</t>
  </si>
  <si>
    <t xml:space="preserve">(Tăng)/giảm hàng tồn kho </t>
  </si>
  <si>
    <t xml:space="preserve">(Tăng)/giảm các khoản phải thu </t>
  </si>
  <si>
    <t xml:space="preserve">3. Lợi nhuận/(lỗ) từ hoạt động kinh doanh trước thay đổi vốn lưu động </t>
  </si>
  <si>
    <t xml:space="preserve">+  Chi phí lãi vay </t>
  </si>
  <si>
    <t>-  (Lãi)/lỗ từ hoạt động đầu tư</t>
  </si>
  <si>
    <t xml:space="preserve">-  (Lãi)/lỗ chênh lệch tỷ giá hối đoái chưa thực hiện </t>
  </si>
  <si>
    <t xml:space="preserve">+  Các khoản dự phòng </t>
  </si>
  <si>
    <t xml:space="preserve">+  Khấu hao tài sản cố định </t>
  </si>
  <si>
    <t>2. Điều chỉnh cho các khoản</t>
  </si>
  <si>
    <t xml:space="preserve">1. Lợi nhuận trước thuế </t>
  </si>
  <si>
    <t>I.  Lưu chuyển tiền từ hoạt động kinh doanh</t>
  </si>
  <si>
    <t>Theo phương pháp gián tiếp</t>
  </si>
  <si>
    <t xml:space="preserve">Tiền chi trả người cung cấp hàng hóa và dịch vụ </t>
  </si>
  <si>
    <t xml:space="preserve"> -  Tăng khác</t>
  </si>
  <si>
    <t>vận tải</t>
  </si>
  <si>
    <t>thiết bị</t>
  </si>
  <si>
    <t>vật kiến trúc</t>
  </si>
  <si>
    <t xml:space="preserve">Mã số </t>
  </si>
  <si>
    <t>02</t>
  </si>
  <si>
    <t>04</t>
  </si>
  <si>
    <t>05</t>
  </si>
  <si>
    <t>06</t>
  </si>
  <si>
    <t>07</t>
  </si>
  <si>
    <t>21</t>
  </si>
  <si>
    <t>22</t>
  </si>
  <si>
    <t>23</t>
  </si>
  <si>
    <t>24</t>
  </si>
  <si>
    <t>25</t>
  </si>
  <si>
    <t>26</t>
  </si>
  <si>
    <t>27</t>
  </si>
  <si>
    <t>Lưu chuyển tiền thuần từ hoạt động kinh doanh</t>
  </si>
  <si>
    <t>Lưu chuyển tiền thuần từ hoạt động đầu tư</t>
  </si>
  <si>
    <t>Lưu chuyển tiền thuần từ hoạt động tài chính</t>
  </si>
  <si>
    <t>20</t>
  </si>
  <si>
    <t>30</t>
  </si>
  <si>
    <t>31</t>
  </si>
  <si>
    <t>32</t>
  </si>
  <si>
    <t>33</t>
  </si>
  <si>
    <t>34</t>
  </si>
  <si>
    <t>35</t>
  </si>
  <si>
    <t>36</t>
  </si>
  <si>
    <t>40</t>
  </si>
  <si>
    <t>50</t>
  </si>
  <si>
    <t>60</t>
  </si>
  <si>
    <t>61</t>
  </si>
  <si>
    <t>70</t>
  </si>
  <si>
    <t>Tiền chi để mua sắm, XD TSCĐ và các TSDH khác</t>
  </si>
  <si>
    <t>Phương tiện</t>
  </si>
  <si>
    <t>Máy móc</t>
  </si>
  <si>
    <t>Nhà cửa</t>
  </si>
  <si>
    <t>4.</t>
  </si>
  <si>
    <t>3.</t>
  </si>
  <si>
    <t>2.</t>
  </si>
  <si>
    <t>1.</t>
  </si>
  <si>
    <t>Công ty A&amp;A</t>
  </si>
  <si>
    <t>Kỳ này</t>
  </si>
  <si>
    <t>Kỳ trước</t>
  </si>
  <si>
    <t>I = O15 x 5%</t>
  </si>
  <si>
    <t>Ảnh hưởng của thay đổi tỷ giá hối đoái quy đổi ngoại tệ</t>
  </si>
  <si>
    <t>A. TÀI SẢN NGẮN HẠN</t>
  </si>
  <si>
    <t>2. Các khoản tương đương tiền</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</si>
  <si>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</si>
  <si>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</si>
  <si>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</si>
  <si>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</si>
  <si>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</si>
  <si>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</si>
  <si>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</si>
  <si>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III. Bất động sản đầu tư</t>
  </si>
  <si>
    <t>1. Tài sản cố định hữu hình</t>
  </si>
  <si>
    <t>2. Tài sản cố định thuê tài chính</t>
  </si>
  <si>
    <t>3. Tài sản cố định vô hình</t>
  </si>
  <si>
    <t xml:space="preserve"> - Nguyên giá</t>
  </si>
  <si>
    <t xml:space="preserve"> - Giá trị hao mòn lũy kế (*)</t>
  </si>
  <si>
    <t>1. Đầu tư vào công ty con</t>
  </si>
  <si>
    <t xml:space="preserve"> - Giá trị hao mòn lũy kế(*)</t>
  </si>
  <si>
    <t>(Tiếp theo)</t>
  </si>
  <si>
    <t>( Tiếp theo)</t>
  </si>
  <si>
    <t>411A</t>
  </si>
  <si>
    <t>411B</t>
  </si>
  <si>
    <t>16. Chi phí thuế TNDN hoãn lại</t>
  </si>
  <si>
    <t>17. Lợi nhuận sau thuế TNDN</t>
  </si>
  <si>
    <t>15. Chi phí thuế TNDN hiện hành</t>
  </si>
  <si>
    <t>THUẾ VÀ CÁC KHOẢN PHẢI NỘP NHÀ NƯỚC</t>
  </si>
  <si>
    <t>IV. Các khoản đầu tư tài chính dài hạn</t>
  </si>
  <si>
    <t>V. Tài sản dài hạn khác</t>
  </si>
  <si>
    <t>1. Chi phí trả trước dài hạn</t>
  </si>
  <si>
    <t>2. Tài sản thuế thu nhập hoãn lại</t>
  </si>
  <si>
    <t>I. Vốn chủ sở hữu</t>
  </si>
  <si>
    <t>2. Thặng dư vốn cổ phần</t>
  </si>
  <si>
    <t>A</t>
  </si>
  <si>
    <t>B</t>
  </si>
  <si>
    <t>08</t>
  </si>
  <si>
    <t>09</t>
  </si>
  <si>
    <t>10</t>
  </si>
  <si>
    <t>11</t>
  </si>
  <si>
    <t>12</t>
  </si>
  <si>
    <t>13</t>
  </si>
  <si>
    <t>14</t>
  </si>
  <si>
    <t>15</t>
  </si>
  <si>
    <t>16</t>
  </si>
  <si>
    <t>Tiền chi để mua sắm, xây dựng TSCĐ và các tài sản</t>
  </si>
  <si>
    <t>V. Tài sản ngắn hạn khác</t>
  </si>
  <si>
    <t>II. Các khoản đầu tư tài chính ngắn hạn</t>
  </si>
  <si>
    <t>I. Tiền và các khoản tương đương tiền</t>
  </si>
  <si>
    <t>II. Nguồn kinh phí và các quỹ khác</t>
  </si>
  <si>
    <t>E = D x 14%</t>
  </si>
  <si>
    <t>1. Doanh thu bán hàng và cung cấp dịch vụ</t>
  </si>
  <si>
    <t>2. Các khoản giảm trừ</t>
  </si>
  <si>
    <t>4. Giá vốn hàng bán</t>
  </si>
  <si>
    <t>6. Doanh thu hoạt động tài chính</t>
  </si>
  <si>
    <t>7. Chi phí tài chính</t>
  </si>
  <si>
    <t>8. Chi phí bán hàng</t>
  </si>
  <si>
    <t>9. Chi phí quản lý doanh nghiệp</t>
  </si>
  <si>
    <t xml:space="preserve">10. Lợi nhuận thuần từ hoạt động kinh doanh </t>
  </si>
  <si>
    <t>11. Thu nhập khác</t>
  </si>
  <si>
    <t xml:space="preserve">12. Chi phí khác </t>
  </si>
  <si>
    <t xml:space="preserve">14. Tổng lợi nhuận kế toán trước thuế </t>
  </si>
  <si>
    <t xml:space="preserve"> - Trong đó: Chi phí lãi vay</t>
  </si>
  <si>
    <t>Năm nay</t>
  </si>
  <si>
    <t>Tiền chi nộp thuế thu nhập doanh nghiệp</t>
  </si>
  <si>
    <t>5.</t>
  </si>
  <si>
    <t>6.</t>
  </si>
  <si>
    <t>7.</t>
  </si>
  <si>
    <t>-</t>
  </si>
  <si>
    <t>Tăng/(giảm) các khoản phải trả</t>
  </si>
  <si>
    <t>(không kể lãi vay phải trả, thuế TNDN phải nộp)</t>
  </si>
  <si>
    <t>Advances from customers</t>
  </si>
  <si>
    <t>Accounts payable-trade and advances from customers</t>
  </si>
  <si>
    <t xml:space="preserve"> - Phải thu khác</t>
  </si>
  <si>
    <t xml:space="preserve"> - Thuế thu nhập doanh nghiệp</t>
  </si>
  <si>
    <t xml:space="preserve"> - Giảm khác</t>
  </si>
  <si>
    <t>TSCĐ</t>
  </si>
  <si>
    <t>Khoản mục</t>
  </si>
  <si>
    <t>bằng sáng chế</t>
  </si>
  <si>
    <t>Phần mềm</t>
  </si>
  <si>
    <t xml:space="preserve"> - Thanh lý, nhượng bán</t>
  </si>
  <si>
    <t>Đầu tư vào công ty con</t>
  </si>
  <si>
    <t xml:space="preserve"> - Chiết khấu bán hàng</t>
  </si>
  <si>
    <t xml:space="preserve"> - Thuế tiêu thụ đặc biệt, thuế xuất nhập khẩu và thuế GTGT theo phương pháp trực tiếp phải nộp</t>
  </si>
  <si>
    <t xml:space="preserve"> - Thuế xuất, nhập khẩu</t>
  </si>
  <si>
    <t>Vay ngân hàng</t>
  </si>
  <si>
    <t>Vay đối tượng khác</t>
  </si>
  <si>
    <t>Quỹ khen thưởng phúc lợi</t>
  </si>
  <si>
    <t>Vốn chủ sở hữu</t>
  </si>
  <si>
    <t>Chi tiết vốn đầu tư của chủ sở hữu</t>
  </si>
  <si>
    <t>…</t>
  </si>
  <si>
    <t>Doanh thu</t>
  </si>
  <si>
    <t xml:space="preserve"> - Giảm giá hàng bán</t>
  </si>
  <si>
    <t xml:space="preserve"> - Hàng bán bị trả lại</t>
  </si>
  <si>
    <t>Lãi tiền gửi, tiền cho vay</t>
  </si>
  <si>
    <t>Cổ tức, lợi nhuận được chia</t>
  </si>
  <si>
    <t>Lãi bán ngoại tệ</t>
  </si>
  <si>
    <t>Quỹ hỗ trợ sắp xếp doanh nghiệp</t>
  </si>
  <si>
    <t>Báo cáo bộ phận theo khu vực địa lý (Phân loại hoạt động trong nước và ngoài nước)</t>
  </si>
  <si>
    <t>Công ty chỉ hoạt động trong khu vực địa lý Việt Nam</t>
  </si>
  <si>
    <t>Báo cáo bộ phận theo lĩnh vực kinh doanh</t>
  </si>
  <si>
    <t>Các bộ phận kinh doanh chính của Công ty như sau:</t>
  </si>
  <si>
    <t>Doanh thu thuần ra bên ngoài</t>
  </si>
  <si>
    <t>Doanh thu thuần giữa các bộ phận</t>
  </si>
  <si>
    <t xml:space="preserve">Tổng doanh thu thuần </t>
  </si>
  <si>
    <t>Chi phí bộ phận</t>
  </si>
  <si>
    <t>Kết quả kinh doanh bộ phận</t>
  </si>
  <si>
    <t>Các chi phí không phân bổ theo bộ phận</t>
  </si>
  <si>
    <t>Lợi nhuận từ hoạt động kinh doanh</t>
  </si>
  <si>
    <t>Chí phí khác</t>
  </si>
  <si>
    <t xml:space="preserve">Tổng chi phí đã phát sinh để đầu tư, mua sắm TSCĐ </t>
  </si>
  <si>
    <t>và các tài sản dài hạn khác</t>
  </si>
  <si>
    <t>Thuưởng ban điều hanh</t>
  </si>
  <si>
    <t>Chia cæ tøc (25%)</t>
  </si>
  <si>
    <t>Chi thu lao HDQT</t>
  </si>
  <si>
    <t>TrÝch quü KTPL (15%)</t>
  </si>
  <si>
    <t>- Thanh lý, nhượng bán</t>
  </si>
  <si>
    <t>+ Vốn góp đầu năm</t>
  </si>
  <si>
    <t xml:space="preserve">BÁO CÁO LƯU CHUYỂN TIỀN TỆ </t>
  </si>
  <si>
    <t>CÁC KHOẢN PHẢI THU KHÁC</t>
  </si>
  <si>
    <t>8. Tăng giảm tài sản cố định hữu hình</t>
  </si>
  <si>
    <t>Tài sản</t>
  </si>
  <si>
    <t>cố định khác</t>
  </si>
  <si>
    <t>Số dư đầu kỳ (*)</t>
  </si>
  <si>
    <t>- Mua trong năm</t>
  </si>
  <si>
    <t>- Đầu tư XCDB hoàn thành</t>
  </si>
  <si>
    <t>- Tăng do điều chuyển từ các đơn vị</t>
  </si>
  <si>
    <t>- Kết chuyển từ bất động sản đầu tư</t>
  </si>
  <si>
    <t>- Tăng khác</t>
  </si>
  <si>
    <t>- Chuyển sang BĐS đầu tư</t>
  </si>
  <si>
    <t>- Điều chuyển sang đơn vị khác</t>
  </si>
  <si>
    <t>- Giảm khác</t>
  </si>
  <si>
    <t>Tại ngày đầu kỳ (*)</t>
  </si>
  <si>
    <t>10. Tăng giảm tài sản cố định vô hình</t>
  </si>
  <si>
    <t>Quyền</t>
  </si>
  <si>
    <t>Thương hiệu</t>
  </si>
  <si>
    <t>Bản quyền</t>
  </si>
  <si>
    <t>sử dụng đất</t>
  </si>
  <si>
    <t>kế toán</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</si>
  <si>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</si>
  <si>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</si>
  <si>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</si>
  <si>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</si>
  <si>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Chuyển sang BĐS đầu tư</t>
  </si>
  <si>
    <t xml:space="preserve"> - Điều chuyển sang đơn vị khác</t>
  </si>
  <si>
    <t xml:space="preserve"> - Tăng do điều chuyển từ đơn vị khác</t>
  </si>
  <si>
    <t xml:space="preserve"> - Kết chuyển từ bất động sản đầu tư</t>
  </si>
  <si>
    <t>Thuyết minh Báo cáo tài chính</t>
  </si>
  <si>
    <t xml:space="preserve">Máy móc </t>
  </si>
  <si>
    <t>Số dư đầu năm</t>
  </si>
  <si>
    <t>Số tăng trong năm</t>
  </si>
  <si>
    <t>Số giảm trong năm</t>
  </si>
  <si>
    <t>- Khấu hao trong năm</t>
  </si>
  <si>
    <t>Số dư cuối năm</t>
  </si>
  <si>
    <t>Tại ngày đầu năm</t>
  </si>
  <si>
    <t>Tại ngày cuối năm</t>
  </si>
  <si>
    <t>1. Chứng khoán kinh doanh</t>
  </si>
  <si>
    <t>1288d</t>
  </si>
  <si>
    <t>3. Đầu tư nắm giữ đến ngày đáo hạn</t>
  </si>
  <si>
    <t>III. Các khoản phải thu ngắn hạn</t>
  </si>
  <si>
    <t>2. Dự phòng giảm giá chứng khoán kinh doanh (*)</t>
  </si>
  <si>
    <t>1. Phải thu ngắn hạn của khách hàng</t>
  </si>
  <si>
    <t>3. Phải thu nội bộ ngắn hạn</t>
  </si>
  <si>
    <t>4. Phải thu theo tiến độ kế hoạch HĐXD</t>
  </si>
  <si>
    <t>5. Phải thu về cho vay ngắn hạn</t>
  </si>
  <si>
    <t>6. Các khoản phải thu khác</t>
  </si>
  <si>
    <t>7. Dự phòng phải thu ngắn hạn khó đòi (*)</t>
  </si>
  <si>
    <t>136b</t>
  </si>
  <si>
    <t>136c</t>
  </si>
  <si>
    <t>5. Tài sản ngắn hạn khác</t>
  </si>
  <si>
    <t>154d</t>
  </si>
  <si>
    <t>2293d</t>
  </si>
  <si>
    <t>IV. Tài sản dở dang dài hạn</t>
  </si>
  <si>
    <t>1. Chi phí sản xuất, kinh doanh dở dang dài hạn</t>
  </si>
  <si>
    <t>2. Chi phí xây dựng cơ bản dở dang</t>
  </si>
  <si>
    <t>4. Dự phòng đầu tư tài chính dài hạn (*)</t>
  </si>
  <si>
    <t>5. Đầu tư nắm giữ đến ngày đáo hạn</t>
  </si>
  <si>
    <t>C. NỢ PHẢI TRẢ</t>
  </si>
  <si>
    <t>1. Phải trả người bán ngắn hạn</t>
  </si>
  <si>
    <t xml:space="preserve">3. Thuế và các khoản phải nộp Nhà nước </t>
  </si>
  <si>
    <t>4. Phải trả người lao động</t>
  </si>
  <si>
    <t>5. Chi phí phải trả ngắn hạn</t>
  </si>
  <si>
    <t>6. Phải trả nội bộ ngắn hạn</t>
  </si>
  <si>
    <t>8. Doanh thu chưa thực hiện ngắn hạn</t>
  </si>
  <si>
    <t>10. Vay và nợ thuê tài chính ngắn hạn</t>
  </si>
  <si>
    <t>11.Dự  phòng phải trả ngắn hạn</t>
  </si>
  <si>
    <t>12. Quỹ khen thưởng, phúc lợi</t>
  </si>
  <si>
    <t>13. Quỹ bình ổn giá</t>
  </si>
  <si>
    <t>14. Giao dịch mua bán lại Trái phiếu Chính phủ</t>
  </si>
  <si>
    <t>9. Phải trả ngắn hạn khác</t>
  </si>
  <si>
    <t>7. Phải trả theo tiến độ kế hoạch HĐXD</t>
  </si>
  <si>
    <t>3411d</t>
  </si>
  <si>
    <t>3412d</t>
  </si>
  <si>
    <t>D. VỐN CHỦ SỞ HỮU</t>
  </si>
  <si>
    <t>1. Vốn góp của chủ sở hữu</t>
  </si>
  <si>
    <t>3. Quyền chọn chuyển đổi trái phiếu</t>
  </si>
  <si>
    <t>4. Vốn khác của chủ sở hữu</t>
  </si>
  <si>
    <t>5. Cổ phiếu quỹ (*)</t>
  </si>
  <si>
    <t>6. Chênh lệch đánh giá lại tài sản</t>
  </si>
  <si>
    <t>7. Chênh lệch tỷ giá hối đoái</t>
  </si>
  <si>
    <t>8. Quỹ đầu tư phát triển</t>
  </si>
  <si>
    <t>9. Quỹ hỗ trợ sắp xếp doanh nghiệp</t>
  </si>
  <si>
    <t>10. Quỹ khác thuộc vốn chủ sở hữu</t>
  </si>
  <si>
    <t>11. Lợi nhuận sau thuế chưa phân phối</t>
  </si>
  <si>
    <t>421a</t>
  </si>
  <si>
    <t>421b</t>
  </si>
  <si>
    <t>- LNST chưa phân phối lũy kế đến cuối kỳ trước</t>
  </si>
  <si>
    <t>- LNST chưa phân phối kỳ này</t>
  </si>
  <si>
    <t>Cổ phiếu quỹ</t>
  </si>
  <si>
    <t>1. Nguồn kinh phí</t>
  </si>
  <si>
    <t>2. Nguồn kinh phí đã hình thành TSCĐ</t>
  </si>
  <si>
    <t xml:space="preserve">     và cung cấp dịch vụ (10 = 01 - 02)</t>
  </si>
  <si>
    <t xml:space="preserve">     và cung cấp dịch vụ (20 = 10 -11)</t>
  </si>
  <si>
    <t xml:space="preserve"> {30 = 20 + (21 - 22) - (24 + 25)}</t>
  </si>
  <si>
    <t>13. Lợi nhuận khác (40 = 31 - 32)</t>
  </si>
  <si>
    <t xml:space="preserve"> (50 = 30 + 40)</t>
  </si>
  <si>
    <t xml:space="preserve"> (60 = 50 - 51 - 52)</t>
  </si>
  <si>
    <t>Tiền gửi ngân hàng không kỳ hạn</t>
  </si>
  <si>
    <t>Cộng</t>
  </si>
  <si>
    <t>… Chi tiết</t>
  </si>
  <si>
    <t>136e</t>
  </si>
  <si>
    <t>136f</t>
  </si>
  <si>
    <t xml:space="preserve">. </t>
  </si>
  <si>
    <t>TÀI SẢN THIẾU CHỜ XỬ LÝ</t>
  </si>
  <si>
    <t xml:space="preserve"> - Tiền</t>
  </si>
  <si>
    <t xml:space="preserve"> - Hàng tồn kho</t>
  </si>
  <si>
    <t xml:space="preserve"> - Tài sản cố định</t>
  </si>
  <si>
    <t xml:space="preserve"> - Tài sản khác</t>
  </si>
  <si>
    <t xml:space="preserve"> - Thông tin về các khoản tiền phạt, phải thu về lãi trả chậm… phát sinh từ các khoản nợ quá hạn nhưng không được ghi nhận doanh thu</t>
  </si>
  <si>
    <t xml:space="preserve"> - Khả năng thu hồi nợ phải thu quá hạn</t>
  </si>
  <si>
    <t>TÀI SẢN DỞ DANG DÀI HẠN</t>
  </si>
  <si>
    <t>CHI PHÍ TRẢ TRƯỚC</t>
  </si>
  <si>
    <t>TÀI SẢN KHÁC</t>
  </si>
  <si>
    <t>PHẢI TRẢ NGƯỜI BÁN</t>
  </si>
  <si>
    <t>VAY VÀ NỢ THUÊ TÀI CHÍNH</t>
  </si>
  <si>
    <t>CHI PHÍ PHẢI TRẢ</t>
  </si>
  <si>
    <t xml:space="preserve"> - Lãi vay</t>
  </si>
  <si>
    <t>PHẢI TRẢ KHÁC</t>
  </si>
  <si>
    <t>Nội dung</t>
  </si>
  <si>
    <t>Tăng vốn năm trước</t>
  </si>
  <si>
    <t>Số dư cuối năm trước</t>
  </si>
  <si>
    <t>CÁC KHOẢN MỤC THUỘC VỐN CHỦ SỞ HỮU</t>
  </si>
  <si>
    <t>Vốn góp của 
chủ sở hữu</t>
  </si>
  <si>
    <t>b. Chi tiết vốn đầu tư của chủ sở hữu</t>
  </si>
  <si>
    <t>Các khoản tương đương tiền</t>
  </si>
  <si>
    <t>Item</t>
  </si>
  <si>
    <t>Buildings</t>
  </si>
  <si>
    <t>Machinery</t>
  </si>
  <si>
    <t>Transportation</t>
  </si>
  <si>
    <t>Management</t>
  </si>
  <si>
    <t>&amp; architectures</t>
  </si>
  <si>
    <t>&amp; equipments</t>
  </si>
  <si>
    <t>means</t>
  </si>
  <si>
    <t>tools</t>
  </si>
  <si>
    <t>I Cost</t>
  </si>
  <si>
    <t>1 Opening balance</t>
  </si>
  <si>
    <t>2 Increase from</t>
  </si>
  <si>
    <t xml:space="preserve"> -  Purchase</t>
  </si>
  <si>
    <t xml:space="preserve"> -  Construction</t>
  </si>
  <si>
    <t xml:space="preserve"> -  Others</t>
  </si>
  <si>
    <t>3 Decrease due to</t>
  </si>
  <si>
    <t xml:space="preserve"> - Dispose of</t>
  </si>
  <si>
    <t xml:space="preserve"> - Posting to investment assets</t>
  </si>
  <si>
    <t>4 Closing balance</t>
  </si>
  <si>
    <t>II Accumulated depreciation</t>
  </si>
  <si>
    <t>2 Depreciation charges</t>
  </si>
  <si>
    <t>III Net book value</t>
  </si>
  <si>
    <t>1 At opening day</t>
  </si>
  <si>
    <t>2 At closing day</t>
  </si>
  <si>
    <t xml:space="preserve"> - Các khoản khác</t>
  </si>
  <si>
    <t xml:space="preserve"> - Tạm ứng</t>
  </si>
  <si>
    <t>Các k.mục khác</t>
  </si>
  <si>
    <t>(%)</t>
  </si>
  <si>
    <t>Số dư đầu năm (*)</t>
  </si>
  <si>
    <t>CÁC KHOẢN ĐẦU TƯ TÀI CHÍNH</t>
  </si>
  <si>
    <t>Số dư cuối kỳ trước</t>
  </si>
  <si>
    <t>a. Chứng khoán kinh doanh</t>
  </si>
  <si>
    <t>- Tổng giá trị trái phiếu</t>
  </si>
  <si>
    <t>- Chứng khoán và công cụ tài chính khác</t>
  </si>
  <si>
    <t>- Tổng giá trị cổ phiếu</t>
  </si>
  <si>
    <t>Giá gốc</t>
  </si>
  <si>
    <t>Giá trị hợp lý</t>
  </si>
  <si>
    <t>Dự phòng</t>
  </si>
  <si>
    <r>
      <t>- </t>
    </r>
    <r>
      <rPr>
        <sz val="11"/>
        <rFont val="Times New Roman"/>
        <family val="1"/>
      </rPr>
      <t xml:space="preserve">Về số lượng </t>
    </r>
  </si>
  <si>
    <t>- Về giá trị</t>
  </si>
  <si>
    <t>Lí do thay đổi đối với từng khoản đầu tư/cổ phiếu/ trái phiếu:</t>
  </si>
  <si>
    <t xml:space="preserve"> - Công ty ABC</t>
  </si>
  <si>
    <t>a. Ngắn hạn</t>
  </si>
  <si>
    <t xml:space="preserve"> - Phải thu về cổ phần hóa</t>
  </si>
  <si>
    <t xml:space="preserve"> - Phải thu về cổ tức và lợi nhuận được chia</t>
  </si>
  <si>
    <t xml:space="preserve"> - Ký cược, ký quỹ</t>
  </si>
  <si>
    <t>b. Dài hạn</t>
  </si>
  <si>
    <t xml:space="preserve"> - Hàng hóa bất động sản</t>
  </si>
  <si>
    <t xml:space="preserve"> - Hàng  hóa kho bảo thuế</t>
  </si>
  <si>
    <t>GT có thể thu hồi</t>
  </si>
  <si>
    <t>* Nguyên nhân và hướng xử lý đối với hàng tồn kho ứ đọng, kém, mất phẩm chất:</t>
  </si>
  <si>
    <t>* Lý do dẫn đến việc trích lập thêm hoặc hoàn nhập dự phòng giảm giá hàng tồn kho:</t>
  </si>
  <si>
    <t>* Giá trị hàng tồn kho dùng để thế chấp, cầm cố bảo đảm các khoản nợ phải trả tại thời điểm cuối kỳ:</t>
  </si>
  <si>
    <t>a. Chi phí sản xuất kinh doanh dở dang dài hạn</t>
  </si>
  <si>
    <t xml:space="preserve"> - Chi tiết công trình</t>
  </si>
  <si>
    <t>b. Xây dựng cơ bản dở dang</t>
  </si>
  <si>
    <t>Nhà cửa vật kiến trúc</t>
  </si>
  <si>
    <t>Máy móc thiết bị</t>
  </si>
  <si>
    <t>TÀI SẢN CỐ ĐỊNH THUÊ TÀI CHÍNH</t>
  </si>
  <si>
    <t xml:space="preserve"> -  Mua lại TSCĐ thuê TC</t>
  </si>
  <si>
    <t xml:space="preserve"> - Trả lại TSCĐ thuê TC</t>
  </si>
  <si>
    <t xml:space="preserve"> -  Mua trong kỳ</t>
  </si>
  <si>
    <t xml:space="preserve"> - Mua lại TSCĐ thuê TC</t>
  </si>
  <si>
    <t>TÀI SẢN CỐ ĐỊNH VÔ HÌNH</t>
  </si>
  <si>
    <t>Quyền sử dụng đất</t>
  </si>
  <si>
    <t>Phương tiện vận tải</t>
  </si>
  <si>
    <t>Thiết bị DC quản lý</t>
  </si>
  <si>
    <t>Phần mềm máy tính</t>
  </si>
  <si>
    <t xml:space="preserve"> -  Tạo ra từ nội bộ DN</t>
  </si>
  <si>
    <t>BẤT ĐỘNG SẢN ĐẦU TƯ</t>
  </si>
  <si>
    <t>a. Bất động sản đầu tư cho thuê</t>
  </si>
  <si>
    <t xml:space="preserve">Nhà </t>
  </si>
  <si>
    <t>Nhà và quyền sử dụng đất</t>
  </si>
  <si>
    <t>Cơ sở hạ tầng</t>
  </si>
  <si>
    <t>Nguyên giá</t>
  </si>
  <si>
    <t>b. Bất động sản đầu tư chờ tăng giá</t>
  </si>
  <si>
    <t xml:space="preserve"> - Chi phí trả trước về thuê hoạt động TSCĐ</t>
  </si>
  <si>
    <t>a. Ngắn hạn</t>
  </si>
  <si>
    <t>b. Dài hạn</t>
  </si>
  <si>
    <t>a. Vay ngắn hạn</t>
  </si>
  <si>
    <t>Thông tin liên quan đến các khoản vay dài hạn:</t>
  </si>
  <si>
    <t>Thông tin chi tiết liên quan đến các khoản nợ thuê tài chính:</t>
  </si>
  <si>
    <t>Thời hạn</t>
  </si>
  <si>
    <t>Trả tiền lãi thuê</t>
  </si>
  <si>
    <t>Trả nợ gốc</t>
  </si>
  <si>
    <t>c. Nợ thuê tài chính</t>
  </si>
  <si>
    <t xml:space="preserve"> - Vay ngân hàng</t>
  </si>
  <si>
    <t xml:space="preserve"> - Vay đối tượng khác</t>
  </si>
  <si>
    <t xml:space="preserve"> - Từ 1 năm trở xuống</t>
  </si>
  <si>
    <t xml:space="preserve"> - Trên 1 năm đến 5 năm</t>
  </si>
  <si>
    <t xml:space="preserve"> - Trên 5 năm</t>
  </si>
  <si>
    <t xml:space="preserve">d. Số vay và nợ thuê tài chính quá hạn chưa thanh toán </t>
  </si>
  <si>
    <t>Hình thức</t>
  </si>
  <si>
    <t xml:space="preserve">Gốc </t>
  </si>
  <si>
    <t>Lãi</t>
  </si>
  <si>
    <t>Gốc</t>
  </si>
  <si>
    <t xml:space="preserve"> - Vay</t>
  </si>
  <si>
    <t xml:space="preserve"> - Nợ thuê tài chính</t>
  </si>
  <si>
    <t>e. Thuyết minh chi tiết về các khoản vay và nợ thuê tài chính đối với các bên liên quan</t>
  </si>
  <si>
    <t>Giá trị</t>
  </si>
  <si>
    <t xml:space="preserve"> - Phải trả các đối tượng khác</t>
  </si>
  <si>
    <t>c. Số nợ quá hạn chưa thanh toán</t>
  </si>
  <si>
    <t>d. Phải trả người bán là các bên liên quan</t>
  </si>
  <si>
    <t>a. Phải nộp</t>
  </si>
  <si>
    <t xml:space="preserve"> - Thuế giá trị gia tăng</t>
  </si>
  <si>
    <t xml:space="preserve"> - Thuế tiêu thụ đặc biệt</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</si>
  <si>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</si>
  <si>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</si>
  <si>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</si>
  <si>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</si>
  <si>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</si>
  <si>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 xml:space="preserve"> - Chi phí trích trước tạm tính giá vốn hàng hóa, thành phẩm bất động sản đã bán</t>
  </si>
  <si>
    <t xml:space="preserve"> - Chi phí phải trả khác</t>
  </si>
  <si>
    <t xml:space="preserve"> - Tài sản thừa chờ giải quyết</t>
  </si>
  <si>
    <t xml:space="preserve"> - Bảo hiểm xã hội</t>
  </si>
  <si>
    <t xml:space="preserve"> - Bảo hiểm y tế</t>
  </si>
  <si>
    <t xml:space="preserve"> - Phải trả về cổ phần hóa</t>
  </si>
  <si>
    <t xml:space="preserve"> - Nhận ký cược, ký quỹ ngắn hạn</t>
  </si>
  <si>
    <t xml:space="preserve"> - Bảo hiểm thất nghiệp </t>
  </si>
  <si>
    <t xml:space="preserve"> - Nhận ký quỹ, ký cược dài hạn</t>
  </si>
  <si>
    <t>c. Số nợ quá hạn chưa thanh toán</t>
  </si>
  <si>
    <t>DOANH THU CHƯA THỰC HIỆN</t>
  </si>
  <si>
    <t>c. Khả năng không thực hiện được hợp đồng</t>
  </si>
  <si>
    <t>TRÁI PHIẾU PHÁT HÀNH</t>
  </si>
  <si>
    <t>CỔ PHIẾU ƯU ĐÃI PHÂN LOẠI LÀ NỢ PHẢI TRẢ</t>
  </si>
  <si>
    <t>DỰ PHÒNG PHẢI TRẢ</t>
  </si>
  <si>
    <t xml:space="preserve"> - Dự phòng bảo hành sản phẩm hàng hóa</t>
  </si>
  <si>
    <t xml:space="preserve"> - Dự phòng tái cơ cấu</t>
  </si>
  <si>
    <t xml:space="preserve"> - Dự phòng bảo hành công trình xây dựng</t>
  </si>
  <si>
    <t xml:space="preserve"> - Dự phòng phải trả khác</t>
  </si>
  <si>
    <t>Vốn góp</t>
  </si>
  <si>
    <t>Lợi nhuận ST chưa PP</t>
  </si>
  <si>
    <t>Tăng vốn trong kỳ trước</t>
  </si>
  <si>
    <t>Lãi/(lỗ) trong kỳ trước</t>
  </si>
  <si>
    <t>Giảm vốn trong kỳ trước</t>
  </si>
  <si>
    <t>Phân phối lợi nhuận</t>
  </si>
  <si>
    <t>Tăng vốn trong kỳ này</t>
  </si>
  <si>
    <t>Lãi/(lỗ) trong kỳ này</t>
  </si>
  <si>
    <t>Giảm vốn trong kỳ này</t>
  </si>
  <si>
    <t>Số dư cuối kỳ này</t>
  </si>
  <si>
    <t>Số tiền</t>
  </si>
  <si>
    <t>Theo Nghị quyết của Đại hội đồng cổ đông/Hội đồng quản trị số …. ngày…. năm 2015, Công ty công bố việc phân phối lợi nhuận năm 2014 như sau:</t>
  </si>
  <si>
    <t xml:space="preserve"> - Kết quả kinh doanh sau thuế </t>
  </si>
  <si>
    <t xml:space="preserve"> - Chi trả cổ tức</t>
  </si>
  <si>
    <t xml:space="preserve"> - Trích Quỹ Đầu tư phát triển</t>
  </si>
  <si>
    <t xml:space="preserve"> + Cổ tức, lợi nhuận tạm chia trên lợi nhuận kỳ này</t>
  </si>
  <si>
    <t>d. Cổ phiếu</t>
  </si>
  <si>
    <t>Số lượng cổ phiếu đăng ký phát hành</t>
  </si>
  <si>
    <t>Số lượng cổ phiếu đã bán ra công chúng</t>
  </si>
  <si>
    <t>Cổ phiếu ưu đãi (loại được phân loại là vốn chủ sở hữu)</t>
  </si>
  <si>
    <t>Số lượng cổ phiếu được mua lại (cổ phiếu quỹ)</t>
  </si>
  <si>
    <t>Số lượng cổ phiếu đang lưu hành</t>
  </si>
  <si>
    <t xml:space="preserve"> + Cổ phiếu ưu đãi</t>
  </si>
  <si>
    <t xml:space="preserve">CÁC KHOẢN GIẢM TRỪ DOANH THU </t>
  </si>
  <si>
    <t>GIÁ VỐN HÀNG BÁN</t>
  </si>
  <si>
    <t xml:space="preserve"> - Chiết khấu thương mại</t>
  </si>
  <si>
    <t xml:space="preserve"> - Giá trị còn lại, chi phí nhượng bán, thanh lý của BĐS đầu tư</t>
  </si>
  <si>
    <t>CHI PHÍ TÀI CHÍNH</t>
  </si>
  <si>
    <t xml:space="preserve"> - Cổ tức, lợi nhuận được chia</t>
  </si>
  <si>
    <t xml:space="preserve"> - Lãi tiền vay</t>
  </si>
  <si>
    <t xml:space="preserve"> - Lỗ do thanh lý các khoản đầu tư tài chính</t>
  </si>
  <si>
    <t xml:space="preserve"> - Lỗ chênh lệch tỷ giá </t>
  </si>
  <si>
    <t xml:space="preserve"> - Dự phòng giảm giá chứng khoán kinh doanh và tổn thất đầu tư</t>
  </si>
  <si>
    <t>CHI PHÍ BÁN HÀNG</t>
  </si>
  <si>
    <t xml:space="preserve"> - Chi phí khấu hao tài sản cố định</t>
  </si>
  <si>
    <t xml:space="preserve"> - Thu nhập từ nhượng bán, thanh lý tài sản cố định</t>
  </si>
  <si>
    <t xml:space="preserve"> - Lãi do đánh giá lại tài sản</t>
  </si>
  <si>
    <t xml:space="preserve"> - Tiền phạt thu được</t>
  </si>
  <si>
    <t xml:space="preserve"> - Thuế được giảm</t>
  </si>
  <si>
    <t xml:space="preserve"> - Thu nhập từ hoa hồng đại lý không phải trả</t>
  </si>
  <si>
    <t>THU NHẬP KHÁC</t>
  </si>
  <si>
    <t>CHI PHÍ KHÁC</t>
  </si>
  <si>
    <t>Thuế TNDN từ hoạt động kinh doanh chính</t>
  </si>
  <si>
    <t>Tổng lợi nhuận kế toán trước thuế TNDN</t>
  </si>
  <si>
    <t xml:space="preserve">Các khoản điều chỉnh tăng </t>
  </si>
  <si>
    <t>Các khoản điểu chỉnh giảm</t>
  </si>
  <si>
    <t>Thu nhập chịu thuế TNDN</t>
  </si>
  <si>
    <t xml:space="preserve"> - Chi phí không hợp lệ</t>
  </si>
  <si>
    <t>Chi phí thuế TNDN hiện hành (thuế suất 22%)</t>
  </si>
  <si>
    <t>Các khoản điều chỉnh chi phí thuế TNDN của các năm trước vào chi phí thuế TNDN hiện hành kỳ này</t>
  </si>
  <si>
    <t>Thuế TNDN phải nộp đầu năm</t>
  </si>
  <si>
    <t>Thuế TNDN đã nộp trong kỳ</t>
  </si>
  <si>
    <t>Thuế TNDN phải nộp cuối kỳ từ hoạt động kinh doanh chính</t>
  </si>
  <si>
    <t>Thuế TNDN từ hoạt động kinh doanh bất động sản</t>
  </si>
  <si>
    <t>Tổng lợi nhuận kế toán từ hoạt động kinh doanh bất động sản</t>
  </si>
  <si>
    <t>....</t>
  </si>
  <si>
    <t>Các khoản tạm nộp trên số tiền thu trước của HĐKD bất động sản</t>
  </si>
  <si>
    <t>Thuế TNDN phải nộp đầu năm của HĐKD bất động sản</t>
  </si>
  <si>
    <t>Thuế TNDN đã nộp trong năm của HĐKD bất động sản</t>
  </si>
  <si>
    <t>Thuế TNDN phải nộp cuối năm của HĐKD bất động sản</t>
  </si>
  <si>
    <t>THUẾ THU NHẬP DOANH NGHIỆP HOÃN LẠI</t>
  </si>
  <si>
    <t>LÃI CƠ BẢN TRÊN CỔ PHIẾU</t>
  </si>
  <si>
    <t>Lợi nhuận thuần sau thuế</t>
  </si>
  <si>
    <t xml:space="preserve">Các khoản điều chỉnh : </t>
  </si>
  <si>
    <t>...</t>
  </si>
  <si>
    <t>Lợi nhuận phân bổ cho cổ phiếu phổ thông</t>
  </si>
  <si>
    <t>Cổ phiếu phổ thông lưu hành bình quân trong kỳ</t>
  </si>
  <si>
    <t xml:space="preserve"> - Cổ tức của cổ phiếu ưu đãi</t>
  </si>
  <si>
    <t xml:space="preserve"> - Quỹ khen thưởng phúc lợi được trích từ lợi nhuận sau thuế</t>
  </si>
  <si>
    <t>Lãi cơ bản trên cổ phiếu</t>
  </si>
  <si>
    <t>CÔNG CỤ TÀI CHÍNH</t>
  </si>
  <si>
    <t>Các loại công cụ tài chính của Công ty bao gồm:</t>
  </si>
  <si>
    <t>Các khoản cho vay</t>
  </si>
  <si>
    <t>Đầu tư ngắn hạn</t>
  </si>
  <si>
    <t>Vay và nợ</t>
  </si>
  <si>
    <t>Tài sản tài chính và nợ phải trả tài chính chưa được đánh giá theo giá trị hợp lý tại ngày kết thúc kỳ kế toán do Thông tư 210/2009/TT-BTC và các quy định hiện hành yêu cầu trình bày Báo cáo tài chính và thuyết minh thông tin đối với công cụ tài chính nhưng không đưa ra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</si>
  <si>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Quản lý rủi ro tài chính</t>
  </si>
  <si>
    <t>Hoạt động kinh doanh của Công ty sẽ chủ yếu chịu rủi ro khi có sự thay đổi về giá, tỷ giá hối đoái và lãi suất.</t>
  </si>
  <si>
    <t xml:space="preserve">Rủi ro về giá: </t>
  </si>
  <si>
    <t xml:space="preserve">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kỳ kế toán Công ty chưa có kế hoạch bán các khoản đầu tư này. </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</si>
  <si>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</si>
  <si>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</si>
  <si>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</si>
  <si>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</si>
  <si>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</si>
  <si>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</si>
  <si>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Từ 1 năm trở xuống</t>
  </si>
  <si>
    <t>Trên 1 năm đến 5 năm</t>
  </si>
  <si>
    <t>Trên 5 năm</t>
  </si>
  <si>
    <t>Tổng</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</si>
  <si>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</si>
  <si>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Thời hạn thanh toán của các khoản nợ phải trả tài chính dựa trên các khoản thanh toán dự kiến theo hợp đồng (trên cơ sở dòng tiền của các khoản gốc) như sau:</t>
  </si>
  <si>
    <t>Công ty cho rằng mức độ tập trung rủi ro đối với việc trả nợ là có thể kiểm soát được. Công ty có khả năng thanh toán các khoản nợ đến hạn từ dòng tiền từ hoạt động kinh doanh và tiền thu từ các tài sản tài chính đáo hạn.</t>
  </si>
  <si>
    <t>THÔNG TIN BỔ SUNG CHO CÁC KHOẢN MỤC TRÌNH BÀY TRONG BÁO CÁO LƯU CHUYỂN TIỀN TỆ</t>
  </si>
  <si>
    <t>Các giao dịch không bằng tiền ảnh hưởng đến báo cáo lưu chuyển tiền tệ trong tương lai</t>
  </si>
  <si>
    <t>46.1.</t>
  </si>
  <si>
    <t>Mua tài sản bằng cách nhận các khoản nợ liên quan trực tiếp hoặc thông qua nghiệp vụ cho thuê tài chính</t>
  </si>
  <si>
    <t>Mua doanh nghiệp thông qua phát hành cổ phiếu</t>
  </si>
  <si>
    <t>Chuyển nợ thành vốn chủ sở hữu</t>
  </si>
  <si>
    <t>Các giao dịch phi tiền tệ khác</t>
  </si>
  <si>
    <t>Các khoản tiền và tương đương tiền do Công ty nắm giữ nhưng không được sử dụng</t>
  </si>
  <si>
    <t>46.2.</t>
  </si>
  <si>
    <t>46.3.</t>
  </si>
  <si>
    <t>Số tiền đi vay thực thu trong kỳ</t>
  </si>
  <si>
    <t>Tiền thu từ đi vay theo khế ước thông thường;</t>
  </si>
  <si>
    <t>Tiền thu từ pháp hành trái phiếu thường;</t>
  </si>
  <si>
    <t>Tiền thu từ phát hành trái phiếu chuyển đổi;</t>
  </si>
  <si>
    <t>Tiền thu từ phát hành cổ phiếu ưu đãi phân loại là nợ phải trả;</t>
  </si>
  <si>
    <t>Tiền thu từ giao dịch mua bán lại trái phiếu Chính phủ và REPO chứng khoán;</t>
  </si>
  <si>
    <t>Tiền thu từ đi vay dưới hình thức khác;</t>
  </si>
  <si>
    <t>46.4.</t>
  </si>
  <si>
    <t>Số tiền đã thực trả gốc vay trong kỳ</t>
  </si>
  <si>
    <t>Tiền trả nợ gốc vay theo khế ước thông thường;</t>
  </si>
  <si>
    <t>Tiền trả nợ gốc trái phiếu thường;</t>
  </si>
  <si>
    <t>Tiền trả nợ gốc trái phiếu chuyển đổi;</t>
  </si>
  <si>
    <t>Tiền trả nợ gốc cổ phiếu ưu đãi phân loại là nợ phải trả;</t>
  </si>
  <si>
    <t>Tiền chi trả cho giao dịch mua bán lại trái phiếu Chính phủ và REPO chứng khoán;</t>
  </si>
  <si>
    <t>Tiền trả nợ vay dưới hình thức khác.</t>
  </si>
  <si>
    <t>Không có sự kiện trọng yếu nào xảy ra sau ngày kết thúc kỳ kế toán đòi hỏi phải được điều chỉnh hay công bố trên Báo cáo tài chính này.</t>
  </si>
  <si>
    <t>NHỮNG SỰ KIỆN PHÁT SINH SAU NGÀY KẾT THÚC KỲ KẾ TOÁN</t>
  </si>
  <si>
    <t>BÁO CÁO BỘ PHẬN</t>
  </si>
  <si>
    <t>NGHIỆP VỤ VÀ SỐ DƯ VỚI CÁC BÊN LIÊN QUAN</t>
  </si>
  <si>
    <t>Phải thu khác</t>
  </si>
  <si>
    <t>SỐ LIỆU SO SÁNH</t>
  </si>
  <si>
    <t xml:space="preserve">Tổng chi phí khấu hao và phân bổ chi phí </t>
  </si>
  <si>
    <t>trả trước dài hạn</t>
  </si>
  <si>
    <t>2. Trả trước cho người bán ngắn hạn</t>
  </si>
  <si>
    <t>8. Tài sản thiếu chờ xử lý</t>
  </si>
  <si>
    <t>4. Giao dịch mua bán lại trái phiếu Chính phủ</t>
  </si>
  <si>
    <t>2. Trả trước cho người bán dài hạn</t>
  </si>
  <si>
    <t>3. Vốn kinh doanh của các đơn vị trực thuộc</t>
  </si>
  <si>
    <t>4. Phải thu nội bộ dài hạn</t>
  </si>
  <si>
    <t>5. Phải thu về cho vay dài hạn</t>
  </si>
  <si>
    <t>6. Phải thu dài hạn khác</t>
  </si>
  <si>
    <t>7. Dự phòng phải thu dài hạn khó đòi (*)</t>
  </si>
  <si>
    <t>331nd</t>
  </si>
  <si>
    <t>2. Đầu tư vào công ty liên doanh, liên kết</t>
  </si>
  <si>
    <t>3. Đầu tư góp vốn vào đơn vị khác</t>
  </si>
  <si>
    <t xml:space="preserve"> - Đầu tư góp vốn vào đơn vị khác</t>
  </si>
  <si>
    <t xml:space="preserve"> - Đầu tư khác</t>
  </si>
  <si>
    <t>3. Thiết bị, vật tư, phụ tùng thay thế dài hạn</t>
  </si>
  <si>
    <t>4. Tài sản dài hạn khác</t>
  </si>
  <si>
    <t>2. Người mua trả tiền trước ngắn hạn</t>
  </si>
  <si>
    <t>1. Phải trả dài hạn người bán</t>
  </si>
  <si>
    <t>2. Người mua trả tiền trước dài hạn</t>
  </si>
  <si>
    <t>3. Chi phí phải trả dài hạn</t>
  </si>
  <si>
    <t>4. Phải trả nội bộ về vốn kinh doanh</t>
  </si>
  <si>
    <t>5. Phải trả nội bộ dài hạn</t>
  </si>
  <si>
    <t>6. Doanh thu chưa thực hiện dài hạn</t>
  </si>
  <si>
    <t>7. Phải trả dài hạn khác</t>
  </si>
  <si>
    <t>8. Vay và nợ thuê tài chính dài hạn</t>
  </si>
  <si>
    <t>9. Trái phiếu chuyển đổi</t>
  </si>
  <si>
    <t>10. Cổ phiếu ưu đãi</t>
  </si>
  <si>
    <t>11. Thuế thu nhập hoãn lại phải trả</t>
  </si>
  <si>
    <t>12. Dự phòng phải trả dài hạn</t>
  </si>
  <si>
    <t>13. Quỹ phát triển khoa học công nghệ</t>
  </si>
  <si>
    <t>352d</t>
  </si>
  <si>
    <t>29</t>
  </si>
  <si>
    <t>12. Nguồn vốn đầu tư XDCB</t>
  </si>
  <si>
    <t>18. Lãi cơ bản trên cổ phiếu</t>
  </si>
  <si>
    <t>19. Lãi suy giảm trên cổ phiếu</t>
  </si>
  <si>
    <r>
      <t xml:space="preserve">D 110 - TIỀN VA CÁC KHOẢN TƯƠNG ĐƯƠNG TIỀN     </t>
    </r>
    <r>
      <rPr>
        <b/>
        <sz val="12"/>
        <color indexed="12"/>
        <rFont val="Times New Roman"/>
        <family val="1"/>
      </rPr>
      <t xml:space="preserve"> &gt;&gt;&gt;&gt;  TK 111; 112;113</t>
    </r>
  </si>
  <si>
    <t>D110</t>
  </si>
  <si>
    <t xml:space="preserve">           1/1</t>
  </si>
  <si>
    <t>Tên</t>
  </si>
  <si>
    <t>Ngày</t>
  </si>
  <si>
    <t>&lt;&lt;&lt;&lt;&lt; Cột này không được xóa hay thay đổi</t>
  </si>
  <si>
    <t>Người thực hiện</t>
  </si>
  <si>
    <t xml:space="preserve">Nội dung: BẢNG SỐ LIỆU TỔNG HỢP TIỀN VÀ </t>
  </si>
  <si>
    <t>Người soát xét 1</t>
  </si>
  <si>
    <t xml:space="preserve">       CÁC KHOẢN TƯƠNG ĐƯƠNG TIỀN</t>
  </si>
  <si>
    <t>Người soát xét 2</t>
  </si>
  <si>
    <t>MA SO</t>
  </si>
  <si>
    <t>TK</t>
  </si>
  <si>
    <t>Diễn giải</t>
  </si>
  <si>
    <t>Điều chỉnh thuần</t>
  </si>
  <si>
    <t>Trước KT</t>
  </si>
  <si>
    <t>Sau KT</t>
  </si>
  <si>
    <t>Tiền mặt tại quỹ</t>
  </si>
  <si>
    <t>Tiền mặt VNĐ</t>
  </si>
  <si>
    <t>Tiền mặt ngoại tệ</t>
  </si>
  <si>
    <t>Vàng, bạc, kim khí quý, đá quý</t>
  </si>
  <si>
    <t>Tiền gửi ngân hàng VNĐ</t>
  </si>
  <si>
    <t>Tiền gửi ngân hàng ngoại tệ</t>
  </si>
  <si>
    <t>c/c</t>
  </si>
  <si>
    <t>TB,GL</t>
  </si>
  <si>
    <t>vvv</t>
  </si>
  <si>
    <t>xxx</t>
  </si>
  <si>
    <t>PY</t>
  </si>
  <si>
    <t>TB,GL: Khớp với số liệu trên bảng CĐPS và Sổ Cái</t>
  </si>
  <si>
    <t>PY: Khớp với BCKT năm trước</t>
  </si>
  <si>
    <t>c/c: Kiểm tra việc cộng tổng và đồng ý</t>
  </si>
  <si>
    <t>vvv: Tham chiếu đến bảng tổng hợp điều chỉnh kiểm toán</t>
  </si>
  <si>
    <t>xxx: Tham chiếu đến số liệu trên BCTC đã được kiểm toán</t>
  </si>
  <si>
    <t>Phân tích biến động:</t>
  </si>
  <si>
    <r>
      <t>D 210 - DAU TU TAI CHINH NGAN HAN VÀ DAI HẠN</t>
    </r>
    <r>
      <rPr>
        <b/>
        <sz val="12"/>
        <color indexed="12"/>
        <rFont val="Times New Roman"/>
        <family val="1"/>
      </rPr>
      <t xml:space="preserve"> &gt;&gt;&gt;&gt; TK 121; 128; 129; 221; 222; 223; 228; 229</t>
    </r>
  </si>
  <si>
    <t>D210</t>
  </si>
  <si>
    <t xml:space="preserve">Nội dung: BẢNG SỐ LIỆU TỔNG HỢP ĐẦU TƯ </t>
  </si>
  <si>
    <t xml:space="preserve">         TÀI CHÍNH NGẮN HẠN VÀ DÀI HẠN</t>
  </si>
  <si>
    <r>
      <t xml:space="preserve">D 310 - PHAI THU KHACH HÀNG NGAN HẠN VÀ DAI HẠN </t>
    </r>
    <r>
      <rPr>
        <b/>
        <sz val="12"/>
        <color indexed="12"/>
        <rFont val="Times New Roman"/>
        <family val="1"/>
      </rPr>
      <t>&gt;&gt;&gt;&gt;&gt; TK 131N; 131C; 139</t>
    </r>
  </si>
  <si>
    <t>D310</t>
  </si>
  <si>
    <t xml:space="preserve">Nội dung:   BẢNG SỐ LIỆU TỔNG HỢP PHẢI THU </t>
  </si>
  <si>
    <t xml:space="preserve">         KHÁCH HÀNG NGẮN HẠN VÀ DÀI HẠN</t>
  </si>
  <si>
    <t>D410</t>
  </si>
  <si>
    <t xml:space="preserve">Nội dung: BẢNG SỐ LIỆU TỔNG HỢP PHẢI THU NỘI BỘ </t>
  </si>
  <si>
    <t xml:space="preserve">          VÀ PHẢI THU KHÁC NGẮN HẠN/DÀI HẠN</t>
  </si>
  <si>
    <t>D510</t>
  </si>
  <si>
    <t>Nội dung: BẢNG SỐ LIỆU TỔNG HỢP HÀNG TỒN KHO</t>
  </si>
  <si>
    <t xml:space="preserve">          </t>
  </si>
  <si>
    <t>D610</t>
  </si>
  <si>
    <t xml:space="preserve">Nội dung: BẢNG SỐ LIỆU TỔNG HỢP CHI PHÍ TRẢ TRƯỚC VÀ </t>
  </si>
  <si>
    <t xml:space="preserve">          TÀI SẢN KHÁC NGẮN HẠN / DÀI HẠN</t>
  </si>
  <si>
    <t>268a</t>
  </si>
  <si>
    <r>
      <t xml:space="preserve">D 710 - TSCD HỮU HÌNH, TSCD VÔ HÌNH; XDCB DƠ DANG; BDS ĐẦU TƯ </t>
    </r>
    <r>
      <rPr>
        <b/>
        <sz val="12"/>
        <color indexed="12"/>
        <rFont val="Times New Roman"/>
        <family val="1"/>
      </rPr>
      <t>&gt;&gt;&gt; TK 211; 213; 214; 241</t>
    </r>
  </si>
  <si>
    <t>D710</t>
  </si>
  <si>
    <t>Nội dung: BẢNG SỐ LIỆU TỔNG HỢP TSCĐ HỮU HÌNH, TSCĐ VÔ HÌNH,</t>
  </si>
  <si>
    <t xml:space="preserve">         XDCB DỞ DANG VÀ BẤT ĐỘNG SẢN ĐẦU TƯ</t>
  </si>
  <si>
    <r>
      <t xml:space="preserve">D 810 - TSCD THUÊ TÀI CHÍNH - HAO MÒN TSCD THUÊ TÀI CHÍNH </t>
    </r>
    <r>
      <rPr>
        <b/>
        <sz val="12"/>
        <color indexed="12"/>
        <rFont val="Times New Roman"/>
        <family val="1"/>
      </rPr>
      <t>&gt;&gt;&gt;&gt; TK 212; 2412</t>
    </r>
  </si>
  <si>
    <t>D810</t>
  </si>
  <si>
    <t>Nội dung: BẢNG SỐ LIỆU TỔNG HỢP TSCĐ THUÊ TÀI CHÍNH</t>
  </si>
  <si>
    <r>
      <t xml:space="preserve">E 110 - VAY VA NỌ NGẮN HẠN, DÀI HẠN </t>
    </r>
    <r>
      <rPr>
        <b/>
        <sz val="12"/>
        <color indexed="12"/>
        <rFont val="Times New Roman"/>
        <family val="1"/>
      </rPr>
      <t>&gt;&gt;&gt;&gt;&gt;&gt; TK 311; 315; 341; 342; 343</t>
    </r>
  </si>
  <si>
    <t>E110</t>
  </si>
  <si>
    <t>Nội dung: BẢNG SỐ LIỆU TỔNG HỢP VAY</t>
  </si>
  <si>
    <t>311b</t>
  </si>
  <si>
    <r>
      <t xml:space="preserve">E 210A NỢ PHẢI TRẢ NHÀ CUNG CẤP NGẮN VÀ DÀI HẠN </t>
    </r>
    <r>
      <rPr>
        <b/>
        <sz val="12"/>
        <color indexed="12"/>
        <rFont val="Times New Roman"/>
        <family val="1"/>
      </rPr>
      <t>&gt;&gt;&gt;&gt;&gt; TK 331C; 331N</t>
    </r>
  </si>
  <si>
    <t>E210</t>
  </si>
  <si>
    <t xml:space="preserve">Nội dung: BẢNG SỐ LIỆU TỔNG HỢP PHẢI TRẢ </t>
  </si>
  <si>
    <t xml:space="preserve">        NHÀ CUNG CẤP NGÁN HẠN VÀ DÀI HẠN</t>
  </si>
  <si>
    <r>
      <t>E 310 - THUẾ VÀ CÁC KHOẢN PHẢI NỘP NGÂN SÁCH NHÀ NƯỚC</t>
    </r>
    <r>
      <rPr>
        <b/>
        <sz val="12"/>
        <color indexed="12"/>
        <rFont val="Times New Roman"/>
        <family val="1"/>
      </rPr>
      <t xml:space="preserve"> &gt;&gt;&gt;&gt;&gt; TK 333; 243; 347; 821</t>
    </r>
  </si>
  <si>
    <t>E310</t>
  </si>
  <si>
    <t>Nội dung: BẢNG SỐ LIỆU TỔNG HỢP THUẾ VÀ CÁC</t>
  </si>
  <si>
    <t xml:space="preserve">      KHOẢN PHẢI NỘP NGÂN SÁCH NHÀ NƯỚC</t>
  </si>
  <si>
    <t>Thuế và các khoản phải nộp Nhà nước</t>
  </si>
  <si>
    <t>Chi phí thuế thu nhập doanh nghiệp</t>
  </si>
  <si>
    <t>Chi phí thuế TNDN hiện hành</t>
  </si>
  <si>
    <t>Chi phí thuế TNDN hoãn lại</t>
  </si>
  <si>
    <t>E410</t>
  </si>
  <si>
    <t>Nội dung: BẢNG SỐ LIỆU TỔNG HỢP PHẢI TRẢ NGƯỜI LĐ, CÁC</t>
  </si>
  <si>
    <r>
      <t>E 510 - CHI PHÍ PHẢI TRẢ NGẮN HẠN VÀ DÀI HẠN</t>
    </r>
    <r>
      <rPr>
        <b/>
        <sz val="12"/>
        <color indexed="12"/>
        <rFont val="Times New Roman"/>
        <family val="1"/>
      </rPr>
      <t xml:space="preserve"> &gt;&gt;&gt;&gt; TK 335</t>
    </r>
  </si>
  <si>
    <t>E510</t>
  </si>
  <si>
    <t xml:space="preserve">Nội dung: BẢNG SỐ LIỆU TỔNG HỢP CHI PHÍ </t>
  </si>
  <si>
    <t xml:space="preserve">         PHẢI TRẢ NGẮN HẠN VÀ DÀI HẠN</t>
  </si>
  <si>
    <r>
      <t xml:space="preserve">E 610A - PHẢI TRẢ NỘI BỘ, PHẢI TRẢ NGẮN HẠN, DÀI HẠN KHÁC </t>
    </r>
    <r>
      <rPr>
        <b/>
        <sz val="12"/>
        <color indexed="12"/>
        <rFont val="Times New Roman"/>
        <family val="1"/>
      </rPr>
      <t>&gt;&gt;&gt;&gt; TK 336; 337; 338; 344; 352 353; 367</t>
    </r>
  </si>
  <si>
    <t>E610</t>
  </si>
  <si>
    <t>Nội dung: BẢNG SỐ LIỆU TỔNG HỢP PHẢI TRẢ NỘI BỘ</t>
  </si>
  <si>
    <t xml:space="preserve">         VÀ PHẢI TRẢ KHÁC NGẮN HẠN VÀ DÀI HẠN</t>
  </si>
  <si>
    <t>319a</t>
  </si>
  <si>
    <t>319d</t>
  </si>
  <si>
    <t>319b</t>
  </si>
  <si>
    <t>319c</t>
  </si>
  <si>
    <t>319k</t>
  </si>
  <si>
    <t>319e</t>
  </si>
  <si>
    <t>319f</t>
  </si>
  <si>
    <t>319g</t>
  </si>
  <si>
    <t>319h</t>
  </si>
  <si>
    <r>
      <t>F 110 - VỐN CHỦ SỞ HỮU</t>
    </r>
    <r>
      <rPr>
        <b/>
        <sz val="12"/>
        <color indexed="12"/>
        <rFont val="Times New Roman"/>
        <family val="1"/>
      </rPr>
      <t xml:space="preserve"> &gt;&gt;&gt;&gt;&gt; TK 411; 412; 413; 421</t>
    </r>
  </si>
  <si>
    <t>F110</t>
  </si>
  <si>
    <t>Nội dung: BẢNG SỐ LIỆU TỔNG HỢP VỐN CHỦ SỞ HỮU</t>
  </si>
  <si>
    <r>
      <t>F 210 - CỔ PHIẾU QUỸ</t>
    </r>
    <r>
      <rPr>
        <b/>
        <sz val="12"/>
        <color indexed="12"/>
        <rFont val="Times New Roman"/>
        <family val="1"/>
      </rPr>
      <t xml:space="preserve"> &gt;&gt;&gt;&gt; TK 419</t>
    </r>
  </si>
  <si>
    <t>F210</t>
  </si>
  <si>
    <t>Nội dung:     BẢNG SỐ LIỆU TỔNG HỢP CỔ PHIẾU QUỸ</t>
  </si>
  <si>
    <t>Cổ phiếu quỹ</t>
  </si>
  <si>
    <r>
      <t xml:space="preserve">F 310 - NGUỒN KINH PHÍ VÀ CÁC QUỸ KHÁC </t>
    </r>
    <r>
      <rPr>
        <b/>
        <sz val="12"/>
        <color indexed="12"/>
        <rFont val="Times New Roman"/>
        <family val="1"/>
      </rPr>
      <t>&gt;&gt;&gt;&gt; TK 414; 415; 417; 418; 441; 461</t>
    </r>
  </si>
  <si>
    <t>F310</t>
  </si>
  <si>
    <t>Nội dung: BẢNG SỐ LIỆU TỔNG HỢP NGUỒN KINH PHÍ VÀ QUỸ KHÁC</t>
  </si>
  <si>
    <t>Các quỹ khác thuộc vốn chủ sở hữu</t>
  </si>
  <si>
    <r>
      <t xml:space="preserve">G 110 - DOANH THU </t>
    </r>
    <r>
      <rPr>
        <b/>
        <sz val="12"/>
        <color indexed="12"/>
        <rFont val="Times New Roman"/>
        <family val="1"/>
      </rPr>
      <t>&gt;&gt;&gt;&gt; TK 511; 512; 521; 531; 532</t>
    </r>
  </si>
  <si>
    <t>G110</t>
  </si>
  <si>
    <t>Nội dung: BẢNG SỐ LIỆU TỔNG HỢP DOANH THU</t>
  </si>
  <si>
    <t>G 210 - GIÁ VỐN HÀNG BÁN &gt;&gt;&gt;&gt; TK 632</t>
  </si>
  <si>
    <t>G210</t>
  </si>
  <si>
    <t>Nội dung: BẢNG SỐ LIỆU TỔNG HỢP GIÁ VỐN HÀNG BÁN</t>
  </si>
  <si>
    <t>G 310 - CHI PHÍ BÁN HÀNG &gt;&gt;&gt;&gt;&gt; TK 641</t>
  </si>
  <si>
    <t>G310</t>
  </si>
  <si>
    <t>Nội dung: BẢNG SỐ LIỆU TỔNG HỢP CHI PHÍ BÁN HÀNG</t>
  </si>
  <si>
    <t>G 410 - CHI PHÍ QUẢN LÝ DOANH NGHIỆP &gt;&gt;&gt;&gt;&gt; TK 642</t>
  </si>
  <si>
    <t>G410</t>
  </si>
  <si>
    <t xml:space="preserve">Nội dung:        BẢNG SỐ LIỆU TỔNG HỢP </t>
  </si>
  <si>
    <t xml:space="preserve">               CHI PHÍ QUẢN LÝ DOANH NGHIỆP</t>
  </si>
  <si>
    <t>G 510 - DOANH THU CHI PHÍ TÀI CHÍNH &gt;&gt;&gt;&gt;&gt; TK 515; 635</t>
  </si>
  <si>
    <t>G510</t>
  </si>
  <si>
    <t>Nội dung:        BẢNG SỐ LIỆU TỔNG HỢP DOANH THU</t>
  </si>
  <si>
    <t xml:space="preserve">               VÀ CHI PHÍ HOẠT ĐỘNG TÀI CHÍNH</t>
  </si>
  <si>
    <t>G 610 - THU NHẬP  VÀ CHI PHÍ KHÁC &gt;&gt;&gt;&gt;&gt; TK 711; 811</t>
  </si>
  <si>
    <t>G610</t>
  </si>
  <si>
    <t>Nội dung:          BẢNG SỐ LIỆU TỔNG HỢP</t>
  </si>
  <si>
    <t xml:space="preserve">                  THU NHẬP VÀ CHI PHÍ KHÁC</t>
  </si>
  <si>
    <t>BS</t>
  </si>
  <si>
    <t>Chứng khoán kinh doanh</t>
  </si>
  <si>
    <t>Mã số bên LK</t>
  </si>
  <si>
    <t>Đầu tư nắm giữ đến ngày đáo hạn</t>
  </si>
  <si>
    <t>Đầu tư vào công ty liên doanh liên kết</t>
  </si>
  <si>
    <t>Đầu tư góp vốn vào đơn vị khác</t>
  </si>
  <si>
    <t>Dự phòng giảm giá chứng khoán kinh doanh - Ngắn hạn</t>
  </si>
  <si>
    <r>
      <t>D 410 - PHAI THU NỘI BỘ VÀ PHẢI THU KHÁC NGẮN, DÀI HẠN</t>
    </r>
    <r>
      <rPr>
        <b/>
        <sz val="12"/>
        <color indexed="12"/>
        <rFont val="Times New Roman"/>
        <family val="1"/>
      </rPr>
      <t>&gt;&gt;&gt;&gt;&gt;&gt;  TK 136; 1388</t>
    </r>
  </si>
  <si>
    <r>
      <t>D 510 - HÀNG TỒN KHO</t>
    </r>
    <r>
      <rPr>
        <b/>
        <sz val="12"/>
        <color indexed="12"/>
        <rFont val="Times New Roman"/>
        <family val="1"/>
      </rPr>
      <t xml:space="preserve"> &gt;&gt;&gt;&gt;&gt; TK 151; 152; 153; 154; 155; 156; 157; 158; 2294</t>
    </r>
  </si>
  <si>
    <r>
      <t xml:space="preserve">D 610 - CHI PHÍ TRẢ TRƯỚC, TÀI SẢN NGẮN HẠN, TÀI SẢN DÀI HẠN  </t>
    </r>
    <r>
      <rPr>
        <b/>
        <sz val="12"/>
        <color indexed="12"/>
        <rFont val="Times New Roman"/>
        <family val="1"/>
      </rPr>
      <t>&gt;&gt;&gt;&gt;&gt; TK 133; 141; 242; 243; 244; 1534</t>
    </r>
  </si>
  <si>
    <t>320a</t>
  </si>
  <si>
    <t>320b</t>
  </si>
  <si>
    <t xml:space="preserve">        VÀ NỢ THUÊ TÀI CHÍNH NGẮN HẠN/DÀI HẠN</t>
  </si>
  <si>
    <t>Vay và nợ thuê tài chính dài hạn</t>
  </si>
  <si>
    <t>338a</t>
  </si>
  <si>
    <t>338b</t>
  </si>
  <si>
    <t>338c</t>
  </si>
  <si>
    <t>131cd</t>
  </si>
  <si>
    <t>TB</t>
  </si>
  <si>
    <t>313a</t>
  </si>
  <si>
    <t>313b</t>
  </si>
  <si>
    <t>313c</t>
  </si>
  <si>
    <t>313d</t>
  </si>
  <si>
    <t>313e</t>
  </si>
  <si>
    <t>313f</t>
  </si>
  <si>
    <t>313g</t>
  </si>
  <si>
    <t>313h</t>
  </si>
  <si>
    <t>313k</t>
  </si>
  <si>
    <t>E 410 - PHẢI TRẢ NGƯỜI LAO ĐỘNG, DỰ PHÒNG TRỢ CẤP MẤT VIỆC LÀM &gt;&gt;&gt;&gt;&gt; TK 334</t>
  </si>
  <si>
    <t>KHOẢN TRÍCH THEO LƯƠNG</t>
  </si>
  <si>
    <t>319i</t>
  </si>
  <si>
    <t>319j</t>
  </si>
  <si>
    <t>337a</t>
  </si>
  <si>
    <t>337b</t>
  </si>
  <si>
    <t>322a</t>
  </si>
  <si>
    <t>322b</t>
  </si>
  <si>
    <t>Chi phí Thuế TNDN hiện hành</t>
  </si>
  <si>
    <t xml:space="preserve"> - Phải thu Công ty CP Đầu tư &amp; Phát triển Giáo dục Hà Nội</t>
  </si>
  <si>
    <t xml:space="preserve"> - Phải thu Nhà xuất bản Giáo dục tại Hà Nội</t>
  </si>
  <si>
    <t xml:space="preserve"> - Phải thu về lãi tiền gửi, lãi tiền cho vay</t>
  </si>
  <si>
    <t xml:space="preserve"> - Tiền gửi có kỳ hạn (*)</t>
  </si>
  <si>
    <t>Lãi trong năm</t>
  </si>
  <si>
    <t xml:space="preserve">Phân phối lợi nhuận </t>
  </si>
  <si>
    <t>Chi trả cổ tức</t>
  </si>
  <si>
    <t>Mệnh giá cổ phiếu đang lưu hành (VND)</t>
  </si>
  <si>
    <t xml:space="preserve"> Doanh thu các bên liên quan:</t>
  </si>
  <si>
    <t xml:space="preserve"> - Chi phí bảo hiểm xe</t>
  </si>
  <si>
    <t xml:space="preserve"> - Dư nợ bảo hiểm xã hội</t>
  </si>
  <si>
    <t xml:space="preserve"> - Dư nợ bảo hiểm y tế</t>
  </si>
  <si>
    <t xml:space="preserve"> - Dư nợ bảo hiểm thất nghiệp</t>
  </si>
  <si>
    <t xml:space="preserve"> - Dư nợ tạm ứng</t>
  </si>
  <si>
    <t xml:space="preserve"> - Công cụ, dụng cụ chờ phân bổ</t>
  </si>
  <si>
    <t>Chi tiết vay ngắn hạn</t>
  </si>
  <si>
    <t xml:space="preserve"> + Mục đích vay: Bổ sung vốn lưu động phục vụ hoạt động sản xuất kinh doanh;</t>
  </si>
  <si>
    <t>NGUỒN KINH PHÍ</t>
  </si>
  <si>
    <t>Nguồn kinh phí còn lại đầu kỳ</t>
  </si>
  <si>
    <t>Nguồn kinh phí được cấp trong kỳ</t>
  </si>
  <si>
    <t>Nguồn kinh phí còn lại cuối kỳ</t>
  </si>
  <si>
    <t xml:space="preserve"> Theo quyết định 9069a/QĐ-BTC ngày 03 tháng 12 năm 2013, Công ty Cổ phần Chề tạo Bơm được bộ Công thương giao nhiệm vụ thực hiện dự án "Nghiên cứu thiết kế, hoàn thiện dây chuyền công nghệ, chế tạo bơm đặc thù và bơm công suất lớn phục vụ nhu cầu trong nước và xuất khẩu" với tổng mức kinh phí là 93.185 triệu đồng và thời gian thực hiện là 48 tháng.</t>
  </si>
  <si>
    <t>DOANH THU BÁN HÀNG VÀ CUNG CẤP DỊCH VỤ</t>
  </si>
  <si>
    <t>DOANH THU THUẦN BÁN HÀNG VÀ CUNG CẤP DỊCH VỤ</t>
  </si>
  <si>
    <t xml:space="preserve"> - Chiết khấu thanh toán, lãi mua hàng trả chậm</t>
  </si>
  <si>
    <t xml:space="preserve"> - Chi phí lãi ký quỹ Đại lý</t>
  </si>
  <si>
    <t xml:space="preserve"> - Chi phí bảo hành</t>
  </si>
  <si>
    <t xml:space="preserve"> - Thuế phí, lệ phí</t>
  </si>
  <si>
    <t xml:space="preserve"> - Hoàn nhập dự phòng</t>
  </si>
  <si>
    <t>Chi phí thuế thu nhập hoãn lại tính vào Báo cáo kế quả kinh doanh</t>
  </si>
  <si>
    <t>Hoàn nhập thuế thu nhập hoãn lại phải trả</t>
  </si>
  <si>
    <t>Tăng trong năm</t>
  </si>
  <si>
    <t>Kết chuyển vào chi phí sản xuất kinh doanh</t>
  </si>
  <si>
    <t>Trong đó:</t>
  </si>
  <si>
    <t>Tại ngày đầu kỳ</t>
  </si>
  <si>
    <t xml:space="preserve"> Số dư với các bên liên quan tại ngày kết thúc kỳ kế toán:</t>
  </si>
  <si>
    <t>Tổng Giám đốc</t>
  </si>
  <si>
    <t>Tăng trong kỳ</t>
  </si>
  <si>
    <t>Trong đó chi tiết số dư cuối kỳ bao gồm:</t>
  </si>
  <si>
    <t>CÔNG TY TNHH KIỂM TOÁN ASC</t>
  </si>
  <si>
    <t>CÔNG TY CỔ PHẦN LICOGI 13</t>
  </si>
  <si>
    <t>Phạm Văn Thăng</t>
  </si>
  <si>
    <t>Nguyễn Thị Thơm</t>
  </si>
  <si>
    <t>Lại Thị Thơ</t>
  </si>
  <si>
    <t>- Nguyên liệu, vật liệu</t>
  </si>
  <si>
    <t>- Công cụ dụng cụ</t>
  </si>
  <si>
    <t>- Thành phẩm</t>
  </si>
  <si>
    <t>- Hàng hóa</t>
  </si>
  <si>
    <t>- Hàng gửi đi bán</t>
  </si>
  <si>
    <t>- Tổng công ty XD&amp;PTHT</t>
  </si>
  <si>
    <t>- Các khoản phải thu khách hàng khác</t>
  </si>
  <si>
    <t>Công ty con</t>
  </si>
  <si>
    <t>- Hàng mua đang đi đường</t>
  </si>
  <si>
    <t>- Công ty TNHH Máy-Công nghệ-Vật liệu</t>
  </si>
  <si>
    <t>- Công ty CP tư vấn và dịch vụ kỹ thuật điện</t>
  </si>
  <si>
    <t>- Công ty CP XD và ĐT Sông Đà 9</t>
  </si>
  <si>
    <t>- Công ty CP lâm sản &amp; khoáng sản Tuyên Quang</t>
  </si>
  <si>
    <t>- Công ty TNHH cơ khí XD TM Hoàng Long</t>
  </si>
  <si>
    <t>- Công ty sản xuất đá Granit TNHH</t>
  </si>
  <si>
    <t>- Công ty CP công nghệ và vật liệu chuyên dụng TSM</t>
  </si>
  <si>
    <t>- Công ty CP XD và HT GT Vinaco</t>
  </si>
  <si>
    <t>Công ty liên kết</t>
  </si>
  <si>
    <t>3. Thuế và các khoản khác phải thu Nhà nước</t>
  </si>
  <si>
    <t xml:space="preserve"> - Dư Có các khoản phải thu khác</t>
  </si>
  <si>
    <t>- Giá vốn cung cấp dịch vụ</t>
  </si>
  <si>
    <t>- Giá vốn Công trình xây dựng</t>
  </si>
  <si>
    <t>- Thu từ thanh lý, nhượng bán tài sản</t>
  </si>
  <si>
    <t>- Thu nhập khác</t>
  </si>
  <si>
    <t>- Giá trị còn lại của tài sản thanh lý</t>
  </si>
  <si>
    <t>c. Phải thu khách hàng là các bên liên quan</t>
  </si>
  <si>
    <t>- Ban quản lý Học viện kỹ thuật quân sự</t>
  </si>
  <si>
    <t>- Công ty Xây dựng số 19</t>
  </si>
  <si>
    <t>- Phải thu dài hạn khách hàng khác</t>
  </si>
  <si>
    <t>- Dự phòng phải thu ngắn hạn</t>
  </si>
  <si>
    <t>+ Trần Ngọc Hà (KDVTTBXD)</t>
  </si>
  <si>
    <t>+ Công ty CP Licogi 13 - E&amp;C (CT Bút Sơn)</t>
  </si>
  <si>
    <t>+ Dự phòng đối tượng khác</t>
  </si>
  <si>
    <t>- Dự phòng phải thu dài hạn</t>
  </si>
  <si>
    <t>- Công trình văn phòng nhà cho thuê</t>
  </si>
  <si>
    <t>- Công trình thủy điện Lai Châu</t>
  </si>
  <si>
    <t>- Công trình nhà khu tập thể Licogi 13</t>
  </si>
  <si>
    <t>- Công trình Núi Pháo - Thái Nguyên (GĐ 2)</t>
  </si>
  <si>
    <t>- Công trình nhà Quốc hội</t>
  </si>
  <si>
    <t>- Công trình Quốc lộ 20 - Lâm Đồng</t>
  </si>
  <si>
    <t>- Gia cố mái kênh vào cửa lấy nước -Thủy điện Lai Châu</t>
  </si>
  <si>
    <t>- Công trình Thủy điện Sông Tranh</t>
  </si>
  <si>
    <t>- Công trình Trường Cao đẳng nghề</t>
  </si>
  <si>
    <t>- Công trình Quốc lộ 20 - Chi nhánh phía Nam</t>
  </si>
  <si>
    <t>- Văn phòng chi nhánh</t>
  </si>
  <si>
    <t>- Đầu tư XDCB hoàn thành</t>
  </si>
  <si>
    <t xml:space="preserve"> - Vay các đối tượng khác</t>
  </si>
  <si>
    <t xml:space="preserve"> + Ngân hàng TMCP ĐT và PT VN - CN Thanh Xuân (1)</t>
  </si>
  <si>
    <t xml:space="preserve"> + Ngân hàng NN và PTNT - Sở giao dịch (2)</t>
  </si>
  <si>
    <t xml:space="preserve"> + Lãi suất cho vay: Theo từng Hợp đồng tín dụng cụ thể theo chế độ lãi suất của Ngân hàng từng thời kỳ;</t>
  </si>
  <si>
    <t xml:space="preserve"> + Thời hạn của hợp đồng: Theo từng giấy nhận nợ nhưng tối đa không quá 09 tháng;</t>
  </si>
  <si>
    <t>Thông tin bổ sung cho các khoản vay ngắn hạn tại Ngân hàng</t>
  </si>
  <si>
    <t>- Trích trước chi phí lãi vay</t>
  </si>
  <si>
    <t>- Trích trước chi phí công trình</t>
  </si>
  <si>
    <t>- Chi phí phải trả khác</t>
  </si>
  <si>
    <t>- Trích trước chi phí dịch vụ tòa nhà Licogi 13 - Tower</t>
  </si>
  <si>
    <t>+ Công trình nhà cho thuê</t>
  </si>
  <si>
    <t>+ Công trình nhà khu tập thể Licogi 13</t>
  </si>
  <si>
    <t>+ Dịch vụ tòa nhà Licogi 13 - Tower (27 tầng)</t>
  </si>
  <si>
    <t>+ Cho thuê nhà văn phòng, thuê máy</t>
  </si>
  <si>
    <t>+ Cho thuê văn phòng tòa nhà 27 tầng</t>
  </si>
  <si>
    <t>c. Đầu tư góp vốn vào đơn vị khác</t>
  </si>
  <si>
    <t>- Công ty CP Licogi 13 - Xây dựng và kỹ thuật công trình</t>
  </si>
  <si>
    <t>GT dự phòng</t>
  </si>
  <si>
    <t>- Công ty CP Licogi 13 - Nền móng xây dựng</t>
  </si>
  <si>
    <t>- Công ty CP Licogi 13 - Vật liệu xây dựng</t>
  </si>
  <si>
    <t>- Công ty CP Licogi 13 - Cơ giới hạ tầng</t>
  </si>
  <si>
    <t>Đầu tư công ty con</t>
  </si>
  <si>
    <t>Đầu tư công ty liên kết</t>
  </si>
  <si>
    <t>- Công ty CP công nghệ và vật liệu chuyên dụng Licogi 13</t>
  </si>
  <si>
    <t>- Công ty CP VGR Ngọc Linh</t>
  </si>
  <si>
    <t>Tên Công ty con</t>
  </si>
  <si>
    <t>SL cổ phiếu</t>
  </si>
  <si>
    <t>Tỷ lệ lợi ích</t>
  </si>
  <si>
    <t>Tỷ lệ quyền biểu quyết</t>
  </si>
  <si>
    <t>Giá trị (VND)</t>
  </si>
  <si>
    <t>-  Công ty CP Licogi 13 - Vật liệu xây dựng</t>
  </si>
  <si>
    <t>-  Công ty CP Licogi 13 - Cơ giới hạ tầng</t>
  </si>
  <si>
    <t>Lợi nhuận sau thuế chưa phân phối</t>
  </si>
  <si>
    <t>- Lãi tiền gửi, tiền cho vay</t>
  </si>
  <si>
    <t>- Lãi cho thuê thiết bị</t>
  </si>
  <si>
    <t>- Lãi cho vay vật tư</t>
  </si>
  <si>
    <t>(b) Hợp đồng tín dụng số 1401 - LAV - 201500309 ngày 04/05/2015 tại Ngân hàng TMCP Xuất Nhập khẩu Việt Nam - Chi nhánh Sài Gòn.</t>
  </si>
  <si>
    <t>+ Số tiền vay: 819.000.000 đồng.</t>
  </si>
  <si>
    <t>+ Mục đích vay: Đầu tư mua 01 xe ô tô Toyota Fortuner V4x4 mới 100%.</t>
  </si>
  <si>
    <t>+ Thời hạn cho vay: 60 tháng kể từ ngày giải ngân khoản vay đầu tiên.</t>
  </si>
  <si>
    <t>+ Thời hạn cho vay của từng lần nhận nợ cụ thể: được quy định tại Hợp đồng tín dụng kiêm khế ước nhận nợ.</t>
  </si>
  <si>
    <t>+ Lãi suất cho vay áp dụng cho từng lần giải ngân là lãi suất cho vay do Eximbank cộng bố có hiệu lực tại thời điểm giải ngân.</t>
  </si>
  <si>
    <t>+ Tài sản bảo đảm bảo: Xe ô tô nhãn hiệu Toyota Fotuner theo Hợp đồng thế chấp, cầm cố số 137/EIB-SG/KHDN/TCTS/2015.</t>
  </si>
  <si>
    <t>- Vốn góp của các đối tượng khác</t>
  </si>
  <si>
    <t xml:space="preserve"> + Cổ tức, lợi nhuận chia trên lợi nhuận</t>
  </si>
  <si>
    <t>- Doanh thu cung cấp dịch vụ</t>
  </si>
  <si>
    <t>- Doanh thu Công trình xây dựng</t>
  </si>
  <si>
    <t>- Chi phí dự phòng</t>
  </si>
  <si>
    <t>+ Hoàng Mai Dũng</t>
  </si>
  <si>
    <t>+ Ban quản lý Học viện kỹ thuật Quân Sự</t>
  </si>
  <si>
    <t>- Bảo hiểm hỏa hoạn chờ phân bổ</t>
  </si>
  <si>
    <t>- Công cụ, dụng cụ chờ phân bổ</t>
  </si>
  <si>
    <t>- Chi phí trả trước dài hạn khác</t>
  </si>
  <si>
    <t>- Doanh thu thuần về Công trình xây dựng</t>
  </si>
  <si>
    <t>- Doanh thu thuần cung cấp dịch vụ</t>
  </si>
  <si>
    <t>- Chi phí nguyên liệu, vật liệu, CCDC</t>
  </si>
  <si>
    <t>- Chi phí nhân công</t>
  </si>
  <si>
    <t>- Chi phí khấu hao tài sản cố định</t>
  </si>
  <si>
    <t>- Thuế phí, lệ phí</t>
  </si>
  <si>
    <t>- Chi phí khác bằng tiền</t>
  </si>
  <si>
    <t>Đầu năm</t>
  </si>
  <si>
    <t>GT hợp lý</t>
  </si>
  <si>
    <t>Cuối năm</t>
  </si>
  <si>
    <t>Tăng</t>
  </si>
  <si>
    <t>Giảm</t>
  </si>
  <si>
    <t>Đơn vị tính: VNĐ</t>
  </si>
  <si>
    <t>Vay dài hạn Ngân hàng</t>
  </si>
  <si>
    <t>Vay dài hạn đối tượng khác</t>
  </si>
  <si>
    <t>Cộng các khoản vay</t>
  </si>
  <si>
    <t>Cộng các khoản đầu tư</t>
  </si>
  <si>
    <t>- Công ty Cổ phần Licogi 13 - FC</t>
  </si>
  <si>
    <t>- TCT Xây dựng và Phát triển hạ tầng</t>
  </si>
  <si>
    <t>Tổng công ty</t>
  </si>
  <si>
    <t>- Công ty Cổ phần Licogi 13 - CMC</t>
  </si>
  <si>
    <t>- Công ty Cổ phần Licogi 13 - IMC</t>
  </si>
  <si>
    <t>- Công ty Cổ phần Licogi 13 - TSM</t>
  </si>
  <si>
    <t>Một số chỉ tiêu đã được phân loại lại cho phù hợp với Thông tư 200/2014/TT-BTC ngày 22/12/2014 của Bộ Tài chính hướng dẫn Chế độ kế toán doanh nghiệp để so sánh với số liệu kỳ này:</t>
  </si>
  <si>
    <t>Số liệu theo Báo cáo tài chính cho năm tài chính kết thúc ngày 31/12/2014</t>
  </si>
  <si>
    <t>Số liệu điều chỉnh theo Thông tư 200/2014/TT-BTC</t>
  </si>
  <si>
    <t xml:space="preserve"> Mã số</t>
  </si>
  <si>
    <t>Số trước điều chỉnh</t>
  </si>
  <si>
    <t>Số sau điều chỉnh</t>
  </si>
  <si>
    <t>I - Bảng cân đối kế toán</t>
  </si>
  <si>
    <t>Chênh lệch</t>
  </si>
  <si>
    <t>A. Tài sản ngắn hạn</t>
  </si>
  <si>
    <t>1. Phải thu ngắn hạn khách hàng</t>
  </si>
  <si>
    <t>B. Tài sản dài hạn</t>
  </si>
  <si>
    <t>4. Chi phí xây dựng cơ bản dở dang</t>
  </si>
  <si>
    <t>IV. Tài sản dở dang dài hạn</t>
  </si>
  <si>
    <t>V. Các khoản đầu tư tài chính dài hạn</t>
  </si>
  <si>
    <t>VI. Tài sản dài hạn khác</t>
  </si>
  <si>
    <t>TỔNG TÀI SẢN</t>
  </si>
  <si>
    <t>C. Nợ phải trả</t>
  </si>
  <si>
    <t>A. Nợ phải trả</t>
  </si>
  <si>
    <t>B. Nguồn vốn chủ sở hữu</t>
  </si>
  <si>
    <t>D. Nguồi vốn chủ sở hữu</t>
  </si>
  <si>
    <t>4. Cổ phiếu quỹ (*)</t>
  </si>
  <si>
    <t>7. Quỹ đầu tư phát triển</t>
  </si>
  <si>
    <t>8. Quỹ dự phòng tài chính</t>
  </si>
  <si>
    <t>10. Lợi nhuận chưa phân phối</t>
  </si>
  <si>
    <t>TỔNG NGUỒN VỐN</t>
  </si>
  <si>
    <t>Cùng TCT</t>
  </si>
  <si>
    <t>- Công ty CP Licogi 13 - CMC</t>
  </si>
  <si>
    <t>- Công ty CP Licogi 13 - IMC</t>
  </si>
  <si>
    <t>- Công ty CP Licogi 13 - TSM</t>
  </si>
  <si>
    <t>- Lương, thưởng và phụ cấp</t>
  </si>
  <si>
    <t>- Công ty CP Licogi 13 - FC</t>
  </si>
  <si>
    <t>- Công ty CP Licogi 13 - E&amp;C</t>
  </si>
  <si>
    <t>- Công ty CP Licogi 13 - Real</t>
  </si>
  <si>
    <t>Các khoản phải trả khác</t>
  </si>
  <si>
    <t>- Công ty CP Licogi 16</t>
  </si>
  <si>
    <t>Tiền chi cho vay và mua các công cụ nợ của đơn vị khác</t>
  </si>
  <si>
    <t>Tiền thu hồi cho vay, bán lại các công cụ nợ của đợn vị khác</t>
  </si>
  <si>
    <t>Tiền chi trả vốn góp cho các chủ sở hữu, mua lại cổ phiếu của doanh nghiệp đã phát hành</t>
  </si>
  <si>
    <t>Lưu chuyển tiền từ hoạt động tài chính</t>
  </si>
  <si>
    <t>VI. NHỮNG THÔNG TIN KHÁC</t>
  </si>
  <si>
    <t>Tiền thu từ thanh lý, nhượng bán TSCĐ và các tài sản dài hạn khác</t>
  </si>
  <si>
    <t>CHI TIẾT NỢ XẤU</t>
  </si>
  <si>
    <t xml:space="preserve">+ Cổ phiếu phổ thông </t>
  </si>
  <si>
    <t>PHẢI THU KHÁCH HÀNG</t>
  </si>
  <si>
    <t>a. Phải thu ngắn hạn</t>
  </si>
  <si>
    <t>b. Phải thu dài hạn</t>
  </si>
  <si>
    <t>Quá hạn trên 3 năm</t>
  </si>
  <si>
    <t>Trả trước người bán ngắn hạn</t>
  </si>
  <si>
    <t>Trả trước người bán dài hạn</t>
  </si>
  <si>
    <t>Số có khả năng trả nợ</t>
  </si>
  <si>
    <t>Chi phí sản xuất</t>
  </si>
  <si>
    <t>- Chi phí nguyên vật liệu, CCDC</t>
  </si>
  <si>
    <t>- Chi phí khấu hao</t>
  </si>
  <si>
    <t>- Chi phí thuế, phí, lệ phí</t>
  </si>
  <si>
    <t>- Chi phí bằng tiền khác</t>
  </si>
  <si>
    <t>- Dự phòng</t>
  </si>
  <si>
    <t xml:space="preserve"> CHI PHÍ SẢN XUẤT KINH DOANH THEO YẾU TỐ</t>
  </si>
  <si>
    <t>CÁC CHỈ TIÊU NGOÀI BẢNG CÂN ĐỐI KẾ TOÁN</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</si>
  <si>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Tổng Giám đốc Công ty có trách nhiệm theo dõi quy trình quản lý rủi ro để đảm bảo sự cân bằng hợp lý giữa rnủi ro và kiểm soát rủi ro. </t>
  </si>
  <si>
    <t>-  Công ty CP ĐT NN Sài gòn - Thành Đạt</t>
  </si>
  <si>
    <t>- Công ty CP Dịch vụ Nhà hàng Những hạt cà phê nói chuyện</t>
  </si>
  <si>
    <t>- Công ty CP Đầu tư Nông nghiệp Sài gòn Thành Đạt</t>
  </si>
  <si>
    <t>- Công ty Cổ phần Licogi 13 - Vật liệu Xây dựng</t>
  </si>
  <si>
    <t>+ Cho thuê kinh doanh sàn tầng 1 - khu chung cư</t>
  </si>
  <si>
    <t>- Doanh thu hoạt động tài chính khác</t>
  </si>
  <si>
    <t>CÔNG TY TNHH KIỂM TOÁN ASC</t>
  </si>
  <si>
    <t>Tên khách hàng:</t>
  </si>
  <si>
    <t>Công ty CP Licogi 13</t>
  </si>
  <si>
    <t>Niên độ kế toán:</t>
  </si>
  <si>
    <t>1/1 - 31/12/2015</t>
  </si>
  <si>
    <t>Khoản mục:</t>
  </si>
  <si>
    <t>Người thực hiện:</t>
  </si>
  <si>
    <t>NTTH</t>
  </si>
  <si>
    <t>Bước công việc:</t>
  </si>
  <si>
    <t>Tính cổ phiếu bình quân lưu hành</t>
  </si>
  <si>
    <t>Ngày:</t>
  </si>
  <si>
    <t>CP phát hành</t>
  </si>
  <si>
    <t>CP quỹ</t>
  </si>
  <si>
    <t>Số CP tăng/ (giảm)</t>
  </si>
  <si>
    <t>Số dư cổ phiếu lũy kế</t>
  </si>
  <si>
    <t>Số ngày lưu hành</t>
  </si>
  <si>
    <t>(1)</t>
  </si>
  <si>
    <t>(2)</t>
  </si>
  <si>
    <t>(3)</t>
  </si>
  <si>
    <t>(4)</t>
  </si>
  <si>
    <t>(5)=(2)-(3)+(4)</t>
  </si>
  <si>
    <t>(6)=&lt;&gt; (1)</t>
  </si>
  <si>
    <t>(7)=(5)*(6)</t>
  </si>
  <si>
    <t>Số dư đầu năm</t>
  </si>
  <si>
    <t>Phát hành tăng CP lần 1</t>
  </si>
  <si>
    <t>Số dư cuối năm</t>
  </si>
  <si>
    <t>Tổng cộng</t>
  </si>
  <si>
    <t>Cổ phiếu lưu hành BQ</t>
  </si>
  <si>
    <t>Thu nhập truy thu bất động sản (chịu thuế suất 25%)</t>
  </si>
  <si>
    <t>Thu nhập chịu thuế</t>
  </si>
  <si>
    <t xml:space="preserve"> - Chi phí tài chính khác</t>
  </si>
  <si>
    <t>Cổ phần phổ thông</t>
  </si>
  <si>
    <t>Cổ phần có quyền ưu đãi</t>
  </si>
  <si>
    <t>Dự phòng (*)</t>
  </si>
  <si>
    <t>Công ty CP Licogi 13 - Nền móng xây dựng</t>
  </si>
  <si>
    <t>Công ty CP Licogi 13 - Vật liệu xây dựng</t>
  </si>
  <si>
    <t>Công ty CP Licogi 13 - Cơ giới hạ tầng</t>
  </si>
  <si>
    <t>Công ty CP Đầu tư Nông nghiệp Sài Gòn Thành Đạt</t>
  </si>
  <si>
    <t>Đầu tư vào công ty liên kết</t>
  </si>
  <si>
    <t>Công ty công nghệ và vật liệu chuyên dụng licogi 13</t>
  </si>
  <si>
    <t>Công ty cổ phần Dịch vụ nhà hàng Những hạt cà phê nói chuyện</t>
  </si>
  <si>
    <t>Công ty cổ phần VGR Ngọc Linh</t>
  </si>
  <si>
    <t>Công ty cổ phần SXVL&amp;XD Cosevco1</t>
  </si>
  <si>
    <t>- Số đầu năm</t>
  </si>
  <si>
    <t>- Trích lập dự phòng</t>
  </si>
  <si>
    <t>- Hoàn nhập dự phòng</t>
  </si>
  <si>
    <t>- Sử dụng dự phòng</t>
  </si>
  <si>
    <t>Vốn điều lệ
VND</t>
  </si>
  <si>
    <t>Tỷ lệ sở hữu cam kết</t>
  </si>
  <si>
    <t>Giá trị thực góp
VND</t>
  </si>
  <si>
    <t>Hoạt động sản xuất, kinh doanh chính</t>
  </si>
  <si>
    <t>Số cổ phần</t>
  </si>
  <si>
    <t>- Xây dựng công trình kỹ thuật
- Bán buôn vật liệu, thiết bị khác trong xây dựng
- Hoạt động tư vấn quản lý
- Kinh doanh bất động sản;…</t>
  </si>
  <si>
    <t>- Kinh doanh bất động sản, quyền sử dụng;
- Phá dỡ, chuẩn bị mặt bằng;
- Bán buôn ô tô và xe có động cơ;
- Xây dựng công trình;
- Hoạt động kiến trúc và tư vấn kỹ thuật có liên quan;…</t>
  </si>
  <si>
    <t>Cộng công ty liên kết</t>
  </si>
  <si>
    <t>Giao dịch với các bên liên quan</t>
  </si>
  <si>
    <t>Chuyển nhượng cổ phần công ty cổ phần Sài gòn Thành Đạt</t>
  </si>
  <si>
    <t>Giá trị cổ phần</t>
  </si>
  <si>
    <t>Giá chuyển nhượng</t>
  </si>
  <si>
    <t>Lãi/ (lỗ) thực hiện</t>
  </si>
  <si>
    <t>Công ty nhận 
chuyển nhượng</t>
  </si>
  <si>
    <t>Góp thêm vốn vào Công ty Cổ phần Sài Gòn Thành Đạt</t>
  </si>
  <si>
    <t>Đơn giá 
cổ phần</t>
  </si>
  <si>
    <t xml:space="preserve"> - Công ty CP Địa ốc xanh Sài Gòn Thuận Phước</t>
  </si>
  <si>
    <t xml:space="preserve"> - Công ty CP SXVV &amp; XD COSEVCO 1</t>
  </si>
  <si>
    <t xml:space="preserve"> - Nợ đối tượng khác</t>
  </si>
  <si>
    <t xml:space="preserve"> - Nợ thuê tài chính ngân hàng</t>
  </si>
  <si>
    <t>Nợ dài hạn Công ty thuê tài chính</t>
  </si>
  <si>
    <t>Nợ dài hạn đối tượng khác</t>
  </si>
  <si>
    <t>+ Tên thiết bị thuê: Xe Toyota Land Cruiser VX, mới 100%, năm sản xuất: 2015, nhập khẩu Nhật Bản</t>
  </si>
  <si>
    <t>+ Giá mua (dự kiến): 3.680.510.000 đồng.</t>
  </si>
  <si>
    <t>+ Thời hạn thuê: 60 tháng.</t>
  </si>
  <si>
    <t>+ Lãi suất thuê: 8,5%/ năm (Trong đó: Lãi suất cơ bản là 7,05% / năm, lãi suất chỉ định là 1,45% / năm)</t>
  </si>
  <si>
    <t>+ Phương thức trả tiền thuê: Thanh toán sau mỗi tháng.</t>
  </si>
  <si>
    <t>Nhà ở Xã hội Hòa Khánh - Đà Nẵng</t>
  </si>
  <si>
    <t>+ Giá trị mua lại: 0,10 %/ giá mua khi kết thúc thời hạn thuê.</t>
  </si>
  <si>
    <t>+ Tiền ký quỹ: 10% / giá mua. Phí cam kết: 0,5 %/ giá mua.</t>
  </si>
  <si>
    <t>- TT Nghiên cứu ứng dụng KHKT PCCC</t>
  </si>
  <si>
    <t>- Cty TNHH MTV Ứng dụng công nghệ mới và Du lịch</t>
  </si>
  <si>
    <t>- Công ty CP XNK và TM Hà Nội</t>
  </si>
  <si>
    <t>b. Phải thu</t>
  </si>
  <si>
    <t>+ Văn phòng Công ty - Doanh thu cho thuê TC xe ô tô</t>
  </si>
  <si>
    <t>- Công ty CP Đầu tư Nông nghiệp Sài Gòn Thành Đạt</t>
  </si>
  <si>
    <t>Công ty dự tính trích quỹ khen thưởng, phúc lợi 7% trên lợi nhuận sau thuế cho năm tài chính kết thúc ngày 31/12/2015</t>
  </si>
  <si>
    <t>- Công ty TNHH thức ăn chăn nuôi LICOGI13 VIGER</t>
  </si>
  <si>
    <t>Tòa Licogi 13, Đường Khuất Duy Tiến, Thanh Xuân, HN</t>
  </si>
  <si>
    <t>PHẢI TRẢ NỘI BỘ</t>
  </si>
  <si>
    <t xml:space="preserve"> - Văn phòng đại diện tại Quảng Bình</t>
  </si>
  <si>
    <t>- Công trình nhà để xe ga quốc nội Tân Sơn Nhất</t>
  </si>
  <si>
    <t>TSCĐ vô hình khác</t>
  </si>
  <si>
    <t>Tổng thuế TNDN phải nộp cuối kỳ</t>
  </si>
  <si>
    <t xml:space="preserve">- Lãi cổ tức </t>
  </si>
  <si>
    <t>Công ty Cổ phần Licogi 13</t>
  </si>
  <si>
    <t>BẢNG CÂN ĐỐI PHÁT SINH</t>
  </si>
  <si>
    <t>Từ ngày 01/01/2016 Đến ngày 30/06/2016</t>
  </si>
  <si>
    <t>Hà nội, ngày ..... tháng ..... năm 2016</t>
  </si>
  <si>
    <t>Mã</t>
  </si>
  <si>
    <t>Đầu kỳ</t>
  </si>
  <si>
    <t>Phát sinh trong kỳ</t>
  </si>
  <si>
    <t>Lũy kế</t>
  </si>
  <si>
    <t>Cuối kỳ</t>
  </si>
  <si>
    <t>111</t>
  </si>
  <si>
    <t>1111</t>
  </si>
  <si>
    <t>112</t>
  </si>
  <si>
    <t>1121</t>
  </si>
  <si>
    <t>131</t>
  </si>
  <si>
    <t>1311</t>
  </si>
  <si>
    <t>Phải thu của khách hàng - Ngắn hạn</t>
  </si>
  <si>
    <t>1312</t>
  </si>
  <si>
    <t>Phải thu của khách hàng - Dài hạn</t>
  </si>
  <si>
    <t>133</t>
  </si>
  <si>
    <t>1331</t>
  </si>
  <si>
    <t>Thuế GTGT đầu vào của hàng hóa, dịch vụ.</t>
  </si>
  <si>
    <t>136</t>
  </si>
  <si>
    <t>1362</t>
  </si>
  <si>
    <t>Phải thu khối lượng giao khoán.</t>
  </si>
  <si>
    <t>138</t>
  </si>
  <si>
    <t>1388</t>
  </si>
  <si>
    <t>141</t>
  </si>
  <si>
    <t>1418</t>
  </si>
  <si>
    <t>Tạm ứng khác</t>
  </si>
  <si>
    <t>152</t>
  </si>
  <si>
    <t>1521</t>
  </si>
  <si>
    <t>Nguyên vật liệu chính</t>
  </si>
  <si>
    <t>1523</t>
  </si>
  <si>
    <t>Nhiên liệu</t>
  </si>
  <si>
    <t>1524</t>
  </si>
  <si>
    <t>Phụ tùng thay thế</t>
  </si>
  <si>
    <t>153</t>
  </si>
  <si>
    <t>Cộng cụ, dụng cụ</t>
  </si>
  <si>
    <t>154</t>
  </si>
  <si>
    <t>Chi phí sản xuất kinh doanh dở dang</t>
  </si>
  <si>
    <t>155</t>
  </si>
  <si>
    <t>211</t>
  </si>
  <si>
    <t>Tài sản cố định hữu hình.</t>
  </si>
  <si>
    <t>2111</t>
  </si>
  <si>
    <t>Nhà cửa, vật kiến trúc</t>
  </si>
  <si>
    <t>2112</t>
  </si>
  <si>
    <t>2113</t>
  </si>
  <si>
    <t>Phương tiện vận tải - Truyền dẫn</t>
  </si>
  <si>
    <t>2114</t>
  </si>
  <si>
    <t>Thiết bị dụng cụ quản lý</t>
  </si>
  <si>
    <t>212</t>
  </si>
  <si>
    <t>Tài sản cố định thuê tài chính.</t>
  </si>
  <si>
    <t>213</t>
  </si>
  <si>
    <t>Tài sản cố định vô hình.</t>
  </si>
  <si>
    <t>2135</t>
  </si>
  <si>
    <t>Phần mềm máy tính.</t>
  </si>
  <si>
    <t>214</t>
  </si>
  <si>
    <t>Hao mòn TSCĐ</t>
  </si>
  <si>
    <t>21411</t>
  </si>
  <si>
    <t>Hao mòn TSCĐ hữu hình - Nhà cửa vật kiến trúc</t>
  </si>
  <si>
    <t>21412</t>
  </si>
  <si>
    <t>Hao mòn TSCĐ hữu hình - máy móc thiết bị</t>
  </si>
  <si>
    <t>21413</t>
  </si>
  <si>
    <t>Hao mòn TSCĐ hữu hình - Phương tiện vận tải</t>
  </si>
  <si>
    <t>21414</t>
  </si>
  <si>
    <t>Hao mòn TSCĐ hữu hình - Thiết quản lý</t>
  </si>
  <si>
    <t>2142</t>
  </si>
  <si>
    <t>Hao mòn TSCĐ thuê tài chính.</t>
  </si>
  <si>
    <t>2143</t>
  </si>
  <si>
    <t>Hao mòn TSCĐ vô hình</t>
  </si>
  <si>
    <t>221</t>
  </si>
  <si>
    <t>223</t>
  </si>
  <si>
    <t>229</t>
  </si>
  <si>
    <t>Dự phòng giảm giá đầu tư dài hạn khác</t>
  </si>
  <si>
    <t>2292</t>
  </si>
  <si>
    <t>Dự phòng tổn thất đầu tư vào đơn vị khác</t>
  </si>
  <si>
    <t>2293</t>
  </si>
  <si>
    <t>Dự phòng phải thu khó đòi ngắn hạn</t>
  </si>
  <si>
    <t>2294</t>
  </si>
  <si>
    <t>2295</t>
  </si>
  <si>
    <t>Dự phòng phải thu khó đòi - dài hạn</t>
  </si>
  <si>
    <t>241</t>
  </si>
  <si>
    <t>XDCB dở dang</t>
  </si>
  <si>
    <t>2411</t>
  </si>
  <si>
    <t>Mua sắm TSCĐ</t>
  </si>
  <si>
    <t>2412</t>
  </si>
  <si>
    <t>Xây dựng cơ bản.</t>
  </si>
  <si>
    <t>242</t>
  </si>
  <si>
    <t>2421</t>
  </si>
  <si>
    <t>Chi phí trả trước ngắn hạn</t>
  </si>
  <si>
    <t>2422</t>
  </si>
  <si>
    <t>244</t>
  </si>
  <si>
    <t>331</t>
  </si>
  <si>
    <t>3311</t>
  </si>
  <si>
    <t>Phải trả người bán</t>
  </si>
  <si>
    <t>3312</t>
  </si>
  <si>
    <t>Phải trả cho người nhận thầu, thầu phụ.</t>
  </si>
  <si>
    <t>333</t>
  </si>
  <si>
    <t>Thuế và các khoản phải nộp nhà nước</t>
  </si>
  <si>
    <t>3331</t>
  </si>
  <si>
    <t>Thuế GTGT phải nộp.</t>
  </si>
  <si>
    <t>3334</t>
  </si>
  <si>
    <t>3335</t>
  </si>
  <si>
    <t>Thuế Thu nhập cá nhân</t>
  </si>
  <si>
    <t>3337</t>
  </si>
  <si>
    <t>Thuế nhà đất, tiền thuê đất.</t>
  </si>
  <si>
    <t>3338</t>
  </si>
  <si>
    <t>Các loại thuế khác</t>
  </si>
  <si>
    <t>334</t>
  </si>
  <si>
    <t>3341</t>
  </si>
  <si>
    <t>Phải trả cán bộ công nhân viên</t>
  </si>
  <si>
    <t>3342</t>
  </si>
  <si>
    <t>Phải trả cán bộ công nhân thuê ngoài</t>
  </si>
  <si>
    <t>335</t>
  </si>
  <si>
    <t>3354</t>
  </si>
  <si>
    <t>Trích trước chi phí công trình.</t>
  </si>
  <si>
    <t>336</t>
  </si>
  <si>
    <t>338</t>
  </si>
  <si>
    <t>3382</t>
  </si>
  <si>
    <t>3383</t>
  </si>
  <si>
    <t>Bảo hiểm xã hội, y tế</t>
  </si>
  <si>
    <t>3387</t>
  </si>
  <si>
    <t>Doanh thu chưa thực hiện.</t>
  </si>
  <si>
    <t>341</t>
  </si>
  <si>
    <t>34111</t>
  </si>
  <si>
    <t>Các khoản đi vay ngắn hạn ngân hàng</t>
  </si>
  <si>
    <t>34112</t>
  </si>
  <si>
    <t>Các khoản đi vay ngắn hạn khác</t>
  </si>
  <si>
    <t>3413</t>
  </si>
  <si>
    <t>342</t>
  </si>
  <si>
    <t>344</t>
  </si>
  <si>
    <t>353</t>
  </si>
  <si>
    <t>Quỹ khen thưởng, phúc lợi</t>
  </si>
  <si>
    <t>3531</t>
  </si>
  <si>
    <t>3532</t>
  </si>
  <si>
    <t>3534</t>
  </si>
  <si>
    <t>Quỹ thưởng ban quản lý, điều hành công ty</t>
  </si>
  <si>
    <t>411</t>
  </si>
  <si>
    <t>4111</t>
  </si>
  <si>
    <t>Nguồn vốn chủ sở hữu</t>
  </si>
  <si>
    <t>4112</t>
  </si>
  <si>
    <t>419</t>
  </si>
  <si>
    <t>Lãi chưa phân phối</t>
  </si>
  <si>
    <t>4211</t>
  </si>
  <si>
    <t>Lợi nhuận năm trước</t>
  </si>
  <si>
    <t>4212</t>
  </si>
  <si>
    <t>Lợi nhuận năm nay</t>
  </si>
  <si>
    <t>511</t>
  </si>
  <si>
    <t>Doanh thu bán hàng</t>
  </si>
  <si>
    <t>515</t>
  </si>
  <si>
    <t>621</t>
  </si>
  <si>
    <t>622</t>
  </si>
  <si>
    <t>627</t>
  </si>
  <si>
    <t>6271</t>
  </si>
  <si>
    <t>Chi phí sản xuất chung tập hợp trực tiếp.</t>
  </si>
  <si>
    <t>632</t>
  </si>
  <si>
    <t>635</t>
  </si>
  <si>
    <t>6351</t>
  </si>
  <si>
    <t>Chi phí vay ngắn hạn</t>
  </si>
  <si>
    <t>6352</t>
  </si>
  <si>
    <t>Chi phí vay dài hạn</t>
  </si>
  <si>
    <t>642</t>
  </si>
  <si>
    <t>711</t>
  </si>
  <si>
    <t>811</t>
  </si>
  <si>
    <t>Chi phí hoạt động khác</t>
  </si>
  <si>
    <t>8211</t>
  </si>
  <si>
    <t>Chi phí thuế Thu nhập hiện hành</t>
  </si>
  <si>
    <t>911</t>
  </si>
  <si>
    <t>Xác định kết quả kinh doanh</t>
  </si>
  <si>
    <t>Ngày......tháng......năm......</t>
  </si>
  <si>
    <t>NGƯỜI LẬP BIỂU</t>
  </si>
  <si>
    <t>Tổng giám đốc</t>
  </si>
  <si>
    <t>Công ty CP Địa ốc xanh Sài Gòn Thuận Phước</t>
  </si>
  <si>
    <t>- Cty CP công nghệ và V.liệu chuyên dụng TSM</t>
  </si>
  <si>
    <t>- Công trình Đại lộ Võ Văn Kiệt</t>
  </si>
  <si>
    <t>Ngày 30/06/2016, Công ty Cổ phần Licogi 13 góp thêm vào Công ty Cổ phần Sài Gòn Thành Đạt số vốn góp là 5.400.000.000 đồng (tương ứng với 540.000 cổ phiếu), thông qua hình thức cấn trừ công nợ đã ứng trước cho Công ty CP Sài Gòn Thành Đạt, làm giảm chỉ tiêu "Trả trước cho người bán" và tăng chỉ tiêu "Đầu tư vào công ty con", theo Nghị quyết Đại hội cổ đông năm 2016 số 02/NQ-LICOGI13-TĐ-ĐHĐCĐ ngày 7 tháng 5 năm 2016, công văn số 15-TCKT/TĐ/2016 về việc nộp tiền mua cổ phần tăng vốn điều lệ tại Công ty CP Đầu tư Nông nghiệp Sài Gòn Thành Đạt, Tờ trình số 55/CO.TDAT gửi Công ty cổ phần Licogi 13 về việc chuyển một phần nợ sang vốn góp.</t>
  </si>
  <si>
    <t>Tên Công ty liên kết</t>
  </si>
  <si>
    <t>Công ty Cổ phần LICOGI 13 - E&amp;C</t>
  </si>
  <si>
    <t>a.</t>
  </si>
  <si>
    <t>b.</t>
  </si>
  <si>
    <t>Thông tin chi tiết về các công ty con tại ngày 31/12/2016 như sau:</t>
  </si>
  <si>
    <t xml:space="preserve"> - Phải thu khác (*)</t>
  </si>
  <si>
    <t>- Công trình sân bay Tân Sơn Nhất (Chi nhánh phía Nam)</t>
  </si>
  <si>
    <t>- Các công trình khác</t>
  </si>
  <si>
    <t xml:space="preserve"> - Nợ dài hạn đến hạn trả</t>
  </si>
  <si>
    <t>- Lãi chuyển nhượng cổ phần</t>
  </si>
  <si>
    <t>Licogi còn lại</t>
  </si>
  <si>
    <t>Có TK 515</t>
  </si>
  <si>
    <t>Có TK 221</t>
  </si>
  <si>
    <t>Nợ TK 131, 112</t>
  </si>
  <si>
    <t>Bán cho FC</t>
  </si>
  <si>
    <t>Nợ TK 112</t>
  </si>
  <si>
    <t>Nợ TK 131</t>
  </si>
  <si>
    <t>Bán cho IMC</t>
  </si>
  <si>
    <t>Giá bình quân</t>
  </si>
  <si>
    <t xml:space="preserve">Licogi 13 </t>
  </si>
  <si>
    <t>Licogi sở hữu</t>
  </si>
  <si>
    <t>Licogi mua thêm</t>
  </si>
  <si>
    <t>tháng 6</t>
  </si>
  <si>
    <t>Nợ TK 131 IMC</t>
  </si>
  <si>
    <t>Điều chỉnh</t>
  </si>
  <si>
    <t xml:space="preserve">đã hạch toán </t>
  </si>
  <si>
    <t>đầu năm 2016</t>
  </si>
  <si>
    <t>chi phí mua</t>
  </si>
  <si>
    <t xml:space="preserve">giá trị </t>
  </si>
  <si>
    <t>mệnh giá</t>
  </si>
  <si>
    <t>sl cổ phần</t>
  </si>
  <si>
    <t>Xác định tỷ lệ sở hữu của Licogi 13 trong Thành Đạt</t>
  </si>
  <si>
    <t>Sở hữu trực tiếp</t>
  </si>
  <si>
    <t>Sở hữu gián tiếp</t>
  </si>
  <si>
    <t>FC</t>
  </si>
  <si>
    <t>IMC</t>
  </si>
  <si>
    <t>Tổng sở hữu</t>
  </si>
  <si>
    <t>Vốn của Thành Đạt</t>
  </si>
  <si>
    <t xml:space="preserve">Tỷ lệ sở hữu của Licogi 13 </t>
  </si>
  <si>
    <t>Thông tin chi tiết về các công ty liên kết của Công ty vào ngày 31/12/2016 như sau:</t>
  </si>
  <si>
    <t>Thuế suất</t>
  </si>
  <si>
    <t>Phương án bán cho IMC 1 tỷ</t>
  </si>
  <si>
    <t>30 tháng 6</t>
  </si>
  <si>
    <t xml:space="preserve"> + Ngân hàng TMCP Ngoại thương VN - CN Thanh Xuân</t>
  </si>
  <si>
    <t>PHẢI THU VỀ CHO VAY NGẮN HẠN</t>
  </si>
  <si>
    <t>CÁC KHOẢN ĐẦU TƯ TÀI CHÍNH (Phụ lục 1)</t>
  </si>
  <si>
    <t>Phụ lục 1</t>
  </si>
  <si>
    <t>Biến động dự phòng giảm giá đầu tư dài hạn trong năm như sau</t>
  </si>
  <si>
    <t>a. Bảng đối chiếu biến động của vốn chủ sở hữu (Phụ lục số 3)</t>
  </si>
  <si>
    <t>c. Các giao dịch về vốn với các chủ sở hữu và phân phối cổ tức, chia lợi nhuận</t>
  </si>
  <si>
    <t>- Công trình Vĩnh lộc A (Chi nhánh phía Nam)</t>
  </si>
  <si>
    <t>GT có thể 
thu hồi</t>
  </si>
  <si>
    <t xml:space="preserve"> + Mục đích vay: Bổ sung vốn lưu động phát hành bảo lãnh, mở L/C phục vụ hoạt động sản xuất kinh doanh của công ty (không bao gồm hoạt động đầu tư kinh doanh bất động sản)</t>
  </si>
  <si>
    <t xml:space="preserve"> + Thời hạn cấp hạn mức: 12 tháng kể từ ngày ký hợp đồng này; thời hạn cho vay được xác định theo từng hợp đồng tín dụng cụ thể.</t>
  </si>
  <si>
    <t xml:space="preserve"> + Ngân hàng TMCP Sài Gòn - Hà Nội - CN Thăng Long</t>
  </si>
  <si>
    <t xml:space="preserve"> + Quỹ Đầu tư Phát triển Thái Bình </t>
  </si>
  <si>
    <t>- Công ty CP Địa ốc Xanh - Sài gòn Thuận Phước</t>
  </si>
  <si>
    <t>TRẢ TRƯỚC CHO NGƯỜI BÁN</t>
  </si>
  <si>
    <t>b. Vay và nợ thuê tài chính dài hạn</t>
  </si>
  <si>
    <t>b1. Vay dài hạn</t>
  </si>
  <si>
    <t>b2. Nợ thuê tài chính dài hạn</t>
  </si>
  <si>
    <t>11. CÁC KHOẢN ĐẦU TƯ TÀI CHÍNH</t>
  </si>
  <si>
    <t xml:space="preserve"> + Số dư tại thời điểm 30/06/2017 của hợp đồng này là: 278.972.154.596 VND.</t>
  </si>
  <si>
    <t xml:space="preserve"> + Số dư tại thời điểm 30/06/2017 của hợp đồng vay này là: 36.994.766.013 VND.</t>
  </si>
  <si>
    <t xml:space="preserve"> + Số dư tại thời điểm 30/06/2017 của hợp đồng vay này là: 3.500.000.000 VND.</t>
  </si>
  <si>
    <t>+ Số dư tại ngày 30/06/2017 của hợp đồng vay này là: 65.000.000 VND.</t>
  </si>
  <si>
    <t>+ Số dư tại ngày 30/06/2017 của hợp đồng vay này là: 511.397.250 VND.</t>
  </si>
  <si>
    <t>+ Số dư tại ngày 30/06/2017 của hợp đồng cho thuê tài chính này là: 2.264.423.931 VND.</t>
  </si>
  <si>
    <t>(*) - Chi tiết các khoản phải thu khác</t>
  </si>
  <si>
    <t xml:space="preserve">Giá trị </t>
  </si>
  <si>
    <t>Phụ lục 2:</t>
  </si>
  <si>
    <t>- Công ty CP BOT Đại Dương</t>
  </si>
  <si>
    <t>- Công ty TNHH Xây dựng và Thương mại 12</t>
  </si>
  <si>
    <t>- Công ty TNHH BOT và BT Quốc lộ 20</t>
  </si>
  <si>
    <t>- Công ty CP Những hạt cà phê nói chuyện</t>
  </si>
  <si>
    <t>- Công ty CP Địa ốc xanh Sài Gòn Thuận Phước</t>
  </si>
  <si>
    <t>- Các đối tượng khác</t>
  </si>
  <si>
    <t>- Công ty Cổ phần LICOGI 13 - Vật liệu xây dựng</t>
  </si>
  <si>
    <t>Các bên liên quan</t>
  </si>
  <si>
    <t>- Nguyễn Hữu Mến</t>
  </si>
  <si>
    <t xml:space="preserve">- Công ty TNHH Thương mại sản xuất dịch vụ Yên Khánh </t>
  </si>
  <si>
    <t>- Công trình Sân bay Cam Ranh</t>
  </si>
  <si>
    <t>- Công trình cửa nhận nước E&amp;C</t>
  </si>
  <si>
    <t>- Công trình Quốc lộ 60 tỉnh Tiền Giang</t>
  </si>
  <si>
    <t>- Công trình Trường ĐH Giao thông vận tải HCM</t>
  </si>
  <si>
    <t>- Khu nhà ở quanh chợ TT thị trấn Tây Đằng</t>
  </si>
  <si>
    <t>- Showroom ô tô</t>
  </si>
  <si>
    <t>- DA MDF Quảng Bình</t>
  </si>
  <si>
    <t>- Dự án thủy điện Sông Nhiệm 3</t>
  </si>
  <si>
    <t xml:space="preserve">- Công trình khu đô thị Thịnh liệt </t>
  </si>
  <si>
    <t>- CT Trường nghề vĩnh phúc- TT xuất nhập khẩu</t>
  </si>
  <si>
    <t>Công ty CP Năng lượng tái tạo Licogi 13</t>
  </si>
  <si>
    <t>Tỷ lệ sở hữu thực tế tại 31/12/2017</t>
  </si>
  <si>
    <t>Số phải nộp trong năm</t>
  </si>
  <si>
    <t>- Doanh thu bán hàng hóa</t>
  </si>
  <si>
    <t>- Giá vốn bán hàng hóa</t>
  </si>
  <si>
    <t>- Chi phí mua ngoài</t>
  </si>
  <si>
    <t>- Chi phí khác</t>
  </si>
  <si>
    <t>- Chi phí phạt thuế</t>
  </si>
  <si>
    <t>Số dư với các bên liên quan</t>
  </si>
  <si>
    <t>Phải thu khác các bên liên quan</t>
  </si>
  <si>
    <t>- Công ty cổ phần địa ốc xanh Sài Gòn Thuận Phước</t>
  </si>
  <si>
    <t>- Công ty Cổ phần đầu tư nông nghiệp Sài Gòn Thành Đạt</t>
  </si>
  <si>
    <t>- Công ty Cổ phần licogi 13 Cơ giới hạ tầng</t>
  </si>
  <si>
    <t>- Công ty Cổ phần LICOGI 13 - Vật liệu xây dựng.</t>
  </si>
  <si>
    <t>Vay các bên liên quan</t>
  </si>
  <si>
    <t>- Chuyên sản xuất, cung cấp các loại vật liệu xây dựng và khai thác mỏ.</t>
  </si>
  <si>
    <t>-  Thi công xây lắp bằng cơ giới như: San lắp mặt bằng, nổ mìn phá đá, xử lý nền móng và thi công xây lắp hạ tầng kỹ thuật các loại công trình dân dụng, công nghiệp, công cộng, thủy lợi, giao thông, khu đô thị, khu công nghiệp…</t>
  </si>
  <si>
    <t>Các khoản đầu tư khác</t>
  </si>
  <si>
    <t>- Sản xuất xi măng;
- Sản xuất bê tông và các sản phẩm từ xi măng;
 - Vận tải hàng hóa;
 - Xây dựng công trình kỹ thuật;
 - Sản xuất kinh doanh điện năng;
 - Kinh doanh dịch vụ du lịch, khách sạn, kinh doanh bất động sản;…</t>
  </si>
  <si>
    <t>- Khai thác đá, cát, sỏi, đất sét</t>
  </si>
  <si>
    <t>- Cung cấp phụ gia sản xuất bê tông và vật liệu xây dựng phục vụ công trình</t>
  </si>
  <si>
    <t>- Dịch vụ phục vụ đồ uống
- Sản xuất các loại bánh từ bột
- Sản xuất món ăn, thức ăn chế biến sẵn
- Đại lý môi giới, đấu giá
- Tổ chức giới thiệu và xúc tiến thương mại</t>
  </si>
  <si>
    <t>Đầu tư vốn</t>
  </si>
  <si>
    <t>Lưu chuyển tiền thuần trong năm</t>
  </si>
  <si>
    <t>Tiền và tương đương tiền đầu năm</t>
  </si>
  <si>
    <t>Tiền và tương đương tiền cuối năm</t>
  </si>
  <si>
    <t>Thu nhập của HĐQT và Ban Kiểm soát</t>
  </si>
  <si>
    <t>- Doanh thu khác</t>
  </si>
  <si>
    <t>- Giá vốn khác</t>
  </si>
  <si>
    <t>Một số tài sản đặc thù phục vụ cho công trình đang được trích khấu hao theo thời gian thi công thực tế của tài sản đó.</t>
  </si>
  <si>
    <t>- Dự án Điện năng lượng mặt trời tại Quảng Trị</t>
  </si>
  <si>
    <t>- Công ty Cổ phần Licogi 17</t>
  </si>
  <si>
    <t>- Lãi từ chuyển nhượng vốn</t>
  </si>
  <si>
    <t>Công ty CP năng lượng dầu khí toàn cầu</t>
  </si>
  <si>
    <t>Công ty CP Licogi 13 - Đầu tư XD và hạ tầng</t>
  </si>
  <si>
    <t>Công ty TNHH Trung Chính</t>
  </si>
  <si>
    <t>- Công trình thủy điện Bản Chát - Cửa nhận nước</t>
  </si>
  <si>
    <t>Giao dịch với các bên liên quan phát sinh trong kỳ:</t>
  </si>
  <si>
    <t>+ Vốn góp cuối kỳ</t>
  </si>
  <si>
    <t>Tăng vốn trong kỳ</t>
  </si>
  <si>
    <t>Lãi/lỗ trong kỳ</t>
  </si>
  <si>
    <t>Tiền thu từ phát hành cố phiếu, nhận vốn góp của  chủ sở hữu (công ty con)</t>
  </si>
  <si>
    <t>- Công ty TNHH Khai thác Chế biến Khoáng sản Núi Pháo</t>
  </si>
  <si>
    <t>- Công ty CP BOT Cầu Việt Trì</t>
  </si>
  <si>
    <t>- Công ty Cổ phần Xây dựng Hạ tầng Giao thông Vinaco</t>
  </si>
  <si>
    <t>- Tổng Công ty LICOGI - CTCP</t>
  </si>
  <si>
    <r>
      <t xml:space="preserve">- Cho vay ngắn hạn Công ty CP Địa ốc xanh Sài Gòn - Thuận Phước - </t>
    </r>
    <r>
      <rPr>
        <i/>
        <sz val="11"/>
        <rFont val="Times New Roman"/>
        <family val="1"/>
      </rPr>
      <t>Công ty con</t>
    </r>
  </si>
  <si>
    <r>
      <t xml:space="preserve">- Cho vay ngắn hạn Công ty CP Đầu tư Nông nghiệp Sài Gòn - Thành Đạt - </t>
    </r>
    <r>
      <rPr>
        <i/>
        <sz val="11"/>
        <rFont val="Times New Roman"/>
        <family val="1"/>
      </rPr>
      <t>Công ty con</t>
    </r>
  </si>
  <si>
    <t>(4) Hợp đồng cho thuê tài chính số 2016-00051-000 ngày 21/04/2016 tại Công ty TNHH Cho thuê tài chính Quốc tế Việt Nam:</t>
  </si>
  <si>
    <t>+ Ngân hàng TMCP XNK Việt Nam - CN Sài Gòn</t>
  </si>
  <si>
    <t>- Vốn Tổng Công ty - CTCP</t>
  </si>
  <si>
    <t xml:space="preserve"> - Phải trả, phải nộp khác (*)</t>
  </si>
  <si>
    <t>(*) Chi tiết các khoản phải trả, phải nộp khác</t>
  </si>
  <si>
    <t>- Phí bảo trì tòa nhà 27 tầng</t>
  </si>
  <si>
    <t>- Phải trả khác</t>
  </si>
  <si>
    <t>- Công ty CP Licogi 13 - Nền móng Xây dựng</t>
  </si>
  <si>
    <t>Phải trả khác là các bên liên quan</t>
  </si>
  <si>
    <t>+ Công ty TNHH Cho thuê tài chính Quốc tế Việt Nam</t>
  </si>
  <si>
    <t>Vay và nợ thuê tài chính</t>
  </si>
  <si>
    <t>IV.5b</t>
  </si>
  <si>
    <t>5a</t>
  </si>
  <si>
    <t>12b</t>
  </si>
  <si>
    <t>12a</t>
  </si>
  <si>
    <t>18a</t>
  </si>
  <si>
    <t>13a</t>
  </si>
  <si>
    <t>V.</t>
  </si>
  <si>
    <t>18b</t>
  </si>
  <si>
    <t>13b</t>
  </si>
  <si>
    <t>a. Các khoản phải thu ngắn hạn</t>
  </si>
  <si>
    <t>b. Các khoản phải thu dài hạn</t>
  </si>
  <si>
    <t>- Chi phí sản xuất kinh doanh dở dang (*)</t>
  </si>
  <si>
    <t>(*)</t>
  </si>
  <si>
    <t>Báo cáo tài chính riêng</t>
  </si>
  <si>
    <t>Cho năm tài chính kết thúc ngày 31 tháng 12 năm 2018</t>
  </si>
  <si>
    <t xml:space="preserve">BÁO CÁO KẾT QUẢ HOẠT ĐỘNG KINH DOANH RIÊNG </t>
  </si>
  <si>
    <t xml:space="preserve">BÁO CÁO LƯU CHUYỂN TIỀN TỆ RIÊNG </t>
  </si>
  <si>
    <t xml:space="preserve"> - Giảm khác (CN HCM)</t>
  </si>
  <si>
    <t>- Nguyên giá TSCĐ hữu hình đã hết khấu hao nhưng vẫn còn sử dụng tại 31/12/2018: 11.091.347.704VND</t>
  </si>
  <si>
    <t>- Giá trị còn lại tài sản cố định đang thế chấp tại ngân hàng tại 31/12/2018 là 0 đồng.</t>
  </si>
  <si>
    <t>- Nguyên giá TSCĐ thuê tài chính đã hết khấu hao nhưng vẫn còn sử dụng tại 31/12/2018: 0 VND.</t>
  </si>
  <si>
    <t>- Giá trị còn lại tài sản cố định đang thế chấp tại ngân hàng tại 31/12/2018 là 7.345.458.606 đồng.</t>
  </si>
  <si>
    <t>- Nguyên giá TSCĐ vô hình đã hết khấu hao nhưng vẫn đang sử dụng tại 31/12/2018 là 152.500.000 VND.</t>
  </si>
  <si>
    <t>- Vay ngắn hạn Ngân hàng</t>
  </si>
  <si>
    <t>+ Ngân hàng TMCP ĐT và PT VN - CN Thanh Xuân</t>
  </si>
  <si>
    <t>+ Ngân hàng NN và PTNT - Sở giao dịch</t>
  </si>
  <si>
    <t>- Vay các đối tượng khác</t>
  </si>
  <si>
    <t>Công ty TNHH cho thuê tài chính Quốc tế Việt Nam</t>
  </si>
  <si>
    <t>13.1. Ngắn hạn</t>
  </si>
  <si>
    <t>13.2 - Vay và Nợ dài hạn</t>
  </si>
  <si>
    <t>a. Vay dài hạn</t>
  </si>
  <si>
    <t>b. Nợ thuê tài chính dài hạn</t>
  </si>
  <si>
    <t>Năm 2018</t>
  </si>
  <si>
    <t>Tại ngày 31 tháng 12 năm 2018</t>
  </si>
  <si>
    <t>- Công ty CP địa ốc xanh Sài Gòn Thuận Phước</t>
  </si>
  <si>
    <t>- Công ty CP đầu tư nông nghiệp Sài Gòn Thành Đạt</t>
  </si>
  <si>
    <t>- Công ty CP đầu tư công nghệ năng lượng</t>
  </si>
  <si>
    <t>- Công ty Cổ phần công nghệ và vật liệu chuyên dụng Licogi13</t>
  </si>
  <si>
    <t>- Công ty CP LICOGI 13- Nền móng xây dựng</t>
  </si>
  <si>
    <t>Công ty CP Tập đoàn Bossco</t>
  </si>
  <si>
    <t>Công ty cổ phần LICOGI 13 - Đầu tư xây dựng và hạ tầng</t>
  </si>
  <si>
    <t>Công ty TNHH MTV Trường Trung cấp nghề Công Trình 1</t>
  </si>
  <si>
    <t>Thông tin chi tiết về các công ty con của Công ty vào ngày 31/12/2018 như sau:</t>
  </si>
  <si>
    <t>Tỷ lệ sở hữu thực tế tại 31/12/2018</t>
  </si>
  <si>
    <t>- Nguyễn Khắc Trung</t>
  </si>
  <si>
    <t>- Công ty CP Licogi 13 - Vật liệu Xây dựng</t>
  </si>
  <si>
    <t>- Công ty TNHH MTV Trường Trung cấp nghề Công Trình 1</t>
  </si>
  <si>
    <t>Cho vay các bên liên quan</t>
  </si>
  <si>
    <t>Số cuối năm</t>
  </si>
  <si>
    <t>Phát sinh trong năm</t>
  </si>
  <si>
    <t>+ Công ty TNHH cho thuê tài chính Quốc tế Việt Nam</t>
  </si>
  <si>
    <t xml:space="preserve">+ Ngân hàng TMCP Đầu tư và Phát triển Thanh Xuân </t>
  </si>
  <si>
    <t>- Hợp đồng tín dụng hạn mức số 01/2018/134615/HĐTD ngày 05/07/2018 tại Ngân hàng TMCP Đầu tư và Phát triển Việt Nam - Chi nhánh Thanh Xuân.</t>
  </si>
  <si>
    <t xml:space="preserve"> + Hạn mức tín dụng: 490.000.000.000 đồng; Bao gồm toàn bộ dư nợ vay ngắn hạn của hợp đồng 01/2017/HĐTD ngày 5/7/2017.</t>
  </si>
  <si>
    <t xml:space="preserve"> + Các hình thức bảo đảm tiền vay: Theo các hợp đồng cầm cố/thế chấp/bảo lãnh/ký quỹ được giao kết trước ngày hoặc sau ngày của Hợp đồng này mà Điều khoản về phạm vi đảm bảo bao gồm Hợp đồng này</t>
  </si>
  <si>
    <t xml:space="preserve"> + Số dư tại thời điểm 31/12/2018 của hợp đồng này là:  317.265.808.619 VND.</t>
  </si>
  <si>
    <t>2. Ngân hàng Nông nghiệp và phát triển nông thôn VN- Sở GD</t>
  </si>
  <si>
    <t>- Hợp đồng tín dụng số 1200 - LAV - 201801638 ngày 03/10/2018 tại Ngân hàng Nông nghiệp và Phát triển nông thôn Việt Nam - Sở giao dịch:</t>
  </si>
  <si>
    <t xml:space="preserve"> + Hạn mức cấp tín dụng là 40.000.000.000 VNĐ, bao gồm toàn bộ số dư của hợp đồng hạn mức 1200-LAV-201700783 chuyển sang</t>
  </si>
  <si>
    <t xml:space="preserve"> + Lãi suất cho vay: Theo giấy nhận nợ cụ thể; điều chỉnh 3 tháng 1 lần nhưng không thấp hơn 9,5% và không vượt khung lãi suất hiện hành</t>
  </si>
  <si>
    <t xml:space="preserve"> + Các hình thức bảo đảm tiền vay: được bảo đảm bằng </t>
  </si>
  <si>
    <t>- Hợp đồng thế chấp số 1200LVA200901116/HĐTC - L13 ngày 18/05/2009 và các phụ lục kèm theo;</t>
  </si>
  <si>
    <t>- Hợp đồng cầm cố số 02/2017/AGRIBANK-LICOGI13 ngày 26/6/2016 và các phụ lục kèm theo;</t>
  </si>
  <si>
    <t>- Hợp đồng cầm cố tài sản số 01/2017/AGRIBANK-LICOGI13 ngày 26/6/2016 và các phụ lục kèm theo</t>
  </si>
  <si>
    <t>- Hợp đồng thế chấp tài sản số 01/HĐTCTS/LICOGI13-AGRIBANK ngày 12/3/2018</t>
  </si>
  <si>
    <t xml:space="preserve"> + Số dư tại thời điểm 31/12/2018 của hợp đồng vay này là: 36.703.750.254 VND.</t>
  </si>
  <si>
    <t>Dư vay các đối tượng khác tại 31/12/2018: 135.708.745.797 VND</t>
  </si>
  <si>
    <t>II. Vay và Nợ dài hạn</t>
  </si>
  <si>
    <t>1. Ngân hàng TMCP XNK Việt Nam- CN SG</t>
  </si>
  <si>
    <t>- Hợp đồng tín dụng số 1401 - LAV - 201500309 ngày 04/05/2015 tại Ngân hàng TMCP Xuất Nhập khẩu Việt Nam - Chi nhánh Sài Gòn.</t>
  </si>
  <si>
    <t>+ Số dư tại ngày 31/12/2017 của hợp đồng vay này là: 402.197.250 VND.</t>
  </si>
  <si>
    <t>a. Hợp đồng cho thuê tài chính số 2016-00051-000 ngày 21/04/2016 tại Công ty TNHH Cho thuê tài chính Quốc tế Việt Nam:</t>
  </si>
  <si>
    <t>+ Số dư tại ngày 31/12/2018 của hợp đồng cho thuê tài chính này là:  1.601.665.695 VND.</t>
  </si>
  <si>
    <t>+ Nợ dài hạn đến hạn trả: 779.217.312 VND</t>
  </si>
  <si>
    <t>b. Hợp đồng cho thuế TC số 2018-00065-000 ngày 9/5/2018</t>
  </si>
  <si>
    <t>+ Tên thiết bị thuê: Xe Lexus LX 570 đã qua sử dụng, SX 2010</t>
  </si>
  <si>
    <t>+ Giá mua dự kiến: 3.741.500.000 VND</t>
  </si>
  <si>
    <t>+ Thời hạn thuê: 48 tháng.</t>
  </si>
  <si>
    <t>+ Lãi suất thuê: 8,5%/ năm (Trong đó: Lãi suất cơ bản là 7,13% / năm, lãi suất chỉ định là 1,37% / năm)</t>
  </si>
  <si>
    <t>+ Giá trị mua lại: 0,5 %/ giá mua khi kết thúc thời hạn thuê.</t>
  </si>
  <si>
    <t>+ Tiền ký quỹ: 10% / giá mua. Phí cam kết: 0 %/ giá mua.</t>
  </si>
  <si>
    <t>+ Số dư tại ngày 31/12/2018 của hợp đồng cho thuê tài chính này là: 3.333.671.590 VND.</t>
  </si>
  <si>
    <t>+ Nợ dài hạn đến hạn trả: 845.577.600 VND</t>
  </si>
  <si>
    <t>c. Hợp đồng cho thuế TC số 2018-00229-000 ngày 8/11/2018</t>
  </si>
  <si>
    <t>+ Tên thiết bị thuê: Xe Toyota fortuner 2,7V mới 100%.</t>
  </si>
  <si>
    <t>+ Giá mua dự kiến: 1.400.000.000 VND</t>
  </si>
  <si>
    <t>+ Số dư tại ngày 31/12/2018 của hợp đồng cho thuê tài chính này là: 1.247.009.797 VND.</t>
  </si>
  <si>
    <t>+ Nợ dài hạn đến hạn trả: 249.401.961 VND</t>
  </si>
  <si>
    <t>d. Hợp đồng cho thuế TC số 2018-00013-000 ngày 8/2/2018</t>
  </si>
  <si>
    <t>+ Tên thiết bị thuê: Xe Nisian X Trail 2.5SV G</t>
  </si>
  <si>
    <t>+ Giá mua dự kiến: 1.202.231.000   VND</t>
  </si>
  <si>
    <t>+ Lãi suất thuê: 8,42%/ năm (Trong đó: Lãi suất cơ bản là 7,17% / năm, lãi suất chỉ định là 1,25% / năm)</t>
  </si>
  <si>
    <t>+ Số dư tại ngày 31/12/2018 của hợp đồng cho thuê tài chính này là: 882.885.750 VND.</t>
  </si>
  <si>
    <t>+ Nợ dài hạn đến hạn trả: 271.657.164 VND</t>
  </si>
  <si>
    <t>- Hợp đồng tín dụng số 01/2018/134615/HĐTD ngày 1/10/2018 tại Ngân hàng TMCP Đầu tư và Phát triển Việt Nam - Chi nhánh Thanh Xuân</t>
  </si>
  <si>
    <t>+ Hạn mức: 760.900.000.000 VND nhưng không vượt quá 70% tổng vốn đầu tư thực tế sau VAT của dự án</t>
  </si>
  <si>
    <t>+ Mục đích vay: "Tài trợ các chi phí hợp lý đầu tư thực hiện dự án như được bên cho vay chấp thuận"- Dự án Nhà máy nhiệt điện mặt trời LIG-Quảng Trị.</t>
  </si>
  <si>
    <t>+ Thời hạn cho vay: 144 tháng kể từ ngày tiếp theo ngày giải ngân đầu tiên; Thời gian ân hạn: 12 tháng.</t>
  </si>
  <si>
    <t>+ Lãi suất cho vay: Lãi suất thả nổi, điều chỉnh 3 tháng 1 lần</t>
  </si>
  <si>
    <t>+ Biện pháp đảm bảo: Toàn bộ tài sản hình thành từ dự án theo hợp đồng thế chấp tài sản hình thành trong tương lai số 01/2018/134615/HĐHTTTL ngày 12/11/2018</t>
  </si>
  <si>
    <t>+ Số dư tại ngày 31/12/2018: 225.664.617.100 VND</t>
  </si>
  <si>
    <t>+ Nợ dài hạn đến hạn trả: 270.501.756 VND</t>
  </si>
  <si>
    <t>Số dư vay các bên liên quan</t>
  </si>
  <si>
    <t>3. Vay các đối tượng khác</t>
  </si>
  <si>
    <t xml:space="preserve">Đây là khoản vay huy động vốn các tổ chức và cá nhân trong công ty để phục vụ mục đích kinh doanh. Thời hạn vay dưới 12 tháng, lãi suất : 9%/năm. </t>
  </si>
  <si>
    <t>- Công ty Cổ phần đầu tư nông nghiệp Sài Gòn Thành Đạt- Cty con, số dư 31/12/2018: 3.578.767.123 VND</t>
  </si>
  <si>
    <t>- Công ty CP LICOGI 13- Nền móng xây dựng- Cty con, số dư 31/12/2018: 26.274.000.000 VND.</t>
  </si>
  <si>
    <t>b. Nợ dài hạn đến hạn trả</t>
  </si>
  <si>
    <t>Số đã nộp trong năm</t>
  </si>
  <si>
    <t>Số đã nộp 
trong năm</t>
  </si>
  <si>
    <t>CHI PHÍ QUẢN LÝ DOANH NGHIỆP</t>
  </si>
  <si>
    <t>Hoạt động xây lắp</t>
  </si>
  <si>
    <t>Hoạt động bán hàng hóa và cung cấp dịch vụ</t>
  </si>
  <si>
    <t>Ngoài các thông tin về giao dịch với các bên liên quan đã nêu ở các thuyết minh trên, Công ty còn có các giao dịch phát sinh trong kỳ và số dư tại ngày kết thúc kỳ kế toán với các bên liên quan như sau:</t>
  </si>
  <si>
    <t>- Thu lãi cho vay</t>
  </si>
  <si>
    <t>- Doanh thu lãi cho thuê thiết bị</t>
  </si>
  <si>
    <t>- Thanh toán nợ vay</t>
  </si>
  <si>
    <t>- Cho vay</t>
  </si>
  <si>
    <t>- Cổ tức được chia</t>
  </si>
  <si>
    <t>- Thu lại tiền cho vay</t>
  </si>
  <si>
    <t>Cổ tức được chia</t>
  </si>
  <si>
    <t>Công ty CP Licogi 13 - Cơ giới hạ tầng (IMC)</t>
  </si>
  <si>
    <t>Công ty CP Licogi 13 - Nền móng xây dựng (FC)</t>
  </si>
  <si>
    <t>- Doanh thu bán vật tư</t>
  </si>
  <si>
    <t>- Lãi cho vay</t>
  </si>
  <si>
    <t>Số liệu so sánh là số liệu của Báo cáo tài chính riêng năm 2017 đã được kiểm toán bởi Công ty TNHH Kiểm toán TTP.</t>
  </si>
  <si>
    <t xml:space="preserve">V. THÔNG TIN BỔ SUNG CHO CÁC KHOẢN MỤC TRÊN BẢNG CÂN ĐỐI KẾ TOÁN RIÊNG </t>
  </si>
  <si>
    <t xml:space="preserve"> + Vay các đối tượng khác(3)</t>
  </si>
  <si>
    <t>+ Ngân hàng TMCP Đầu tư và Phát triển Thanh Xuân (4)</t>
  </si>
  <si>
    <t>+ Công ty TNHH Cho thuê tài chính Quốc tế Việt Nam (5)</t>
  </si>
  <si>
    <t xml:space="preserve"> + Nợ dài hạn đến hạn trả (5)</t>
  </si>
  <si>
    <t>5. Nợ thuê tài chính dài hạn</t>
  </si>
  <si>
    <t>4. Ngân hàng TMCP Đầu tư và phát triển VN- CN Thanh Xuân</t>
  </si>
  <si>
    <t>1. Vay ngắn hạn Ngân hàng Đầu tư và Phát triển Việt Nam</t>
  </si>
  <si>
    <t>Thu lại tiền cho vay</t>
  </si>
  <si>
    <t>NỘI DUNG</t>
  </si>
  <si>
    <t>VAY VÀ NỢ THUÊ TÀI CHÍNH</t>
  </si>
  <si>
    <t>Bảng đối chiếu biến động của vốn chủ sở hữu</t>
  </si>
  <si>
    <t>- Công ty Cổ phần Licogi 13 - Nền móng xây dựng</t>
  </si>
  <si>
    <t>- Công ty Cổ phần Licogi 13 -Cơ giới hạ tầng</t>
  </si>
  <si>
    <t>- Công ty Cổ phần Licogi 13- Vật liệu xây dựng</t>
  </si>
  <si>
    <t>- Công ty CP Cicom Quốc tế</t>
  </si>
  <si>
    <t>- Công ty CP Licogi 13 - Đầu tư xây dựng và hạ tầng</t>
  </si>
  <si>
    <t>- Công ty Cổ phần LICOGI 13 - Vật liệu xây dựng CMC</t>
  </si>
  <si>
    <t>- Công ty Cổ phần Licogi 13 - Nền móng xây dựng FC</t>
  </si>
  <si>
    <t>- Công ty CP Licogi 13 - Cơ giới hạ tầng IMC</t>
  </si>
  <si>
    <t>Đầu tư khác</t>
  </si>
  <si>
    <t>Chi tiết các khoản vay như sau:</t>
  </si>
  <si>
    <t>20.</t>
  </si>
  <si>
    <t xml:space="preserve">a. </t>
  </si>
  <si>
    <t>f. Các quỹ công ty</t>
  </si>
  <si>
    <t>e. Tình hình sử dụng vốn</t>
  </si>
  <si>
    <t>e.</t>
  </si>
  <si>
    <t>Tình hình sử dụng vốn</t>
  </si>
  <si>
    <t>Theo phương án phát hành</t>
  </si>
  <si>
    <t>Theo phương án điều chỉnh tại NQ ĐHCĐ thường niên 2017</t>
  </si>
  <si>
    <t>Theo phương án điều chỉnh tại NQ ĐHCĐ thường niên 2018</t>
  </si>
  <si>
    <t>Thực tế đã sử dụng vốn</t>
  </si>
  <si>
    <t>Số vốn chưa sử dụng vốn</t>
  </si>
  <si>
    <t>Dự án nhà ở XH KCN Hòa Khánh</t>
  </si>
  <si>
    <t>Dự án NM gạch Quảng Thắng</t>
  </si>
  <si>
    <t>Dự án khu dân cư và dịch vụ cầu Hưng- Lai Nghi- GĐI</t>
  </si>
  <si>
    <t>Đầu tư thiết bị</t>
  </si>
  <si>
    <t xml:space="preserve">Bổ sung vốn lưu động </t>
  </si>
  <si>
    <t>Dự án thủy điện Sông Nhiệm 3</t>
  </si>
  <si>
    <t>Dự án 149 Trường Chinh</t>
  </si>
  <si>
    <t>Thành lập công ty CP năng lượng tái tạo Licogi 13</t>
  </si>
  <si>
    <t>Góp vốn cho công ty CP Licogi 13- Cơ giới hạ tầng</t>
  </si>
  <si>
    <t>Góp vốn cho công ty CP nông nghiệp Sài Gòn Thành Đạt</t>
  </si>
  <si>
    <t xml:space="preserve">Tổng cộng </t>
  </si>
  <si>
    <t>Dự án khu nhà ở quanh chợ TT thị trấn Tây Đằng- GĐI (*)</t>
  </si>
  <si>
    <t>Tình hình sử dụng vốn thu được từ đợt chào bán cổ phiếu ra công chúng theo giấy chứng nhận chào bán số 26/GCN-UBCK do chủ tịch UBCK Nhà nước cấp ngày 1/6/2016</t>
  </si>
  <si>
    <t xml:space="preserve"> -  Thuê tài chính trong năm</t>
  </si>
  <si>
    <t xml:space="preserve"> - Khấu hao trong năm</t>
  </si>
  <si>
    <t xml:space="preserve">
- Xây dựng công trình;
- Hoạt động kiến trúc và tư vấn kỹ thuật có liên quan;…</t>
  </si>
  <si>
    <t>Hoạt động xây dựng dân dụng</t>
  </si>
  <si>
    <t>- Công ty CP LICOGI 13- Cơ giới hạ tầng</t>
  </si>
  <si>
    <t>Góp vốn</t>
  </si>
  <si>
    <t>Doanh thu cho thuê VP</t>
  </si>
  <si>
    <t>- Doanh thu phí dịch vụ và xây lắp</t>
  </si>
  <si>
    <t xml:space="preserve">- Thanh toán tiền doanh thu </t>
  </si>
  <si>
    <t>Mối liên hệ</t>
  </si>
  <si>
    <t>Công ty Cổ phần năng lượng tái tạo Licogi 13</t>
  </si>
  <si>
    <t>Chi phí đầu tư phát sinh</t>
  </si>
  <si>
    <t>Công ty cổ phần Sông nhiệm 3</t>
  </si>
  <si>
    <t>Công ty CP Cicom Quốc Tế</t>
  </si>
  <si>
    <t>Khối lượng xây lắp</t>
  </si>
  <si>
    <t>Thanh toán khối lượng xây lắp</t>
  </si>
  <si>
    <t>- Giá trị còn lại tại  31/12/2018 của TSCĐ hữu hình dùng để thế chấp, cầm cố đảm bảo cho khoản vay: 113.419.681.356 VND.</t>
  </si>
  <si>
    <t>Chi tiết chi phí sản xuất KD dở dang theo công trình</t>
  </si>
  <si>
    <t xml:space="preserve"> - Các khoản phải trả, phải nộp khác(*)</t>
  </si>
  <si>
    <t>Công ty cổ phần Trường Danh</t>
  </si>
  <si>
    <t>+ Vốn góp tăng trong năm</t>
  </si>
  <si>
    <t>+ Vốn góp giảm trong năm</t>
  </si>
  <si>
    <t>VI. THÔNG TIN BỔ SUNG CHO CÁC KHOẢN MỤC TRÌNH BÀY TRONG BC KẾT QUẢ KINH DOANH RIÊNG</t>
  </si>
  <si>
    <t>(*): Vốn chưa sử dụng cho dư án Tây Đằng được chuyển sang vốn lưu động.</t>
  </si>
  <si>
    <t>Công ty CP Vật liệu Xây dựng</t>
  </si>
  <si>
    <t>Thanh toán tiền thuê VP</t>
  </si>
  <si>
    <t>- Doanh thu</t>
  </si>
  <si>
    <t>Tình hình sử dụng vốn thu được từ đợt chào bán cổ phiếu ra công chúng ngày 12/7/2016 (Phụ lục 1)</t>
  </si>
  <si>
    <t xml:space="preserve">c. </t>
  </si>
  <si>
    <t>Trả trước người bán là các bên liên quan</t>
  </si>
  <si>
    <t>c. Số dư các bên liên quan</t>
  </si>
  <si>
    <t>Phải thu khác là các bên liên quan</t>
  </si>
  <si>
    <t>Tạm ứng là các bên liên quan</t>
  </si>
  <si>
    <t>Đỗ Thanh Hà - PTGĐ</t>
  </si>
  <si>
    <t>Ông Đỗ Thanh Hà - Phó TGĐ</t>
  </si>
  <si>
    <t>Tạm ứng trong năm</t>
  </si>
  <si>
    <t>Tạm ứng thực hiện dự án trong năm</t>
  </si>
  <si>
    <t>Thanh toán tạm ứng trong năm</t>
  </si>
  <si>
    <t>Ông Nguyễn Quốc Hùng - Ủy viên HĐQT</t>
  </si>
  <si>
    <t>Hà Nội, ngày 28 tháng 03 năm 2019</t>
  </si>
  <si>
    <t>Phó TGĐ LIG13 là chủ tịch HĐQT Cicom Quốc tế</t>
  </si>
  <si>
    <t>TGĐ LIG 13 là đại diện phần vốn góp vào Công ty</t>
  </si>
  <si>
    <t>Thu nhập Hội đồng quản trị và Ban Tổng Giám đốc năm 2018 là: 1.589.613.671 VND.</t>
  </si>
  <si>
    <t>TGĐ LIG 13 là đai diện phần vốn góp vào Sông Nhiệm 3</t>
  </si>
  <si>
    <t>BẢNG CÂN ĐỐI KẾ TOÁN RIÊNG</t>
  </si>
  <si>
    <t/>
  </si>
  <si>
    <t>IV.</t>
  </si>
  <si>
    <t>GIỮA NIÊN ĐỘ</t>
  </si>
  <si>
    <t>VI.</t>
  </si>
</sst>
</file>

<file path=xl/styles.xml><?xml version="1.0" encoding="utf-8"?>
<styleSheet xmlns="http://schemas.openxmlformats.org/spreadsheetml/2006/main" xmlns:mc="http://schemas.openxmlformats.org/markup-compatibility/2006" xmlns:x14ac="http://schemas.microsoft.com/office/spreadsheetml/2009/9/ac" mc:Ignorable="x14ac">
  <numFmts count="144">
    <numFmt numFmtId="41" formatCode="_-* #,##0\ _₫_-;\-* #,##0\ _₫_-;_-* &quot;-&quot;\ _₫_-;_-@_-"/>
    <numFmt numFmtId="43" formatCode="_-* #,##0.00\ _₫_-;\-* #,##0.00\ _₫_-;_-* &quot;-&quot;??\ _₫_-;_-@_-"/>
    <numFmt numFmtId="164" formatCode="&quot;£&quot;#,##0;[Red]\-&quot;£&quot;#,##0"/>
    <numFmt numFmtId="165" formatCode="_-* #,##0_-;\-* #,##0_-;_-* &quot;-&quot;_-;_-@_-"/>
    <numFmt numFmtId="166" formatCode="_-* #,##0.00_-;\-* #,##0.00_-;_-* &quot;-&quot;??_-;_-@_-"/>
    <numFmt numFmtId="167" formatCode="&quot;$&quot;#,##0_);\(&quot;$&quot;#,##0\)"/>
    <numFmt numFmtId="168" formatCode="&quot;$&quot;#,##0_);[Red]\(&quot;$&quot;#,##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_-;\-&quot;$&quot;* #,##0_-;_-&quot;$&quot;* &quot;-&quot;_-;_-@_-"/>
    <numFmt numFmtId="174" formatCode="_-&quot;$&quot;* #,##0.00_-;\-&quot;$&quot;* #,##0.00_-;_-&quot;$&quot;* &quot;-&quot;??_-;_-@_-"/>
    <numFmt numFmtId="175" formatCode="0.0%"/>
    <numFmt numFmtId="176" formatCode="_(* #,##0_);_(* \(#,##0\);_(* &quot;-&quot;??_);_(@_)"/>
    <numFmt numFmtId="177" formatCode="########"/>
    <numFmt numFmtId="178" formatCode="#,##0;[Red]\(#,##0\);\-"/>
    <numFmt numFmtId="179" formatCode="dd\-mm\-yyyy"/>
    <numFmt numFmtId="180" formatCode="yyyy"/>
    <numFmt numFmtId="181" formatCode="_(* #,##0.0000_);_(* \(#,##0.0000\);_(* &quot;-&quot;??_);_(@_)"/>
    <numFmt numFmtId="182" formatCode="_-* #,##0_-;\-* #,##0_-;_-* &quot;-&quot;??_-;_-@_-"/>
    <numFmt numFmtId="183" formatCode="_-* #,##0.0000_-;\-* #,##0.0000_-;_-* &quot;-&quot;??_-;_-@_-"/>
    <numFmt numFmtId="184" formatCode="#,##0\ &quot;F&quot;;[Red]\-#,##0\ &quot;F&quot;"/>
    <numFmt numFmtId="185" formatCode="#,##0.00\ &quot;F&quot;;\-#,##0.00\ &quot;F&quot;"/>
    <numFmt numFmtId="186" formatCode="#,##0.00\ &quot;F&quot;;[Red]\-#,##0.00\ &quot;F&quot;"/>
    <numFmt numFmtId="187" formatCode="_-* #,##0\ &quot;F&quot;_-;\-* #,##0\ &quot;F&quot;_-;_-* &quot;-&quot;\ &quot;F&quot;_-;_-@_-"/>
    <numFmt numFmtId="188" formatCode="_-* #,##0\ _F_-;\-* #,##0\ _F_-;_-* &quot;-&quot;\ _F_-;_-@_-"/>
    <numFmt numFmtId="189" formatCode="dd\/mm\/yyyy"/>
    <numFmt numFmtId="190" formatCode="#,##0;\(#,##0\)"/>
    <numFmt numFmtId="191" formatCode="#,##0;\-#,##0;\-"/>
    <numFmt numFmtId="192" formatCode="##.##%"/>
    <numFmt numFmtId="193" formatCode="0.000%"/>
    <numFmt numFmtId="194" formatCode="#,##0\ &quot;DM&quot;;\-#,##0\ &quot;DM&quot;"/>
    <numFmt numFmtId="195" formatCode="_ &quot;\&quot;* #,##0_ ;_ &quot;\&quot;* \-#,##0_ ;_ &quot;\&quot;* &quot;-&quot;_ ;_ @_ "/>
    <numFmt numFmtId="196" formatCode="_ &quot;\&quot;* #,##0.00_ ;_ &quot;\&quot;* \-#,##0.00_ ;_ &quot;\&quot;* &quot;-&quot;??_ ;_ @_ "/>
    <numFmt numFmtId="197" formatCode="_ * #,##0_ ;_ * \-#,##0_ ;_ * &quot;-&quot;_ ;_ @_ "/>
    <numFmt numFmtId="198" formatCode="_ * #,##0.00_ ;_ * \-#,##0.00_ ;_ * &quot;-&quot;??_ ;_ @_ "/>
    <numFmt numFmtId="199" formatCode="##,###.##"/>
    <numFmt numFmtId="200" formatCode="#0.##"/>
    <numFmt numFmtId="201" formatCode="##,##0%"/>
    <numFmt numFmtId="202" formatCode="#,###%"/>
    <numFmt numFmtId="203" formatCode="##.##"/>
    <numFmt numFmtId="204" formatCode="###,###"/>
    <numFmt numFmtId="205" formatCode="###.###"/>
    <numFmt numFmtId="206" formatCode="##,###.####"/>
    <numFmt numFmtId="207" formatCode="##,##0.##"/>
    <numFmt numFmtId="208" formatCode="_-[$€-2]* #,##0.00_-;\-[$€-2]* #,##0.00_-;_-[$€-2]* &quot;-&quot;??_-"/>
    <numFmt numFmtId="209" formatCode="#."/>
    <numFmt numFmtId="210" formatCode="#,###"/>
    <numFmt numFmtId="211" formatCode="#,##0.00\ \ "/>
    <numFmt numFmtId="212" formatCode="&quot;\&quot;#,##0;&quot;\&quot;&quot;\&quot;&quot;\&quot;&quot;\&quot;&quot;\&quot;&quot;\&quot;&quot;\&quot;\-#,##0"/>
    <numFmt numFmtId="213" formatCode="0_);\(0\)"/>
    <numFmt numFmtId="214" formatCode="_(#,##0.00%_);_(\ 0.00%_);_(\ &quot;-&quot;_);_(@_)"/>
    <numFmt numFmtId="215" formatCode="0.00_);\(0.00\)"/>
    <numFmt numFmtId="216" formatCode="_-* #,##0\ _₫_-;\-* #,##0\ _₫_-;_-* &quot;-&quot;??\ _₫_-;_-@_-"/>
    <numFmt numFmtId="217" formatCode="#,##0_ ;\-#,##0\ "/>
    <numFmt numFmtId="218" formatCode="_(* #,##0.000_);_(* \(#,##0.000\);_(* &quot;-&quot;??_);_(@_)"/>
    <numFmt numFmtId="219" formatCode="_(* #,##0_);_(* \(#,##0\);_(* \-??_);_(@_)"/>
    <numFmt numFmtId="220" formatCode="#,##0.00\ &quot;®&quot;_);\(#,##0.00\ &quot;®&quot;\)"/>
    <numFmt numFmtId="221" formatCode="#,##0.00\ &quot;®&quot;_);[Red]\(#,##0.00\ &quot;®&quot;\)"/>
    <numFmt numFmtId="222" formatCode="_(* #,##0_);_(* \(#,##0\);_(* \-_);_(@_)"/>
    <numFmt numFmtId="223" formatCode="_-\$* #,##0_-;&quot;-$&quot;* #,##0_-;_-\$* \-_-;_-@_-"/>
    <numFmt numFmtId="224" formatCode="\$#,##0\ ;&quot;($&quot;#,##0\)"/>
    <numFmt numFmtId="225" formatCode="_(\$* #,##0_);_(\$* \(#,##0\);_(\$* \-_);_(@_)"/>
    <numFmt numFmtId="226" formatCode="&quot;\&quot;#,##0;[Red]&quot;\&quot;&quot;\&quot;\-#,##0"/>
    <numFmt numFmtId="227" formatCode="\\#,##0;[Red]&quot;\\-&quot;#,##0"/>
    <numFmt numFmtId="228" formatCode="&quot;\&quot;#,##0.00;[Red]&quot;\&quot;\-#,##0.00"/>
    <numFmt numFmtId="229" formatCode="\\#,##0.00;[Red]&quot;\-&quot;#,##0.00"/>
    <numFmt numFmtId="230" formatCode="_-* #,##0_-;\-* #,##0_-;_-* \-_-;_-@_-"/>
    <numFmt numFmtId="231" formatCode="_-* #,##0.00_-;\-* #,##0.00_-;_-* \-??_-;_-@_-"/>
    <numFmt numFmtId="232" formatCode="&quot;\&quot;#,##0.00;[Red]&quot;\&quot;&quot;\&quot;&quot;\&quot;&quot;\&quot;&quot;\&quot;&quot;\&quot;\-#,##0.00"/>
    <numFmt numFmtId="233" formatCode="\\#,##0.00;[Red]&quot;\\\\\\-&quot;#,##0.00"/>
    <numFmt numFmtId="234" formatCode="&quot;\&quot;#,##0;[Red]&quot;\&quot;\-#,##0"/>
    <numFmt numFmtId="235" formatCode="\\#,##0;[Red]&quot;\-&quot;#,##0"/>
    <numFmt numFmtId="236" formatCode="_-\$* #,##0.00_-;&quot;-$&quot;* #,##0.00_-;_-\$* \-??_-;_-@_-"/>
    <numFmt numFmtId="237" formatCode="_(* #,##0.00_);_(* \(#,##0.00\);_(* \-??_);_(@_)"/>
    <numFmt numFmtId="238" formatCode="\$#,##0_);[Red]&quot;($&quot;#,##0\)"/>
    <numFmt numFmtId="239" formatCode="###\ ###\ ###"/>
    <numFmt numFmtId="240" formatCode="##.###\ ###\ ###"/>
    <numFmt numFmtId="241" formatCode="###.\ ###\ ###\ ###"/>
    <numFmt numFmtId="242" formatCode="#,##0.0_);\(#,##0.0\)"/>
    <numFmt numFmtId="243" formatCode="0.0%;[Red]\(0.0%\)"/>
    <numFmt numFmtId="244" formatCode="_ * #,##0.00_)&quot;£&quot;_ ;_ * \(#,##0.00\)&quot;£&quot;_ ;_ * &quot;-&quot;??_)&quot;£&quot;_ ;_ @_ "/>
    <numFmt numFmtId="245" formatCode="0.0%;\(0.0%\)"/>
    <numFmt numFmtId="246" formatCode="#,##0_)_%;\(#,##0\)_%;"/>
    <numFmt numFmtId="247" formatCode="_._.* #,##0.0_)_%;_._.* \(#,##0.0\)_%"/>
    <numFmt numFmtId="248" formatCode="#,##0.0_)_%;\(#,##0.0\)_%;\ \ .0_)_%"/>
    <numFmt numFmtId="249" formatCode="###,###,##0.000"/>
    <numFmt numFmtId="250" formatCode="_._.* #,##0.00_)_%;_._.* \(#,##0.00\)_%"/>
    <numFmt numFmtId="251" formatCode="#,##0.00_)_%;\(#,##0.00\)_%;\ \ .00_)_%"/>
    <numFmt numFmtId="252" formatCode="#.##0_);\(#.##0\)"/>
    <numFmt numFmtId="253" formatCode="_._.* #,##0.000_)_%;_._.* \(#,##0.000\)_%"/>
    <numFmt numFmtId="254" formatCode="#,##0.000_)_%;\(#,##0.000\)_%;\ \ .000_)_%"/>
    <numFmt numFmtId="255" formatCode="_(* #.##0_);_(* \(#.##0\);_(* &quot;-&quot;_);_(@_)"/>
    <numFmt numFmtId="256" formatCode="_._.* \(#,##0\)_%;_._.* #,##0_)_%;_._.* 0_)_%;_._.@_)_%"/>
    <numFmt numFmtId="257" formatCode="_._.&quot;$&quot;* \(#,##0\)_%;_._.&quot;$&quot;* #,##0_)_%;_._.&quot;$&quot;* 0_)_%;_._.@_)_%"/>
    <numFmt numFmtId="258" formatCode="* \(#,##0\);* #,##0_);&quot;-&quot;??_);@"/>
    <numFmt numFmtId="259" formatCode="_ &quot;$&quot;\ * #,##0.00_ ;_ &quot;$&quot;\ * \-#,##0.00_ ;_ &quot;$&quot;\ * &quot;-&quot;??_ ;_ @_ "/>
    <numFmt numFmtId="260" formatCode="_ &quot;R&quot;\ * #,##0_ ;_ &quot;R&quot;\ * \-#,##0_ ;_ &quot;R&quot;\ * &quot;-&quot;_ ;_ @_ "/>
    <numFmt numFmtId="261" formatCode="&quot;$&quot;* #,##0_)_%;&quot;$&quot;* \(#,##0\)_%;&quot;$&quot;* &quot;-&quot;??_)_%;@_)_%"/>
    <numFmt numFmtId="262" formatCode="_._.&quot;$&quot;* #,##0.0_)_%;_._.&quot;$&quot;* \(#,##0.0\)_%"/>
    <numFmt numFmtId="263" formatCode="&quot;$&quot;* #,##0.0_)_%;&quot;$&quot;* \(#,##0.0\)_%;&quot;$&quot;* \ .0_)_%"/>
    <numFmt numFmtId="264" formatCode="_(* #.##0._);_(* \(#.##0.\);_(* &quot;-&quot;??_);_(@_)"/>
    <numFmt numFmtId="265" formatCode="_._.&quot;$&quot;* #,##0.00_)_%;_._.&quot;$&quot;* \(#,##0.00\)_%"/>
    <numFmt numFmtId="266" formatCode="&quot;$&quot;* #,##0.00_)_%;&quot;$&quot;* \(#,##0.00\)_%;&quot;$&quot;* \ .00_)_%"/>
    <numFmt numFmtId="267" formatCode="_(* #.##._);_(* \(#.##.\);_(* &quot;-&quot;??_);_(@_ⴆ"/>
    <numFmt numFmtId="268" formatCode="_._.&quot;$&quot;* #,##0.000_)_%;_._.&quot;$&quot;* \(#,##0.000\)_%"/>
    <numFmt numFmtId="269" formatCode="&quot;$&quot;* #,##0.000_)_%;&quot;$&quot;* \(#,##0.000\)_%;&quot;$&quot;* \ .000_)_%"/>
    <numFmt numFmtId="270" formatCode="_(* #.#._);_(* \(#.#.\);_(* &quot;-&quot;??_);_(@_ⴆ"/>
    <numFmt numFmtId="271" formatCode="\t0.00%"/>
    <numFmt numFmtId="272" formatCode="* #,##0_);* \(#,##0\);&quot;-&quot;??_);@"/>
    <numFmt numFmtId="273" formatCode="\t#\ ??/??"/>
    <numFmt numFmtId="274" formatCode="_ * #,##0.00_)_d_ ;_ * \(#,##0.00\)_d_ ;_ * &quot;-&quot;??_)_d_ ;_ @_ "/>
    <numFmt numFmtId="275" formatCode="#,##0\ "/>
    <numFmt numFmtId="276" formatCode="mmm"/>
    <numFmt numFmtId="277" formatCode="_-&quot;IR£&quot;* #,##0.00_-;\-&quot;IR£&quot;* #,##0.00_-;_-&quot;IR£&quot;* &quot;-&quot;??_-;_-@_-"/>
    <numFmt numFmtId="278" formatCode="_-* #,##0\ _F_B_-;\-* #,##0\ _F_B_-;_-* &quot;-&quot;\ _F_B_-;_-@_-"/>
    <numFmt numFmtId="279" formatCode="0_)%;\(0\)%"/>
    <numFmt numFmtId="280" formatCode="_._._(* 0_)%;_._.* \(0\)%"/>
    <numFmt numFmtId="281" formatCode="0%_);\(0%\)"/>
    <numFmt numFmtId="282" formatCode="#,##0.000_);\(#,##0.000\)"/>
    <numFmt numFmtId="283" formatCode="_(0.0_)%;\(0.0\)%"/>
    <numFmt numFmtId="284" formatCode="_._._(* 0.0_)%;_._.* \(0.0\)%"/>
    <numFmt numFmtId="285" formatCode="_(0.00_)%;\(0.00\)%"/>
    <numFmt numFmtId="286" formatCode="_._._(* 0.00_)%;_._.* \(0.00\)%"/>
    <numFmt numFmtId="287" formatCode="_-&quot;ß&quot;* #,##0_-;\-&quot;ß&quot;* #,##0_-;_-&quot;ß&quot;* &quot;-&quot;_-;_-@_-"/>
    <numFmt numFmtId="288" formatCode="_(0.000_)%;\(0.000\)%"/>
    <numFmt numFmtId="289" formatCode="_._._(* 0.000_)%;_._.* \(0.000\)%"/>
    <numFmt numFmtId="290" formatCode="#"/>
    <numFmt numFmtId="291" formatCode="&quot;¡Ì&quot;#,##0;[Red]\-&quot;¡Ì&quot;#,##0"/>
    <numFmt numFmtId="292" formatCode="\$#,##0\ ;\(\$#,##0\)"/>
    <numFmt numFmtId="293" formatCode="#,##0.00&quot; F&quot;;[Red]\-#,##0.00&quot; F&quot;"/>
    <numFmt numFmtId="294" formatCode="\£#,##0;[Red]&quot;-£&quot;#,##0"/>
    <numFmt numFmtId="295" formatCode="###,0&quot;.&quot;00\ &quot;F&quot;;[Red]\-###,0&quot;.&quot;00\ &quot;F&quot;"/>
    <numFmt numFmtId="296" formatCode="_-* #,##0.0\ _F_-;\-* #,##0.0\ _F_-;_-* &quot;-&quot;??\ _F_-;_-@_-"/>
    <numFmt numFmtId="297" formatCode="_-* #,##0.0\ _F_-;\-* #,##0.0\ _F_-;_-* \-??\ _F_-;_-@_-"/>
    <numFmt numFmtId="298" formatCode="#,##0\ &quot;F&quot;;\-#,##0\ &quot;F&quot;"/>
    <numFmt numFmtId="299" formatCode="_(* #,##0.00000_);_(* \(#,##0.00000\);_(* &quot;-&quot;??_);_(@_)"/>
    <numFmt numFmtId="300" formatCode="&quot;$&quot;* #,##0_);&quot;$&quot;* \(#,##0\)"/>
    <numFmt numFmtId="301" formatCode="&quot;$&quot;* #,##0.00_);&quot;$&quot;* \(#,##0.00\)"/>
    <numFmt numFmtId="302" formatCode="&quot;$&quot;* #,##0.00_)_%;&quot;$&quot;* \(#,##0.00\)_%"/>
    <numFmt numFmtId="303" formatCode="&quot;$&quot;* #,##0_)_%;&quot;$&quot;* \(#,##0\)_%"/>
    <numFmt numFmtId="304" formatCode="#,##0_)_%;\(#,##0\)_%"/>
    <numFmt numFmtId="305" formatCode="#,##0.00_)_%;\(#,##0.00\)_%"/>
  </numFmts>
  <fonts count="283">
    <font>
      <sz val="11"/>
      <name val="Times New Roman"/>
    </font>
    <font>
      <sz val="11"/>
      <color theme="1"/>
      <name val="Arial"/>
      <family val="2"/>
      <scheme val="minor"/>
    </font>
    <font>
      <sz val="11"/>
      <color theme="1"/>
      <name val="Arial"/>
      <family val="2"/>
      <scheme val="minor"/>
    </font>
    <font>
      <sz val="11"/>
      <color theme="1"/>
      <name val="Arial"/>
      <family val="2"/>
      <scheme val="minor"/>
    </font>
    <font>
      <sz val="11"/>
      <name val="Times New Roman"/>
      <family val="1"/>
    </font>
    <font>
      <sz val="11"/>
      <name val="Times New Roman"/>
      <family val="1"/>
    </font>
    <font>
      <sz val="10"/>
      <name val="Arial"/>
      <family val="2"/>
    </font>
    <font>
      <i/>
      <sz val="11"/>
      <name val="Times New Roman"/>
      <family val="1"/>
    </font>
    <font>
      <b/>
      <sz val="11"/>
      <name val="Times New Roman"/>
      <family val="1"/>
    </font>
    <font>
      <sz val="10"/>
      <name val="Times New Roman"/>
      <family val="1"/>
    </font>
    <font>
      <b/>
      <sz val="10"/>
      <name val="Times New Roman"/>
      <family val="1"/>
    </font>
    <font>
      <sz val="12"/>
      <name val=".VnTime"/>
      <family val="2"/>
    </font>
    <font>
      <b/>
      <sz val="13"/>
      <name val="Times New Roman"/>
      <family val="1"/>
    </font>
    <font>
      <sz val="11"/>
      <color indexed="8"/>
      <name val="Times New Roman"/>
      <family val="1"/>
    </font>
    <font>
      <sz val="10"/>
      <color indexed="8"/>
      <name val="Arial"/>
      <family val="2"/>
    </font>
    <font>
      <b/>
      <sz val="11"/>
      <color indexed="8"/>
      <name val="Times New Roman"/>
      <family val="1"/>
    </font>
    <font>
      <sz val="11"/>
      <name val=".VnTime"/>
      <family val="2"/>
    </font>
    <font>
      <sz val="14"/>
      <name val=".VnTime"/>
      <family val="2"/>
    </font>
    <font>
      <u/>
      <sz val="11"/>
      <name val="Times New Roman"/>
      <family val="1"/>
    </font>
    <font>
      <sz val="8"/>
      <name val="Times New Roman"/>
      <family val="1"/>
    </font>
    <font>
      <b/>
      <sz val="12"/>
      <name val="Times New Roman"/>
      <family val="1"/>
    </font>
    <font>
      <i/>
      <sz val="10"/>
      <name val="Times New Roman"/>
      <family val="1"/>
    </font>
    <font>
      <b/>
      <i/>
      <sz val="10"/>
      <name val="Times New Roman"/>
      <family val="1"/>
    </font>
    <font>
      <sz val="10"/>
      <name val=".VnArial"/>
      <family val="2"/>
    </font>
    <font>
      <b/>
      <i/>
      <sz val="11"/>
      <name val="Times New Roman"/>
      <family val="1"/>
    </font>
    <font>
      <b/>
      <sz val="14"/>
      <name val="Times New Roman"/>
      <family val="1"/>
    </font>
    <font>
      <b/>
      <i/>
      <sz val="11"/>
      <color indexed="8"/>
      <name val="Times New Roman"/>
      <family val="1"/>
    </font>
    <font>
      <sz val="11"/>
      <color indexed="12"/>
      <name val="Times New Roman"/>
      <family val="1"/>
    </font>
    <font>
      <b/>
      <sz val="11"/>
      <name val="Times New RomanH"/>
    </font>
    <font>
      <b/>
      <sz val="10"/>
      <name val="Times New RomanH"/>
    </font>
    <font>
      <sz val="8"/>
      <name val="Times New Roman"/>
      <family val="1"/>
    </font>
    <font>
      <b/>
      <sz val="10"/>
      <name val=".VnArial"/>
      <family val="2"/>
    </font>
    <font>
      <sz val="10"/>
      <name val=".VnArial"/>
      <family val="2"/>
    </font>
    <font>
      <b/>
      <sz val="12"/>
      <name val=".VnArial"/>
      <family val="2"/>
    </font>
    <font>
      <sz val="9"/>
      <name val=".VnArial"/>
      <family val="2"/>
    </font>
    <font>
      <sz val="12"/>
      <name val=".VnArial"/>
      <family val="2"/>
    </font>
    <font>
      <i/>
      <sz val="12"/>
      <name val=".VnArial"/>
      <family val="2"/>
    </font>
    <font>
      <b/>
      <sz val="9"/>
      <name val=".VnArial"/>
      <family val="2"/>
    </font>
    <font>
      <sz val="10"/>
      <name val=".VnAvant"/>
      <family val="2"/>
    </font>
    <font>
      <i/>
      <sz val="10"/>
      <name val=".VnArial"/>
      <family val="2"/>
    </font>
    <font>
      <i/>
      <sz val="10"/>
      <name val=".VnArial Narrow"/>
      <family val="2"/>
    </font>
    <font>
      <sz val="10"/>
      <name val=".VnArial Narrow"/>
      <family val="2"/>
    </font>
    <font>
      <b/>
      <sz val="10"/>
      <name val=".VnArial Narrow"/>
      <family val="2"/>
    </font>
    <font>
      <sz val="10.5"/>
      <name val="Times New Roman"/>
      <family val="1"/>
    </font>
    <font>
      <b/>
      <sz val="10.5"/>
      <name val="Times New Roman"/>
      <family val="1"/>
    </font>
    <font>
      <b/>
      <i/>
      <sz val="10"/>
      <name val=".VnArial Narrow"/>
      <family val="2"/>
    </font>
    <font>
      <b/>
      <sz val="9"/>
      <name val="Times New Roman"/>
      <family val="1"/>
    </font>
    <font>
      <sz val="9"/>
      <name val="Times New Roman"/>
      <family val="1"/>
    </font>
    <font>
      <i/>
      <sz val="11"/>
      <color indexed="8"/>
      <name val="Times New Roman"/>
      <family val="1"/>
    </font>
    <font>
      <sz val="10"/>
      <name val="Arial"/>
      <family val="2"/>
    </font>
    <font>
      <sz val="12"/>
      <name val="¹UAAA¼"/>
      <family val="3"/>
      <charset val="129"/>
    </font>
    <font>
      <sz val="12"/>
      <name val="Tms Rmn"/>
    </font>
    <font>
      <sz val="10"/>
      <name val="MS Serif"/>
      <family val="1"/>
    </font>
    <font>
      <sz val="10"/>
      <color indexed="16"/>
      <name val="MS Serif"/>
      <family val="1"/>
    </font>
    <font>
      <sz val="8"/>
      <name val="Arial"/>
      <family val="2"/>
    </font>
    <font>
      <b/>
      <sz val="12"/>
      <color indexed="9"/>
      <name val="Tms Rmn"/>
    </font>
    <font>
      <b/>
      <sz val="12"/>
      <name val="Arial"/>
      <family val="2"/>
    </font>
    <font>
      <b/>
      <sz val="18"/>
      <name val="Arial"/>
      <family val="2"/>
    </font>
    <font>
      <b/>
      <sz val="8"/>
      <name val="MS sans serif"/>
      <family val="2"/>
    </font>
    <font>
      <sz val="12"/>
      <name val="Arial"/>
      <family val="2"/>
    </font>
    <font>
      <sz val="13"/>
      <name val=".VnTime"/>
      <family val="2"/>
    </font>
    <font>
      <sz val="8"/>
      <name val="Wingdings"/>
      <charset val="2"/>
    </font>
    <font>
      <sz val="8"/>
      <name val="Helv"/>
    </font>
    <font>
      <sz val="8"/>
      <name val="MS sans serif"/>
      <family val="2"/>
    </font>
    <font>
      <b/>
      <sz val="8"/>
      <color indexed="8"/>
      <name val="Helv"/>
    </font>
    <font>
      <sz val="14"/>
      <name val="뼻뮝"/>
      <family val="3"/>
    </font>
    <font>
      <sz val="12"/>
      <name val="뼻뮝"/>
      <family val="3"/>
    </font>
    <font>
      <sz val="12"/>
      <name val="Courier"/>
      <family val="3"/>
    </font>
    <font>
      <sz val="10"/>
      <name val="굴림체"/>
      <family val="3"/>
    </font>
    <font>
      <sz val="10"/>
      <name val=".VnTime"/>
      <family val="2"/>
    </font>
    <font>
      <sz val="10"/>
      <name val=" "/>
      <family val="1"/>
      <charset val="136"/>
    </font>
    <font>
      <sz val="12"/>
      <name val="Times New Roman"/>
      <family val="1"/>
    </font>
    <font>
      <sz val="10"/>
      <color indexed="9"/>
      <name val="Times New Roman"/>
      <family val="1"/>
    </font>
    <font>
      <b/>
      <sz val="10"/>
      <color indexed="9"/>
      <name val="Times New Roman"/>
      <family val="1"/>
    </font>
    <font>
      <b/>
      <u/>
      <sz val="11"/>
      <name val="Times New Roman"/>
      <family val="1"/>
    </font>
    <font>
      <sz val="10"/>
      <name val="Arial"/>
      <family val="2"/>
    </font>
    <font>
      <sz val="11"/>
      <color theme="1"/>
      <name val="Times New Roman"/>
      <family val="1"/>
    </font>
    <font>
      <sz val="11"/>
      <name val="Times New Roman"/>
      <family val="1"/>
    </font>
    <font>
      <b/>
      <sz val="11"/>
      <color theme="1"/>
      <name val="Times New Roman"/>
      <family val="1"/>
    </font>
    <font>
      <i/>
      <sz val="11"/>
      <color theme="1"/>
      <name val="Times New Roman"/>
      <family val="1"/>
    </font>
    <font>
      <sz val="10"/>
      <name val="Arial"/>
      <family val="2"/>
      <charset val="163"/>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
      <family val="1"/>
    </font>
    <font>
      <sz val="12"/>
      <name val="|??¢¥¢¬¨Ï"/>
      <family val="1"/>
      <charset val="129"/>
    </font>
    <font>
      <sz val="10"/>
      <color indexed="8"/>
      <name val="Arial"/>
      <family val="2"/>
      <charset val="163"/>
    </font>
    <font>
      <sz val="11"/>
      <name val="–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name val="±¼¸²Ã¼"/>
      <family val="3"/>
      <charset val="129"/>
    </font>
    <font>
      <sz val="12"/>
      <name val="µ¸¿òÃ¼"/>
      <family val="3"/>
      <charset val="129"/>
    </font>
    <font>
      <b/>
      <sz val="10"/>
      <name val="Helv"/>
      <family val="2"/>
    </font>
    <font>
      <b/>
      <sz val="8"/>
      <color indexed="12"/>
      <name val="Arial"/>
      <family val="2"/>
    </font>
    <font>
      <sz val="8"/>
      <color indexed="8"/>
      <name val="Arial"/>
      <family val="2"/>
    </font>
    <font>
      <sz val="8"/>
      <name val="SVNtimes new roman"/>
      <family val="2"/>
    </font>
    <font>
      <sz val="11"/>
      <name val="VNcentury Gothic"/>
    </font>
    <font>
      <b/>
      <sz val="15"/>
      <name val="VNcentury Gothic"/>
    </font>
    <font>
      <sz val="12"/>
      <name val="SVNtimes new roman"/>
      <family val="2"/>
    </font>
    <font>
      <sz val="10"/>
      <name val="SVNtimes new roman"/>
      <family val="2"/>
    </font>
    <font>
      <i/>
      <sz val="10"/>
      <name val="Times New Roman"/>
      <family val="1"/>
      <charset val="163"/>
    </font>
    <font>
      <b/>
      <sz val="12"/>
      <name val="Helv"/>
      <family val="2"/>
    </font>
    <font>
      <b/>
      <sz val="1"/>
      <color indexed="8"/>
      <name val="Courier"/>
      <family val="3"/>
    </font>
    <font>
      <b/>
      <sz val="12"/>
      <name val=".VnTime"/>
      <family val="2"/>
    </font>
    <font>
      <sz val="10"/>
      <name val="MS Sans Serif"/>
      <family val="2"/>
    </font>
    <font>
      <b/>
      <sz val="11"/>
      <name val="Helv"/>
      <family val="2"/>
    </font>
    <font>
      <sz val="10"/>
      <name val="VNI-Times"/>
    </font>
    <font>
      <sz val="10"/>
      <color indexed="8"/>
      <name val="MS Sans Serif"/>
      <family val="2"/>
    </font>
    <font>
      <sz val="10"/>
      <name val="Symbol"/>
      <family val="1"/>
      <charset val="2"/>
    </font>
    <font>
      <b/>
      <sz val="13"/>
      <name val=".VnTime"/>
      <family val="2"/>
    </font>
    <font>
      <sz val="10"/>
      <name val="VNtimes new roman"/>
      <family val="2"/>
    </font>
    <font>
      <sz val="10"/>
      <name val="Geneva"/>
      <family val="2"/>
    </font>
    <font>
      <sz val="14"/>
      <name val=".VnArial"/>
      <family val="2"/>
    </font>
    <font>
      <sz val="12"/>
      <color indexed="8"/>
      <name val="바탕체"/>
      <family val="3"/>
    </font>
    <font>
      <sz val="9"/>
      <name val="Arial"/>
      <family val="2"/>
    </font>
    <font>
      <b/>
      <sz val="10"/>
      <color indexed="8"/>
      <name val="Times New Roman"/>
      <family val="1"/>
    </font>
    <font>
      <sz val="10"/>
      <color indexed="8"/>
      <name val="Times New Roman"/>
      <family val="1"/>
    </font>
    <font>
      <sz val="9.5"/>
      <name val="Times New Roman"/>
      <family val="1"/>
    </font>
    <font>
      <i/>
      <sz val="10"/>
      <color indexed="8"/>
      <name val="Times New Roman"/>
      <family val="1"/>
    </font>
    <font>
      <i/>
      <sz val="9.5"/>
      <name val="Times New Roman"/>
      <family val="1"/>
    </font>
    <font>
      <sz val="11"/>
      <name val="Times New Roman"/>
      <family val="1"/>
      <charset val="163"/>
    </font>
    <font>
      <b/>
      <sz val="8"/>
      <name val="Times New Roman"/>
      <family val="1"/>
    </font>
    <font>
      <b/>
      <sz val="9.5"/>
      <name val="Times New Roman"/>
      <family val="1"/>
    </font>
    <font>
      <b/>
      <i/>
      <sz val="9.5"/>
      <name val="Times New Roman"/>
      <family val="1"/>
    </font>
    <font>
      <sz val="11"/>
      <color rgb="FF000000"/>
      <name val="Times New Roman"/>
      <family val="1"/>
    </font>
    <font>
      <sz val="9.5"/>
      <color theme="1"/>
      <name val="Times New Roman"/>
      <family val="1"/>
    </font>
    <font>
      <sz val="9"/>
      <color indexed="8"/>
      <name val="Times New Roman"/>
      <family val="1"/>
    </font>
    <font>
      <sz val="11"/>
      <name val="Times New Roman"/>
      <family val="1"/>
    </font>
    <font>
      <b/>
      <sz val="12"/>
      <color indexed="10"/>
      <name val="Times New Roman"/>
      <family val="1"/>
    </font>
    <font>
      <b/>
      <sz val="12"/>
      <color indexed="12"/>
      <name val="Times New Roman"/>
      <family val="1"/>
    </font>
    <font>
      <sz val="11"/>
      <name val="돋움"/>
      <family val="3"/>
      <charset val="129"/>
    </font>
    <font>
      <b/>
      <i/>
      <sz val="12"/>
      <name val="Times New Roman"/>
      <family val="1"/>
    </font>
    <font>
      <sz val="12"/>
      <color indexed="12"/>
      <name val="Times New Roman"/>
      <family val="1"/>
    </font>
    <font>
      <i/>
      <sz val="12"/>
      <name val="Times New Roman"/>
      <family val="1"/>
    </font>
    <font>
      <b/>
      <u/>
      <sz val="12"/>
      <name val="Times New Roman"/>
      <family val="1"/>
    </font>
    <font>
      <i/>
      <sz val="12"/>
      <color indexed="12"/>
      <name val="Times New Roman"/>
      <family val="1"/>
    </font>
    <font>
      <i/>
      <sz val="12"/>
      <color indexed="8"/>
      <name val="Times New Roman"/>
      <family val="1"/>
    </font>
    <font>
      <b/>
      <sz val="10.5"/>
      <color indexed="8"/>
      <name val="Times New Roman"/>
      <family val="1"/>
    </font>
    <font>
      <sz val="10.5"/>
      <color indexed="8"/>
      <name val="Times New Roman"/>
      <family val="1"/>
    </font>
    <font>
      <i/>
      <sz val="10.5"/>
      <color indexed="8"/>
      <name val="Times New Roman"/>
      <family val="1"/>
    </font>
    <font>
      <i/>
      <sz val="10.5"/>
      <name val="Times New Roman"/>
      <family val="1"/>
    </font>
    <font>
      <sz val="10.5"/>
      <color theme="1"/>
      <name val="Times New Roman"/>
      <family val="1"/>
    </font>
    <font>
      <b/>
      <i/>
      <sz val="10.5"/>
      <name val="Times New Roman"/>
      <family val="1"/>
    </font>
    <font>
      <sz val="11"/>
      <color rgb="FFFF0000"/>
      <name val="Times New Roman"/>
      <family val="1"/>
    </font>
    <font>
      <sz val="9"/>
      <name val="Microsoft Sans Serif"/>
      <family val="2"/>
    </font>
    <font>
      <b/>
      <sz val="11"/>
      <color rgb="FFFF0000"/>
      <name val="Times New Roman"/>
      <family val="1"/>
    </font>
    <font>
      <sz val="10.5"/>
      <color indexed="9"/>
      <name val="Times New Roman"/>
      <family val="1"/>
    </font>
    <font>
      <b/>
      <sz val="10.5"/>
      <color indexed="9"/>
      <name val="Times New Roman"/>
      <family val="1"/>
    </font>
    <font>
      <b/>
      <sz val="11"/>
      <color theme="1"/>
      <name val="Arial"/>
      <family val="2"/>
      <scheme val="minor"/>
    </font>
    <font>
      <b/>
      <sz val="10"/>
      <color rgb="FFFF0000"/>
      <name val="Times New Roman"/>
      <family val="1"/>
    </font>
    <font>
      <sz val="11"/>
      <color theme="1"/>
      <name val="Arial"/>
      <family val="2"/>
      <charset val="163"/>
      <scheme val="minor"/>
    </font>
    <font>
      <sz val="12"/>
      <color theme="1"/>
      <name val="Times New Roman"/>
      <family val="1"/>
    </font>
    <font>
      <b/>
      <i/>
      <sz val="9"/>
      <name val="Times New Roman"/>
      <family val="1"/>
    </font>
    <font>
      <b/>
      <u/>
      <sz val="12"/>
      <color theme="1"/>
      <name val="Times New Roman"/>
      <family val="1"/>
    </font>
    <font>
      <b/>
      <u/>
      <sz val="11"/>
      <color theme="1"/>
      <name val="Arial"/>
      <family val="2"/>
      <scheme val="minor"/>
    </font>
    <font>
      <i/>
      <sz val="9"/>
      <color indexed="8"/>
      <name val="Times New Roman"/>
      <family val="1"/>
    </font>
    <font>
      <sz val="11"/>
      <color indexed="8"/>
      <name val="Calibri"/>
      <family val="2"/>
    </font>
    <font>
      <sz val="11"/>
      <color indexed="9"/>
      <name val="Calibri"/>
      <family val="2"/>
    </font>
    <font>
      <sz val="8"/>
      <name val="Times New Roman"/>
      <family val="1"/>
      <charset val="163"/>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theme="1"/>
      <name val="Times New Roman"/>
      <family val="1"/>
    </font>
    <font>
      <sz val="9"/>
      <name val="Microsoft Sans Serif"/>
      <family val="2"/>
      <charset val="163"/>
    </font>
    <font>
      <b/>
      <sz val="9"/>
      <name val="Microsoft Sans Serif"/>
      <family val="2"/>
      <charset val="163"/>
    </font>
    <font>
      <b/>
      <sz val="11"/>
      <name val="Microsoft Sans Serif"/>
      <family val="2"/>
      <charset val="163"/>
    </font>
    <font>
      <sz val="10.5"/>
      <color rgb="FFFF0000"/>
      <name val="Times New Roman"/>
      <family val="1"/>
    </font>
    <font>
      <b/>
      <sz val="10.5"/>
      <color rgb="FFFF0000"/>
      <name val="Times New Roman"/>
      <family val="1"/>
    </font>
    <font>
      <b/>
      <i/>
      <u/>
      <sz val="11"/>
      <color theme="1"/>
      <name val="Times New Roman"/>
      <family val="1"/>
    </font>
    <font>
      <b/>
      <i/>
      <u/>
      <sz val="11"/>
      <name val="Times New Roman"/>
      <family val="1"/>
    </font>
    <font>
      <sz val="11"/>
      <name val="Calibri"/>
      <family val="2"/>
    </font>
    <font>
      <sz val="10.5"/>
      <color theme="1"/>
      <name val="Arial"/>
      <family val="2"/>
      <scheme val="minor"/>
    </font>
    <font>
      <b/>
      <sz val="10.5"/>
      <color theme="1"/>
      <name val="Times New Roman"/>
      <family val="1"/>
    </font>
    <font>
      <b/>
      <sz val="9"/>
      <name val="Microsoft Sans Serif"/>
      <family val="2"/>
    </font>
    <font>
      <sz val="9"/>
      <color indexed="81"/>
      <name val="Tahoma"/>
      <family val="2"/>
    </font>
    <font>
      <b/>
      <sz val="9"/>
      <color indexed="81"/>
      <name val="Tahoma"/>
      <family val="2"/>
    </font>
    <font>
      <b/>
      <sz val="10"/>
      <color theme="1"/>
      <name val="Times New Roman"/>
      <family val="1"/>
      <charset val="163"/>
      <scheme val="major"/>
    </font>
    <font>
      <b/>
      <i/>
      <sz val="11"/>
      <color rgb="FFFF0000"/>
      <name val="Times New Roman"/>
      <family val="1"/>
    </font>
    <font>
      <b/>
      <sz val="9"/>
      <name val="Arial Narrow"/>
      <family val="2"/>
    </font>
    <font>
      <b/>
      <i/>
      <sz val="11"/>
      <name val="Times New Roman"/>
      <family val="1"/>
      <charset val="163"/>
    </font>
    <font>
      <b/>
      <sz val="11"/>
      <name val="Times New Roman"/>
      <family val="1"/>
      <charset val="163"/>
    </font>
    <font>
      <b/>
      <i/>
      <sz val="11"/>
      <color indexed="8"/>
      <name val="Times New Roman"/>
      <family val="1"/>
      <charset val="163"/>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name val="Microsoft Sans Serif"/>
      <family val="2"/>
    </font>
    <font>
      <sz val="12"/>
      <name val="VNI-Times"/>
    </font>
    <font>
      <sz val="12"/>
      <name val="VNtimes new roman"/>
      <family val="2"/>
    </font>
    <font>
      <sz val="14"/>
      <name val="??"/>
      <family val="3"/>
      <charset val="129"/>
    </font>
    <font>
      <sz val="10"/>
      <name val="???"/>
      <family val="3"/>
      <charset val="129"/>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1"/>
      <name val="‚l‚r ‚oƒSƒVƒbƒN"/>
      <family val="3"/>
      <charset val="128"/>
    </font>
    <font>
      <sz val="12"/>
      <name val="???"/>
      <family val="1"/>
      <charset val="129"/>
    </font>
    <font>
      <sz val="14"/>
      <name val="Terminal"/>
      <family val="3"/>
      <charset val="128"/>
    </font>
    <font>
      <sz val="14"/>
      <name val="VnTime"/>
    </font>
    <font>
      <b/>
      <sz val="13"/>
      <name val=".VnArial NarrowH"/>
      <family val="2"/>
    </font>
    <font>
      <sz val="12"/>
      <name val="???"/>
      <family val="3"/>
    </font>
    <font>
      <sz val="12"/>
      <name val=".VnArial Narrow"/>
      <family val="2"/>
    </font>
    <font>
      <sz val="12"/>
      <name val="¹ÙÅÁÃ¼"/>
      <charset val="129"/>
    </font>
    <font>
      <sz val="10"/>
      <color indexed="9"/>
      <name val="Arial"/>
      <family val="2"/>
    </font>
    <font>
      <sz val="10"/>
      <name val="±¼¸²A¼"/>
      <family val="3"/>
      <charset val="129"/>
    </font>
    <font>
      <sz val="10"/>
      <name val="Helv"/>
    </font>
    <font>
      <b/>
      <sz val="11"/>
      <name val="Arial"/>
      <family val="2"/>
    </font>
    <font>
      <sz val="10"/>
      <name val="VNI-Aptima"/>
    </font>
    <font>
      <b/>
      <sz val="8"/>
      <name val="Arial"/>
      <family val="2"/>
    </font>
    <font>
      <u val="singleAccounting"/>
      <sz val="11"/>
      <name val="Times New Roman"/>
      <family val="1"/>
    </font>
    <font>
      <sz val="11"/>
      <name val="VNI-Times"/>
    </font>
    <font>
      <sz val="11"/>
      <name val="VNarial"/>
      <family val="2"/>
    </font>
    <font>
      <b/>
      <sz val="16"/>
      <name val="Times New Roman"/>
      <family val="1"/>
    </font>
    <font>
      <sz val="10"/>
      <name val="Courier"/>
      <family val="3"/>
    </font>
    <font>
      <b/>
      <sz val="12"/>
      <color indexed="8"/>
      <name val=".VnTime"/>
      <family val="2"/>
    </font>
    <font>
      <b/>
      <sz val="16"/>
      <name val="VNbritannic"/>
      <family val="2"/>
    </font>
    <font>
      <b/>
      <sz val="18"/>
      <color indexed="12"/>
      <name val="VNbritannic"/>
      <family val="2"/>
    </font>
    <font>
      <b/>
      <sz val="20"/>
      <color indexed="12"/>
      <name val="VNnew Century Cond"/>
      <family val="2"/>
    </font>
    <font>
      <b/>
      <sz val="18"/>
      <name val="VNnew Century Cond"/>
      <family val="2"/>
    </font>
    <font>
      <b/>
      <sz val="14"/>
      <color indexed="14"/>
      <name val="VNottawa"/>
      <family val="2"/>
    </font>
    <font>
      <b/>
      <sz val="16"/>
      <name val="VNottawa"/>
      <family val="2"/>
    </font>
    <font>
      <sz val="10"/>
      <name val=".VnArialH"/>
      <family val="2"/>
    </font>
    <font>
      <b/>
      <sz val="10"/>
      <name val="Arial"/>
      <family val="2"/>
    </font>
    <font>
      <sz val="12"/>
      <name val="??"/>
      <family val="1"/>
      <charset val="129"/>
    </font>
    <font>
      <sz val="8"/>
      <color indexed="12"/>
      <name val="Helv"/>
    </font>
    <font>
      <sz val="12"/>
      <name val="VNI-Aptima"/>
    </font>
    <font>
      <b/>
      <sz val="14"/>
      <name val="Arial"/>
      <family val="2"/>
    </font>
    <font>
      <sz val="7"/>
      <name val="Small Fonts"/>
      <family val="2"/>
    </font>
    <font>
      <b/>
      <sz val="12"/>
      <name val="VN-NTime"/>
    </font>
    <font>
      <sz val="12"/>
      <name val="바탕체"/>
      <family val="1"/>
      <charset val="129"/>
    </font>
    <font>
      <sz val="14"/>
      <name val="System"/>
      <family val="2"/>
    </font>
    <font>
      <sz val="10"/>
      <name val="Tms Rmn"/>
      <family val="1"/>
    </font>
    <font>
      <b/>
      <sz val="10"/>
      <name val="MS Sans Serif"/>
      <family val="2"/>
    </font>
    <font>
      <sz val="11"/>
      <name val="3C_Times_T"/>
    </font>
    <font>
      <b/>
      <sz val="18"/>
      <color indexed="8"/>
      <name val="Cambria"/>
      <family val="1"/>
    </font>
    <font>
      <b/>
      <sz val="10.5"/>
      <name val=".VnAvantH"/>
      <family val="2"/>
    </font>
    <font>
      <sz val="10"/>
      <name val="3C_Times_T"/>
    </font>
    <font>
      <sz val="12"/>
      <name val="VNTime"/>
    </font>
    <font>
      <sz val="11"/>
      <name val=".VnAvant"/>
      <family val="2"/>
    </font>
    <font>
      <b/>
      <sz val="13"/>
      <color indexed="8"/>
      <name val=".VnTimeH"/>
      <family val="2"/>
    </font>
    <font>
      <b/>
      <sz val="10"/>
      <color indexed="10"/>
      <name val="Arial"/>
      <family val="2"/>
    </font>
    <font>
      <sz val="9.5"/>
      <name val=".VnBlackH"/>
      <family val="2"/>
    </font>
    <font>
      <b/>
      <sz val="10"/>
      <name val=".VnBahamasBH"/>
      <family val="2"/>
    </font>
    <font>
      <b/>
      <sz val="11"/>
      <name val=".VnArialH"/>
      <family val="2"/>
    </font>
    <font>
      <b/>
      <sz val="10"/>
      <name val=".VnArialH"/>
      <family val="2"/>
    </font>
    <font>
      <sz val="14"/>
      <name val="VnTime"/>
      <family val="2"/>
    </font>
    <font>
      <b/>
      <sz val="10"/>
      <name val=".VnTime"/>
      <family val="2"/>
    </font>
    <font>
      <sz val="9"/>
      <name val=".VnTime"/>
      <family val="2"/>
    </font>
    <font>
      <sz val="22"/>
      <name val="ＭＳ 明朝"/>
      <family val="1"/>
      <charset val="128"/>
    </font>
    <font>
      <sz val="10"/>
      <name val="Helv"/>
      <family val="2"/>
    </font>
    <font>
      <sz val="12"/>
      <name val="바탕체"/>
      <family val="1"/>
    </font>
    <font>
      <sz val="10"/>
      <name val="ＭＳ Ｐゴシック"/>
      <family val="2"/>
    </font>
    <font>
      <sz val="10"/>
      <color theme="1"/>
      <name val="Arial"/>
      <family val="2"/>
    </font>
  </fonts>
  <fills count="83">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darkVertical"/>
    </fill>
    <fill>
      <patternFill patternType="solid">
        <fgColor indexed="42"/>
        <bgColor indexed="64"/>
      </patternFill>
    </fill>
    <fill>
      <patternFill patternType="solid">
        <fgColor indexed="41"/>
        <bgColor indexed="64"/>
      </patternFill>
    </fill>
    <fill>
      <patternFill patternType="solid">
        <fgColor indexed="57"/>
        <bgColor indexed="64"/>
      </patternFill>
    </fill>
    <fill>
      <patternFill patternType="solid">
        <fgColor indexed="49"/>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31"/>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27"/>
      </patternFill>
    </fill>
    <fill>
      <patternFill patternType="lightUp">
        <fgColor indexed="9"/>
        <bgColor indexed="26"/>
      </patternFill>
    </fill>
    <fill>
      <patternFill patternType="solid">
        <fgColor indexed="27"/>
        <bgColor indexed="64"/>
      </patternFill>
    </fill>
    <fill>
      <patternFill patternType="solid">
        <fgColor indexed="15"/>
      </patternFill>
    </fill>
    <fill>
      <patternFill patternType="solid">
        <fgColor indexed="12"/>
      </patternFill>
    </fill>
    <fill>
      <patternFill patternType="gray125">
        <fgColor indexed="35"/>
      </patternFill>
    </fill>
  </fills>
  <borders count="17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double">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top/>
      <bottom/>
      <diagonal/>
    </border>
    <border>
      <left/>
      <right style="thin">
        <color indexed="64"/>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right/>
      <top/>
      <bottom style="thin">
        <color auto="1"/>
      </bottom>
      <diagonal/>
    </border>
    <border>
      <left/>
      <right/>
      <top style="thin">
        <color indexed="64"/>
      </top>
      <bottom style="double">
        <color indexed="64"/>
      </bottom>
      <diagonal/>
    </border>
    <border>
      <left/>
      <right/>
      <top style="thin">
        <color auto="1"/>
      </top>
      <bottom style="double">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style="double">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hair">
        <color indexed="64"/>
      </bottom>
      <diagonal/>
    </border>
    <border>
      <left style="thin">
        <color auto="1"/>
      </left>
      <right style="thin">
        <color auto="1"/>
      </right>
      <top/>
      <bottom/>
      <diagonal/>
    </border>
    <border>
      <left/>
      <right/>
      <top style="thin">
        <color auto="1"/>
      </top>
      <bottom/>
      <diagonal/>
    </border>
    <border>
      <left/>
      <right/>
      <top style="thin">
        <color auto="1"/>
      </top>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double">
        <color auto="1"/>
      </top>
      <bottom/>
      <diagonal/>
    </border>
    <border>
      <left/>
      <right/>
      <top/>
      <bottom style="double">
        <color auto="1"/>
      </bottom>
      <diagonal/>
    </border>
    <border>
      <left/>
      <right/>
      <top style="thin">
        <color auto="1"/>
      </top>
      <bottom style="double">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right/>
      <top style="thin">
        <color indexed="8"/>
      </top>
      <bottom style="thin">
        <color indexed="8"/>
      </bottom>
      <diagonal/>
    </border>
    <border>
      <left/>
      <right/>
      <top style="double">
        <color indexed="8"/>
      </top>
      <bottom/>
      <diagonal/>
    </border>
    <border>
      <left style="thick">
        <color indexed="64"/>
      </left>
      <right/>
      <top style="thick">
        <color indexed="64"/>
      </top>
      <bottom/>
      <diagonal/>
    </border>
    <border>
      <left style="thin">
        <color indexed="64"/>
      </left>
      <right/>
      <top/>
      <bottom style="hair">
        <color indexed="64"/>
      </bottom>
      <diagonal/>
    </border>
    <border>
      <left style="thin">
        <color indexed="8"/>
      </left>
      <right/>
      <top style="thin">
        <color indexed="8"/>
      </top>
      <bottom style="thin">
        <color indexed="8"/>
      </bottom>
      <diagonal/>
    </border>
    <border>
      <left/>
      <right style="medium">
        <color indexed="0"/>
      </right>
      <top/>
      <bottom/>
      <diagonal/>
    </border>
    <border>
      <left/>
      <right style="medium">
        <color indexed="8"/>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thin">
        <color auto="1"/>
      </left>
      <right/>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right/>
      <top style="thin">
        <color auto="1"/>
      </top>
      <bottom style="double">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auto="1"/>
      </bottom>
      <diagonal/>
    </border>
    <border>
      <left/>
      <right style="thin">
        <color auto="1"/>
      </right>
      <top style="thin">
        <color indexed="64"/>
      </top>
      <bottom style="hair">
        <color auto="1"/>
      </bottom>
      <diagonal/>
    </border>
  </borders>
  <cellStyleXfs count="1193">
    <xf numFmtId="0" fontId="0" fillId="0" borderId="0"/>
    <xf numFmtId="0" fontId="30" fillId="0" borderId="0">
      <alignment horizontal="center" wrapText="1"/>
      <protection locked="0"/>
    </xf>
    <xf numFmtId="0" fontId="50" fillId="0" borderId="0" applyFont="0" applyFill="0" applyBorder="0" applyAlignment="0" applyProtection="0"/>
    <xf numFmtId="0" fontId="50" fillId="0" borderId="0" applyFont="0" applyFill="0" applyBorder="0" applyAlignment="0" applyProtection="0"/>
    <xf numFmtId="0" fontId="51" fillId="0" borderId="0" applyNumberFormat="0" applyFill="0" applyBorder="0" applyAlignment="0" applyProtection="0"/>
    <xf numFmtId="0" fontId="50" fillId="0" borderId="0"/>
    <xf numFmtId="0" fontId="50" fillId="0" borderId="0"/>
    <xf numFmtId="183" fontId="11" fillId="0" borderId="0" applyFill="0" applyBorder="0" applyAlignment="0"/>
    <xf numFmtId="172" fontId="4" fillId="0" borderId="0" applyFont="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3" fontId="49" fillId="0" borderId="0" applyFont="0" applyFill="0" applyBorder="0" applyAlignment="0" applyProtection="0"/>
    <xf numFmtId="0" fontId="52" fillId="0" borderId="0" applyNumberFormat="0" applyAlignment="0">
      <alignment horizontal="left"/>
    </xf>
    <xf numFmtId="188" fontId="32" fillId="0" borderId="0" applyFont="0" applyFill="0" applyBorder="0" applyAlignment="0" applyProtection="0"/>
    <xf numFmtId="0" fontId="49" fillId="0" borderId="0" applyFont="0" applyFill="0" applyBorder="0" applyAlignment="0" applyProtection="0"/>
    <xf numFmtId="0" fontId="53" fillId="0" borderId="0" applyNumberFormat="0" applyAlignment="0">
      <alignment horizontal="left"/>
    </xf>
    <xf numFmtId="2" fontId="49" fillId="0" borderId="0" applyFont="0" applyFill="0" applyBorder="0" applyAlignment="0" applyProtection="0"/>
    <xf numFmtId="38" fontId="54" fillId="2" borderId="0" applyNumberFormat="0" applyBorder="0" applyAlignment="0" applyProtection="0"/>
    <xf numFmtId="0" fontId="55" fillId="3" borderId="0"/>
    <xf numFmtId="0" fontId="56" fillId="0" borderId="1" applyNumberFormat="0" applyAlignment="0" applyProtection="0">
      <alignment horizontal="left" vertical="center"/>
    </xf>
    <xf numFmtId="0" fontId="56" fillId="0" borderId="2">
      <alignment horizontal="left" vertical="center"/>
    </xf>
    <xf numFmtId="0" fontId="57" fillId="0" borderId="0" applyNumberFormat="0" applyFill="0" applyBorder="0" applyAlignment="0" applyProtection="0"/>
    <xf numFmtId="0" fontId="56" fillId="0" borderId="0" applyNumberFormat="0" applyFill="0" applyBorder="0" applyAlignment="0" applyProtection="0"/>
    <xf numFmtId="0" fontId="58" fillId="0" borderId="3">
      <alignment horizontal="center"/>
    </xf>
    <xf numFmtId="0" fontId="58" fillId="0" borderId="0">
      <alignment horizontal="center"/>
    </xf>
    <xf numFmtId="10" fontId="54" fillId="4" borderId="4" applyNumberFormat="0" applyBorder="0" applyAlignment="0" applyProtection="0"/>
    <xf numFmtId="0" fontId="59" fillId="0" borderId="0" applyNumberFormat="0" applyFont="0" applyFill="0" applyAlignment="0"/>
    <xf numFmtId="181" fontId="60" fillId="0" borderId="0"/>
    <xf numFmtId="0" fontId="11" fillId="0" borderId="0"/>
    <xf numFmtId="0" fontId="11" fillId="0" borderId="0"/>
    <xf numFmtId="0" fontId="14" fillId="0" borderId="0"/>
    <xf numFmtId="0" fontId="6" fillId="0" borderId="0"/>
    <xf numFmtId="0" fontId="23" fillId="0" borderId="0"/>
    <xf numFmtId="0" fontId="11" fillId="0" borderId="0"/>
    <xf numFmtId="14" fontId="30" fillId="0" borderId="0">
      <alignment horizontal="center" wrapText="1"/>
      <protection locked="0"/>
    </xf>
    <xf numFmtId="10" fontId="6" fillId="0" borderId="0" applyFont="0" applyFill="0" applyBorder="0" applyAlignment="0" applyProtection="0"/>
    <xf numFmtId="0" fontId="61" fillId="5" borderId="0" applyNumberFormat="0" applyFont="0" applyBorder="0" applyAlignment="0">
      <alignment horizontal="center"/>
    </xf>
    <xf numFmtId="14" fontId="62" fillId="0" borderId="0" applyNumberFormat="0" applyFill="0" applyBorder="0" applyAlignment="0" applyProtection="0">
      <alignment horizontal="left"/>
    </xf>
    <xf numFmtId="0" fontId="61" fillId="1" borderId="2" applyNumberFormat="0" applyFont="0" applyAlignment="0">
      <alignment horizontal="center"/>
    </xf>
    <xf numFmtId="0" fontId="63" fillId="0" borderId="0" applyNumberFormat="0" applyFill="0" applyBorder="0" applyAlignment="0">
      <alignment horizontal="center"/>
    </xf>
    <xf numFmtId="40" fontId="64" fillId="0" borderId="0" applyBorder="0">
      <alignment horizontal="right"/>
    </xf>
    <xf numFmtId="186" fontId="60" fillId="0" borderId="6">
      <alignment horizontal="right" vertical="center"/>
    </xf>
    <xf numFmtId="0" fontId="49" fillId="0" borderId="7" applyNumberFormat="0" applyFont="0" applyFill="0" applyAlignment="0" applyProtection="0"/>
    <xf numFmtId="187" fontId="60" fillId="0" borderId="6">
      <alignment horizontal="center"/>
    </xf>
    <xf numFmtId="184" fontId="60" fillId="0" borderId="0"/>
    <xf numFmtId="185" fontId="60" fillId="0" borderId="4"/>
    <xf numFmtId="0" fontId="70" fillId="0" borderId="0" applyFont="0" applyFill="0" applyBorder="0" applyAlignment="0" applyProtection="0"/>
    <xf numFmtId="0" fontId="70" fillId="0" borderId="0" applyFont="0" applyFill="0" applyBorder="0" applyAlignment="0" applyProtection="0"/>
    <xf numFmtId="0" fontId="71"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6" fillId="0" borderId="0"/>
    <xf numFmtId="0" fontId="68" fillId="0" borderId="0"/>
    <xf numFmtId="181" fontId="69" fillId="0" borderId="0" applyFont="0" applyFill="0" applyBorder="0" applyAlignment="0" applyProtection="0"/>
    <xf numFmtId="0" fontId="6" fillId="0" borderId="0"/>
    <xf numFmtId="172" fontId="6" fillId="0" borderId="0" applyFont="0" applyFill="0" applyBorder="0" applyAlignment="0" applyProtection="0"/>
    <xf numFmtId="0" fontId="75" fillId="0" borderId="0"/>
    <xf numFmtId="172" fontId="6" fillId="0" borderId="0" applyFont="0" applyFill="0" applyBorder="0" applyAlignment="0" applyProtection="0"/>
    <xf numFmtId="0" fontId="19" fillId="0" borderId="0">
      <alignment horizontal="center" wrapText="1"/>
      <protection locked="0"/>
    </xf>
    <xf numFmtId="3" fontId="6" fillId="0" borderId="0" applyFont="0" applyFill="0" applyBorder="0" applyAlignment="0" applyProtection="0"/>
    <xf numFmtId="188" fontId="23"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14" fontId="19" fillId="0" borderId="0">
      <alignment horizontal="center" wrapText="1"/>
      <protection locked="0"/>
    </xf>
    <xf numFmtId="0" fontId="6" fillId="0" borderId="7" applyNumberFormat="0" applyFont="0" applyFill="0" applyAlignment="0" applyProtection="0"/>
    <xf numFmtId="0" fontId="6" fillId="0" borderId="0"/>
    <xf numFmtId="172" fontId="77" fillId="0" borderId="0" applyFont="0" applyFill="0" applyBorder="0" applyAlignment="0" applyProtection="0"/>
    <xf numFmtId="170" fontId="77" fillId="0" borderId="0" applyFont="0" applyFill="0" applyBorder="0" applyAlignment="0" applyProtection="0"/>
    <xf numFmtId="172" fontId="77" fillId="0" borderId="0" applyFont="0" applyFill="0" applyBorder="0" applyAlignment="0" applyProtection="0"/>
    <xf numFmtId="0" fontId="4" fillId="0" borderId="0"/>
    <xf numFmtId="0" fontId="6" fillId="0" borderId="0"/>
    <xf numFmtId="172" fontId="4" fillId="0" borderId="0" applyFont="0" applyFill="0" applyBorder="0" applyAlignment="0" applyProtection="0"/>
    <xf numFmtId="0" fontId="4" fillId="0" borderId="0"/>
    <xf numFmtId="172" fontId="4" fillId="0" borderId="0" applyFont="0" applyFill="0" applyBorder="0" applyAlignment="0" applyProtection="0"/>
    <xf numFmtId="0" fontId="4" fillId="0" borderId="0"/>
    <xf numFmtId="0" fontId="80" fillId="0" borderId="0"/>
    <xf numFmtId="192" fontId="81" fillId="0" borderId="54">
      <alignment horizontal="center"/>
      <protection hidden="1"/>
    </xf>
    <xf numFmtId="193" fontId="82" fillId="0" borderId="0" applyFont="0" applyFill="0" applyBorder="0" applyAlignment="0" applyProtection="0"/>
    <xf numFmtId="0" fontId="83" fillId="0" borderId="0" applyFont="0" applyFill="0" applyBorder="0" applyAlignment="0" applyProtection="0"/>
    <xf numFmtId="194" fontId="82" fillId="0" borderId="0" applyFont="0" applyFill="0" applyBorder="0" applyAlignment="0" applyProtection="0"/>
    <xf numFmtId="0" fontId="6" fillId="0" borderId="0" applyNumberFormat="0" applyFill="0" applyBorder="0" applyAlignment="0" applyProtection="0"/>
    <xf numFmtId="172" fontId="6" fillId="0" borderId="0" applyFont="0" applyFill="0" applyBorder="0" applyAlignment="0" applyProtection="0"/>
    <xf numFmtId="169" fontId="84" fillId="0" borderId="0" applyFont="0" applyFill="0" applyBorder="0" applyAlignment="0" applyProtection="0"/>
    <xf numFmtId="171" fontId="84" fillId="0" borderId="0" applyFont="0" applyFill="0" applyBorder="0" applyAlignment="0" applyProtection="0"/>
    <xf numFmtId="170" fontId="6" fillId="0" borderId="0" applyFont="0" applyFill="0" applyBorder="0" applyAlignment="0" applyProtection="0"/>
    <xf numFmtId="165" fontId="85" fillId="0" borderId="0" applyFont="0" applyFill="0" applyBorder="0" applyAlignment="0" applyProtection="0"/>
    <xf numFmtId="166" fontId="85" fillId="0" borderId="0" applyFont="0" applyFill="0" applyBorder="0" applyAlignment="0" applyProtection="0"/>
    <xf numFmtId="168" fontId="67" fillId="0" borderId="0" applyFont="0" applyFill="0" applyBorder="0" applyAlignment="0" applyProtection="0"/>
    <xf numFmtId="0" fontId="8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87" fillId="0" borderId="0"/>
    <xf numFmtId="0" fontId="6" fillId="0" borderId="0" applyNumberFormat="0" applyFill="0" applyBorder="0" applyAlignment="0" applyProtection="0"/>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89" fillId="0" borderId="0"/>
    <xf numFmtId="0" fontId="89" fillId="0" borderId="0"/>
    <xf numFmtId="0" fontId="90" fillId="2" borderId="0"/>
    <xf numFmtId="0" fontId="91" fillId="2" borderId="0"/>
    <xf numFmtId="0" fontId="92" fillId="2" borderId="0"/>
    <xf numFmtId="0" fontId="93" fillId="0" borderId="0">
      <alignment wrapText="1"/>
    </xf>
    <xf numFmtId="195" fontId="94" fillId="0" borderId="0" applyFont="0" applyFill="0" applyBorder="0" applyAlignment="0" applyProtection="0"/>
    <xf numFmtId="196" fontId="94" fillId="0" borderId="0" applyFont="0" applyFill="0" applyBorder="0" applyAlignment="0" applyProtection="0"/>
    <xf numFmtId="197" fontId="94" fillId="0" borderId="0" applyFont="0" applyFill="0" applyBorder="0" applyAlignment="0" applyProtection="0"/>
    <xf numFmtId="198" fontId="94" fillId="0" borderId="0" applyFont="0" applyFill="0" applyBorder="0" applyAlignment="0" applyProtection="0"/>
    <xf numFmtId="0" fontId="94" fillId="0" borderId="0"/>
    <xf numFmtId="0" fontId="96" fillId="0" borderId="0"/>
    <xf numFmtId="199" fontId="97" fillId="0" borderId="39" applyBorder="0"/>
    <xf numFmtId="199" fontId="98" fillId="0" borderId="51">
      <protection locked="0"/>
    </xf>
    <xf numFmtId="200" fontId="99" fillId="0" borderId="51"/>
    <xf numFmtId="201" fontId="100" fillId="0" borderId="0">
      <protection locked="0"/>
    </xf>
    <xf numFmtId="202" fontId="100" fillId="0" borderId="0">
      <protection locked="0"/>
    </xf>
    <xf numFmtId="203" fontId="101" fillId="0" borderId="11">
      <protection locked="0"/>
    </xf>
    <xf numFmtId="204" fontId="100" fillId="0" borderId="0">
      <protection locked="0"/>
    </xf>
    <xf numFmtId="205" fontId="100" fillId="0" borderId="0">
      <protection locked="0"/>
    </xf>
    <xf numFmtId="204" fontId="100" fillId="0" borderId="0" applyNumberFormat="0">
      <protection locked="0"/>
    </xf>
    <xf numFmtId="204" fontId="100" fillId="0" borderId="0">
      <protection locked="0"/>
    </xf>
    <xf numFmtId="199" fontId="102" fillId="0" borderId="54"/>
    <xf numFmtId="206" fontId="102" fillId="0" borderId="54"/>
    <xf numFmtId="199" fontId="81" fillId="0" borderId="54">
      <alignment horizontal="center"/>
      <protection hidden="1"/>
    </xf>
    <xf numFmtId="207" fontId="103" fillId="0" borderId="54">
      <alignment horizontal="center"/>
      <protection hidden="1"/>
    </xf>
    <xf numFmtId="2" fontId="81" fillId="0" borderId="54">
      <alignment horizontal="center"/>
      <protection hidden="1"/>
    </xf>
    <xf numFmtId="0" fontId="6" fillId="0" borderId="0" applyFont="0" applyFill="0" applyBorder="0" applyAlignment="0" applyProtection="0"/>
    <xf numFmtId="0" fontId="6" fillId="0" borderId="0" applyFont="0" applyFill="0" applyBorder="0" applyAlignment="0" applyProtection="0"/>
    <xf numFmtId="3" fontId="11" fillId="0" borderId="0" applyFont="0" applyBorder="0" applyAlignment="0"/>
    <xf numFmtId="3" fontId="11" fillId="0" borderId="0" applyFont="0" applyBorder="0" applyAlignment="0"/>
    <xf numFmtId="0" fontId="104" fillId="0" borderId="0">
      <alignment vertical="center"/>
    </xf>
    <xf numFmtId="208" fontId="11" fillId="0" borderId="0" applyFont="0" applyFill="0" applyBorder="0" applyAlignment="0" applyProtection="0"/>
    <xf numFmtId="3" fontId="11" fillId="0" borderId="0" applyFont="0" applyBorder="0" applyAlignment="0"/>
    <xf numFmtId="3" fontId="11" fillId="0" borderId="0" applyFont="0" applyBorder="0" applyAlignment="0"/>
    <xf numFmtId="0" fontId="105" fillId="0" borderId="0">
      <alignment horizontal="left"/>
    </xf>
    <xf numFmtId="0" fontId="57" fillId="0" borderId="0" applyNumberFormat="0" applyFill="0" applyBorder="0" applyAlignment="0" applyProtection="0"/>
    <xf numFmtId="0" fontId="56" fillId="0" borderId="0" applyNumberFormat="0" applyFill="0" applyBorder="0" applyAlignment="0" applyProtection="0"/>
    <xf numFmtId="209" fontId="106" fillId="0" borderId="0">
      <protection locked="0"/>
    </xf>
    <xf numFmtId="209" fontId="106" fillId="0" borderId="0">
      <protection locked="0"/>
    </xf>
    <xf numFmtId="0" fontId="107" fillId="0" borderId="0" applyNumberFormat="0" applyFill="0" applyBorder="0" applyAlignment="0" applyProtection="0">
      <alignment vertical="center"/>
    </xf>
    <xf numFmtId="0" fontId="80" fillId="0" borderId="0"/>
    <xf numFmtId="0" fontId="9" fillId="0" borderId="0" applyNumberFormat="0" applyFont="0" applyFill="0" applyBorder="0" applyProtection="0">
      <alignment horizontal="left" vertical="center"/>
    </xf>
    <xf numFmtId="199" fontId="54" fillId="0" borderId="39" applyFont="0"/>
    <xf numFmtId="3" fontId="80" fillId="0" borderId="55"/>
    <xf numFmtId="165" fontId="80" fillId="0" borderId="0" applyFont="0" applyFill="0" applyBorder="0" applyAlignment="0" applyProtection="0"/>
    <xf numFmtId="166" fontId="80" fillId="0" borderId="0" applyFont="0" applyFill="0" applyBorder="0" applyAlignment="0" applyProtection="0"/>
    <xf numFmtId="0" fontId="109" fillId="0" borderId="3"/>
    <xf numFmtId="210" fontId="38" fillId="0" borderId="52"/>
    <xf numFmtId="0" fontId="80" fillId="0" borderId="0" applyFont="0" applyFill="0" applyBorder="0" applyAlignment="0" applyProtection="0"/>
    <xf numFmtId="0" fontId="80" fillId="0" borderId="0" applyFont="0" applyFill="0" applyBorder="0" applyAlignment="0" applyProtection="0"/>
    <xf numFmtId="0" fontId="102" fillId="0" borderId="0">
      <alignment horizontal="justify" vertical="top"/>
    </xf>
    <xf numFmtId="0" fontId="6" fillId="0" borderId="0" applyFont="0" applyFill="0" applyBorder="0" applyAlignment="0" applyProtection="0"/>
    <xf numFmtId="0" fontId="9" fillId="0" borderId="0"/>
    <xf numFmtId="9" fontId="4" fillId="0" borderId="0" applyFont="0" applyFill="0" applyBorder="0" applyAlignment="0" applyProtection="0"/>
    <xf numFmtId="9" fontId="108" fillId="0" borderId="23" applyNumberFormat="0" applyBorder="0"/>
    <xf numFmtId="0" fontId="80" fillId="0" borderId="0"/>
    <xf numFmtId="0" fontId="80" fillId="0" borderId="0"/>
    <xf numFmtId="0" fontId="109" fillId="0" borderId="0"/>
    <xf numFmtId="0" fontId="112" fillId="0" borderId="0"/>
    <xf numFmtId="186" fontId="60" fillId="0" borderId="6">
      <alignment horizontal="right" vertical="center"/>
    </xf>
    <xf numFmtId="186" fontId="60" fillId="0" borderId="6">
      <alignment horizontal="right" vertical="center"/>
    </xf>
    <xf numFmtId="186" fontId="60" fillId="0" borderId="6">
      <alignment horizontal="right" vertical="center"/>
    </xf>
    <xf numFmtId="211" fontId="110" fillId="0" borderId="6">
      <alignment horizontal="right" vertical="center"/>
    </xf>
    <xf numFmtId="199" fontId="102" fillId="0" borderId="54">
      <protection hidden="1"/>
    </xf>
    <xf numFmtId="0" fontId="113" fillId="0" borderId="0" applyNumberFormat="0" applyFill="0" applyBorder="0" applyAlignment="0" applyProtection="0">
      <alignment vertical="center"/>
    </xf>
    <xf numFmtId="0" fontId="114" fillId="0" borderId="0"/>
    <xf numFmtId="0" fontId="114" fillId="0" borderId="0"/>
    <xf numFmtId="169" fontId="111" fillId="0" borderId="0" applyFont="0" applyFill="0" applyBorder="0" applyAlignment="0" applyProtection="0"/>
    <xf numFmtId="212" fontId="6" fillId="0" borderId="0" applyFont="0" applyFill="0" applyBorder="0" applyAlignment="0" applyProtection="0"/>
    <xf numFmtId="0" fontId="115" fillId="0" borderId="0" applyNumberFormat="0" applyFont="0" applyFill="0" applyBorder="0" applyProtection="0">
      <alignment horizontal="center" vertical="center" wrapText="1"/>
    </xf>
    <xf numFmtId="0" fontId="6" fillId="0" borderId="0" applyFont="0" applyFill="0" applyBorder="0" applyAlignment="0" applyProtection="0"/>
    <xf numFmtId="0" fontId="6" fillId="0" borderId="0" applyFont="0" applyFill="0" applyBorder="0" applyAlignment="0" applyProtection="0"/>
    <xf numFmtId="0" fontId="116" fillId="0" borderId="0" applyNumberFormat="0" applyFill="0" applyBorder="0" applyAlignment="0" applyProtection="0"/>
    <xf numFmtId="9" fontId="117" fillId="0" borderId="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59" fillId="0" borderId="0"/>
    <xf numFmtId="165" fontId="118" fillId="0" borderId="0" applyFont="0" applyFill="0" applyBorder="0" applyAlignment="0" applyProtection="0"/>
    <xf numFmtId="166" fontId="118" fillId="0" borderId="0" applyFont="0" applyFill="0" applyBorder="0" applyAlignment="0" applyProtection="0"/>
    <xf numFmtId="173" fontId="118" fillId="0" borderId="0" applyFont="0" applyFill="0" applyBorder="0" applyAlignment="0" applyProtection="0"/>
    <xf numFmtId="174" fontId="118" fillId="0" borderId="0" applyFont="0" applyFill="0" applyBorder="0" applyAlignment="0" applyProtection="0"/>
    <xf numFmtId="9" fontId="131" fillId="0" borderId="0" applyFont="0" applyFill="0" applyBorder="0" applyAlignment="0" applyProtection="0"/>
    <xf numFmtId="0" fontId="6" fillId="0" borderId="0"/>
    <xf numFmtId="0" fontId="134" fillId="0" borderId="0"/>
    <xf numFmtId="0" fontId="11" fillId="0" borderId="0"/>
    <xf numFmtId="172" fontId="4" fillId="0" borderId="0" applyFont="0" applyFill="0" applyBorder="0" applyAlignment="0" applyProtection="0"/>
    <xf numFmtId="0" fontId="154" fillId="0" borderId="0"/>
    <xf numFmtId="43" fontId="154" fillId="0" borderId="0" applyFont="0" applyFill="0" applyBorder="0" applyAlignment="0" applyProtection="0"/>
    <xf numFmtId="0" fontId="6" fillId="0" borderId="0"/>
    <xf numFmtId="0" fontId="4" fillId="0" borderId="0"/>
    <xf numFmtId="172" fontId="3" fillId="0" borderId="0" applyFont="0" applyFill="0" applyBorder="0" applyAlignment="0" applyProtection="0"/>
    <xf numFmtId="0" fontId="3" fillId="0" borderId="0"/>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18" borderId="0" applyNumberFormat="0" applyBorder="0" applyAlignment="0" applyProtection="0"/>
    <xf numFmtId="0" fontId="160" fillId="21" borderId="0" applyNumberFormat="0" applyBorder="0" applyAlignment="0" applyProtection="0"/>
    <xf numFmtId="0" fontId="160" fillId="24" borderId="0" applyNumberFormat="0" applyBorder="0" applyAlignment="0" applyProtection="0"/>
    <xf numFmtId="0" fontId="161" fillId="25" borderId="0" applyNumberFormat="0" applyBorder="0" applyAlignment="0" applyProtection="0"/>
    <xf numFmtId="0" fontId="161" fillId="22" borderId="0" applyNumberFormat="0" applyBorder="0" applyAlignment="0" applyProtection="0"/>
    <xf numFmtId="0" fontId="161" fillId="23" borderId="0" applyNumberFormat="0" applyBorder="0" applyAlignment="0" applyProtection="0"/>
    <xf numFmtId="0" fontId="161" fillId="26" borderId="0" applyNumberFormat="0" applyBorder="0" applyAlignment="0" applyProtection="0"/>
    <xf numFmtId="0" fontId="161" fillId="27" borderId="0" applyNumberFormat="0" applyBorder="0" applyAlignment="0" applyProtection="0"/>
    <xf numFmtId="0" fontId="161" fillId="28" borderId="0" applyNumberFormat="0" applyBorder="0" applyAlignment="0" applyProtection="0"/>
    <xf numFmtId="0" fontId="161" fillId="29" borderId="0" applyNumberFormat="0" applyBorder="0" applyAlignment="0" applyProtection="0"/>
    <xf numFmtId="0" fontId="161" fillId="30" borderId="0" applyNumberFormat="0" applyBorder="0" applyAlignment="0" applyProtection="0"/>
    <xf numFmtId="0" fontId="161" fillId="31" borderId="0" applyNumberFormat="0" applyBorder="0" applyAlignment="0" applyProtection="0"/>
    <xf numFmtId="0" fontId="161" fillId="26" borderId="0" applyNumberFormat="0" applyBorder="0" applyAlignment="0" applyProtection="0"/>
    <xf numFmtId="0" fontId="161" fillId="27" borderId="0" applyNumberFormat="0" applyBorder="0" applyAlignment="0" applyProtection="0"/>
    <xf numFmtId="0" fontId="161" fillId="32" borderId="0" applyNumberFormat="0" applyBorder="0" applyAlignment="0" applyProtection="0"/>
    <xf numFmtId="0" fontId="162" fillId="0" borderId="0">
      <alignment horizontal="center" wrapText="1"/>
      <protection locked="0"/>
    </xf>
    <xf numFmtId="0" fontId="163" fillId="16" borderId="0" applyNumberFormat="0" applyBorder="0" applyAlignment="0" applyProtection="0"/>
    <xf numFmtId="0" fontId="164" fillId="33" borderId="102" applyNumberFormat="0" applyAlignment="0" applyProtection="0"/>
    <xf numFmtId="170"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65" fillId="34" borderId="103" applyNumberFormat="0" applyAlignment="0" applyProtection="0"/>
    <xf numFmtId="0" fontId="166" fillId="0" borderId="0" applyNumberFormat="0" applyFill="0" applyBorder="0" applyAlignment="0" applyProtection="0"/>
    <xf numFmtId="0" fontId="167" fillId="17" borderId="0" applyNumberFormat="0" applyBorder="0" applyAlignment="0" applyProtection="0"/>
    <xf numFmtId="0" fontId="168" fillId="0" borderId="104" applyNumberFormat="0" applyFill="0" applyAlignment="0" applyProtection="0"/>
    <xf numFmtId="0" fontId="168" fillId="0" borderId="0" applyNumberFormat="0" applyFill="0" applyBorder="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69" fillId="20" borderId="102" applyNumberFormat="0" applyAlignment="0" applyProtection="0"/>
    <xf numFmtId="0" fontId="170" fillId="0" borderId="105" applyNumberFormat="0" applyFill="0" applyAlignment="0" applyProtection="0"/>
    <xf numFmtId="0" fontId="171"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160" fillId="36" borderId="106" applyNumberFormat="0" applyFont="0" applyAlignment="0" applyProtection="0"/>
    <xf numFmtId="0" fontId="172" fillId="33" borderId="107" applyNumberFormat="0" applyAlignment="0" applyProtection="0"/>
    <xf numFmtId="14" fontId="162" fillId="0" borderId="0">
      <alignment horizontal="center" wrapText="1"/>
      <protection locked="0"/>
    </xf>
    <xf numFmtId="10"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6" fillId="0" borderId="0"/>
    <xf numFmtId="0" fontId="195" fillId="0" borderId="0" applyNumberFormat="0" applyFill="0" applyBorder="0" applyAlignment="0" applyProtection="0"/>
    <xf numFmtId="0" fontId="1" fillId="0" borderId="0"/>
    <xf numFmtId="172" fontId="1" fillId="0" borderId="0" applyFont="0" applyFill="0" applyBorder="0" applyAlignment="0" applyProtection="0"/>
    <xf numFmtId="0" fontId="196" fillId="0" borderId="124" applyNumberFormat="0" applyFill="0" applyAlignment="0" applyProtection="0"/>
    <xf numFmtId="0" fontId="197" fillId="0" borderId="125" applyNumberFormat="0" applyFill="0" applyAlignment="0" applyProtection="0"/>
    <xf numFmtId="0" fontId="198" fillId="0" borderId="118" applyNumberFormat="0" applyFill="0" applyAlignment="0" applyProtection="0"/>
    <xf numFmtId="0" fontId="198" fillId="0" borderId="0" applyNumberFormat="0" applyFill="0" applyBorder="0" applyAlignment="0" applyProtection="0"/>
    <xf numFmtId="0" fontId="199" fillId="37" borderId="0" applyNumberFormat="0" applyBorder="0" applyAlignment="0" applyProtection="0"/>
    <xf numFmtId="0" fontId="200" fillId="38" borderId="0" applyNumberFormat="0" applyBorder="0" applyAlignment="0" applyProtection="0"/>
    <xf numFmtId="0" fontId="201" fillId="39" borderId="0" applyNumberFormat="0" applyBorder="0" applyAlignment="0" applyProtection="0"/>
    <xf numFmtId="0" fontId="202" fillId="40" borderId="119" applyNumberFormat="0" applyAlignment="0" applyProtection="0"/>
    <xf numFmtId="0" fontId="203" fillId="41" borderId="120" applyNumberFormat="0" applyAlignment="0" applyProtection="0"/>
    <xf numFmtId="0" fontId="204" fillId="41" borderId="119" applyNumberFormat="0" applyAlignment="0" applyProtection="0"/>
    <xf numFmtId="0" fontId="205" fillId="0" borderId="121" applyNumberFormat="0" applyFill="0" applyAlignment="0" applyProtection="0"/>
    <xf numFmtId="0" fontId="206" fillId="42" borderId="122" applyNumberFormat="0" applyAlignment="0" applyProtection="0"/>
    <xf numFmtId="0" fontId="207" fillId="0" borderId="0" applyNumberFormat="0" applyFill="0" applyBorder="0" applyAlignment="0" applyProtection="0"/>
    <xf numFmtId="0" fontId="1" fillId="43" borderId="123" applyNumberFormat="0" applyFont="0" applyAlignment="0" applyProtection="0"/>
    <xf numFmtId="0" fontId="208" fillId="0" borderId="0" applyNumberFormat="0" applyFill="0" applyBorder="0" applyAlignment="0" applyProtection="0"/>
    <xf numFmtId="0" fontId="152" fillId="0" borderId="126" applyNumberFormat="0" applyFill="0" applyAlignment="0" applyProtection="0"/>
    <xf numFmtId="0" fontId="209"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09" fillId="47" borderId="0" applyNumberFormat="0" applyBorder="0" applyAlignment="0" applyProtection="0"/>
    <xf numFmtId="0" fontId="209"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209" fillId="51" borderId="0" applyNumberFormat="0" applyBorder="0" applyAlignment="0" applyProtection="0"/>
    <xf numFmtId="0" fontId="209"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209" fillId="55" borderId="0" applyNumberFormat="0" applyBorder="0" applyAlignment="0" applyProtection="0"/>
    <xf numFmtId="0" fontId="209"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209" fillId="59" borderId="0" applyNumberFormat="0" applyBorder="0" applyAlignment="0" applyProtection="0"/>
    <xf numFmtId="0" fontId="209"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209" fillId="63" borderId="0" applyNumberFormat="0" applyBorder="0" applyAlignment="0" applyProtection="0"/>
    <xf numFmtId="0" fontId="209"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209" fillId="67" borderId="0" applyNumberFormat="0" applyBorder="0" applyAlignment="0" applyProtection="0"/>
    <xf numFmtId="0" fontId="1" fillId="0" borderId="0"/>
    <xf numFmtId="0" fontId="202" fillId="40" borderId="119" applyNumberFormat="0" applyAlignment="0" applyProtection="0"/>
    <xf numFmtId="223" fontId="6" fillId="0" borderId="0" applyFill="0" applyBorder="0" applyAlignment="0" applyProtection="0"/>
    <xf numFmtId="220" fontId="17" fillId="0" borderId="0" applyFont="0" applyFill="0" applyBorder="0" applyAlignment="0" applyProtection="0"/>
    <xf numFmtId="10" fontId="54" fillId="4" borderId="132" applyNumberFormat="0" applyBorder="0" applyAlignment="0" applyProtection="0"/>
    <xf numFmtId="173" fontId="215" fillId="0" borderId="0" applyFont="0" applyFill="0" applyBorder="0" applyAlignment="0" applyProtection="0"/>
    <xf numFmtId="0" fontId="169" fillId="20" borderId="133" applyNumberFormat="0" applyAlignment="0" applyProtection="0"/>
    <xf numFmtId="169" fontId="110" fillId="0" borderId="0" applyFont="0" applyFill="0" applyBorder="0" applyAlignment="0" applyProtection="0"/>
    <xf numFmtId="0" fontId="69" fillId="0" borderId="0" applyNumberFormat="0" applyFill="0" applyBorder="0" applyAlignment="0" applyProtection="0"/>
    <xf numFmtId="169" fontId="110" fillId="0" borderId="0" applyFont="0" applyFill="0" applyBorder="0" applyAlignment="0" applyProtection="0"/>
    <xf numFmtId="232" fontId="6" fillId="0" borderId="0" applyFont="0" applyFill="0" applyBorder="0" applyAlignment="0" applyProtection="0"/>
    <xf numFmtId="0" fontId="69" fillId="0" borderId="0" applyNumberFormat="0" applyFill="0" applyBorder="0" applyAlignment="0" applyProtection="0"/>
    <xf numFmtId="0" fontId="56" fillId="0" borderId="0" applyNumberFormat="0" applyFill="0" applyBorder="0" applyAlignment="0" applyProtection="0"/>
    <xf numFmtId="9" fontId="4" fillId="0" borderId="0" applyFont="0" applyFill="0" applyBorder="0" applyAlignment="0" applyProtection="0"/>
    <xf numFmtId="223" fontId="6" fillId="0" borderId="0" applyFill="0" applyBorder="0" applyAlignment="0" applyProtection="0"/>
    <xf numFmtId="0" fontId="56" fillId="0" borderId="113">
      <alignment horizontal="left" vertical="center"/>
    </xf>
    <xf numFmtId="9" fontId="4" fillId="0" borderId="0" applyFont="0" applyFill="0" applyBorder="0" applyAlignment="0" applyProtection="0"/>
    <xf numFmtId="10" fontId="54" fillId="4" borderId="86" applyNumberFormat="0" applyBorder="0" applyAlignment="0" applyProtection="0"/>
    <xf numFmtId="0" fontId="56" fillId="0" borderId="140">
      <alignment horizontal="left" vertical="center"/>
    </xf>
    <xf numFmtId="0" fontId="69" fillId="0" borderId="0" applyNumberFormat="0" applyFill="0" applyBorder="0" applyAlignment="0" applyProtection="0"/>
    <xf numFmtId="0" fontId="14" fillId="0" borderId="0">
      <alignment vertical="top"/>
    </xf>
    <xf numFmtId="0" fontId="6" fillId="0" borderId="0"/>
    <xf numFmtId="186" fontId="60" fillId="0" borderId="131">
      <alignment horizontal="right" vertical="center"/>
    </xf>
    <xf numFmtId="234" fontId="221" fillId="0" borderId="0" applyFont="0" applyFill="0" applyBorder="0" applyAlignment="0" applyProtection="0"/>
    <xf numFmtId="237" fontId="6" fillId="0" borderId="0" applyFill="0" applyBorder="0" applyAlignment="0" applyProtection="0"/>
    <xf numFmtId="0" fontId="219" fillId="0" borderId="0"/>
    <xf numFmtId="0" fontId="14" fillId="0" borderId="0">
      <alignment vertical="top"/>
    </xf>
    <xf numFmtId="0" fontId="69" fillId="0" borderId="0" applyNumberFormat="0" applyFill="0" applyBorder="0" applyAlignment="0" applyProtection="0"/>
    <xf numFmtId="166" fontId="215" fillId="0" borderId="0" applyFont="0" applyFill="0" applyBorder="0" applyAlignment="0" applyProtection="0"/>
    <xf numFmtId="222" fontId="6" fillId="0" borderId="0" applyFill="0" applyBorder="0" applyAlignment="0" applyProtection="0"/>
    <xf numFmtId="0" fontId="61" fillId="1" borderId="113" applyNumberFormat="0" applyFont="0" applyAlignment="0">
      <alignment horizontal="center"/>
    </xf>
    <xf numFmtId="172" fontId="110" fillId="0" borderId="0" applyFont="0" applyFill="0" applyBorder="0" applyAlignment="0" applyProtection="0"/>
    <xf numFmtId="0" fontId="14" fillId="0" borderId="0">
      <alignment vertical="top"/>
    </xf>
    <xf numFmtId="186" fontId="60" fillId="0" borderId="109">
      <alignment horizontal="right" vertical="center"/>
    </xf>
    <xf numFmtId="0" fontId="6" fillId="0" borderId="115" applyNumberFormat="0" applyFont="0" applyFill="0" applyAlignment="0" applyProtection="0"/>
    <xf numFmtId="187" fontId="60" fillId="0" borderId="109">
      <alignment horizontal="center"/>
    </xf>
    <xf numFmtId="185" fontId="60" fillId="0" borderId="86"/>
    <xf numFmtId="170" fontId="110" fillId="0" borderId="0" applyFont="0" applyFill="0" applyBorder="0" applyAlignment="0" applyProtection="0"/>
    <xf numFmtId="173" fontId="215" fillId="0" borderId="0" applyFont="0" applyFill="0" applyBorder="0" applyAlignment="0" applyProtection="0"/>
    <xf numFmtId="0" fontId="14" fillId="0" borderId="0">
      <alignment vertical="top"/>
    </xf>
    <xf numFmtId="229" fontId="6" fillId="0" borderId="0" applyFill="0" applyBorder="0" applyAlignment="0" applyProtection="0"/>
    <xf numFmtId="0" fontId="169" fillId="20" borderId="161" applyNumberFormat="0" applyAlignment="0" applyProtection="0"/>
    <xf numFmtId="172" fontId="110" fillId="0" borderId="0" applyFont="0" applyFill="0" applyBorder="0" applyAlignment="0" applyProtection="0"/>
    <xf numFmtId="220" fontId="17" fillId="0" borderId="0" applyFont="0" applyFill="0" applyBorder="0" applyAlignment="0" applyProtection="0"/>
    <xf numFmtId="0" fontId="59" fillId="0" borderId="0"/>
    <xf numFmtId="0" fontId="169" fillId="20" borderId="161" applyNumberFormat="0" applyAlignment="0" applyProtection="0"/>
    <xf numFmtId="0" fontId="69" fillId="0" borderId="0" applyNumberFormat="0" applyFill="0" applyBorder="0" applyAlignment="0" applyProtection="0"/>
    <xf numFmtId="0" fontId="6" fillId="0" borderId="115" applyNumberFormat="0" applyFont="0" applyFill="0" applyAlignment="0" applyProtection="0"/>
    <xf numFmtId="9" fontId="4" fillId="0" borderId="0" applyFont="0" applyFill="0" applyBorder="0" applyAlignment="0" applyProtection="0"/>
    <xf numFmtId="172" fontId="110" fillId="0" borderId="0" applyFont="0" applyFill="0" applyBorder="0" applyAlignment="0" applyProtection="0"/>
    <xf numFmtId="0" fontId="169" fillId="20" borderId="133" applyNumberFormat="0" applyAlignment="0" applyProtection="0"/>
    <xf numFmtId="0" fontId="14" fillId="0" borderId="0">
      <alignment vertical="top"/>
    </xf>
    <xf numFmtId="173" fontId="215" fillId="0" borderId="0" applyFont="0" applyFill="0" applyBorder="0" applyAlignment="0" applyProtection="0"/>
    <xf numFmtId="0" fontId="14" fillId="0" borderId="0">
      <alignment vertical="top"/>
    </xf>
    <xf numFmtId="9" fontId="4" fillId="0" borderId="0" applyFont="0" applyFill="0" applyBorder="0" applyAlignment="0" applyProtection="0"/>
    <xf numFmtId="173" fontId="222" fillId="0" borderId="0" applyFont="0" applyFill="0" applyBorder="0" applyAlignment="0" applyProtection="0"/>
    <xf numFmtId="228" fontId="221" fillId="0" borderId="0" applyFont="0" applyFill="0" applyBorder="0" applyAlignment="0" applyProtection="0"/>
    <xf numFmtId="0" fontId="69" fillId="0" borderId="0" applyNumberFormat="0" applyFill="0" applyBorder="0" applyAlignment="0" applyProtection="0"/>
    <xf numFmtId="231" fontId="6" fillId="0" borderId="0" applyFill="0" applyBorder="0" applyAlignment="0" applyProtection="0"/>
    <xf numFmtId="0" fontId="108" fillId="0" borderId="0" applyFont="0" applyFill="0" applyBorder="0" applyAlignment="0" applyProtection="0"/>
    <xf numFmtId="223" fontId="6" fillId="0" borderId="0" applyFill="0" applyBorder="0" applyAlignment="0" applyProtection="0"/>
    <xf numFmtId="0" fontId="218" fillId="0" borderId="0"/>
    <xf numFmtId="0" fontId="220" fillId="0" borderId="0" applyFont="0" applyFill="0" applyBorder="0" applyAlignment="0" applyProtection="0"/>
    <xf numFmtId="38" fontId="220" fillId="0" borderId="0" applyFont="0" applyFill="0" applyBorder="0" applyAlignment="0" applyProtection="0"/>
    <xf numFmtId="222" fontId="6" fillId="0" borderId="0" applyFill="0" applyBorder="0" applyAlignment="0" applyProtection="0"/>
    <xf numFmtId="0" fontId="69" fillId="0" borderId="0" applyNumberFormat="0" applyFill="0" applyBorder="0" applyAlignment="0" applyProtection="0"/>
    <xf numFmtId="0" fontId="14" fillId="0" borderId="0">
      <alignment vertical="top"/>
    </xf>
    <xf numFmtId="0" fontId="14" fillId="0" borderId="0">
      <alignment vertical="top"/>
    </xf>
    <xf numFmtId="0" fontId="169" fillId="20" borderId="133" applyNumberFormat="0" applyAlignment="0" applyProtection="0"/>
    <xf numFmtId="0" fontId="6" fillId="0" borderId="0" applyNumberFormat="0" applyFill="0" applyAlignment="0"/>
    <xf numFmtId="0" fontId="6" fillId="0" borderId="0"/>
    <xf numFmtId="0" fontId="6" fillId="0" borderId="0" applyFill="0" applyBorder="0" applyAlignment="0" applyProtection="0"/>
    <xf numFmtId="0" fontId="14" fillId="0" borderId="0">
      <alignment vertical="top"/>
    </xf>
    <xf numFmtId="0" fontId="14" fillId="0" borderId="0">
      <alignment vertical="top"/>
    </xf>
    <xf numFmtId="165" fontId="215" fillId="0" borderId="0" applyFont="0" applyFill="0" applyBorder="0" applyAlignment="0" applyProtection="0"/>
    <xf numFmtId="174" fontId="222" fillId="0" borderId="0" applyFont="0" applyFill="0" applyBorder="0" applyAlignment="0" applyProtection="0"/>
    <xf numFmtId="222" fontId="6" fillId="0" borderId="0" applyFill="0" applyBorder="0" applyAlignment="0" applyProtection="0"/>
    <xf numFmtId="9" fontId="4" fillId="0" borderId="0" applyFont="0" applyFill="0" applyBorder="0" applyAlignment="0" applyProtection="0"/>
    <xf numFmtId="0" fontId="209" fillId="52" borderId="0" applyNumberFormat="0" applyBorder="0" applyAlignment="0" applyProtection="0"/>
    <xf numFmtId="0" fontId="14" fillId="0" borderId="0">
      <alignment vertical="top"/>
    </xf>
    <xf numFmtId="203" fontId="101" fillId="0" borderId="114">
      <protection locked="0"/>
    </xf>
    <xf numFmtId="0" fontId="6" fillId="0" borderId="141" applyNumberFormat="0" applyFill="0" applyAlignment="0" applyProtection="0"/>
    <xf numFmtId="9" fontId="6" fillId="0" borderId="0" applyFont="0" applyFill="0" applyBorder="0" applyAlignment="0" applyProtection="0"/>
    <xf numFmtId="0" fontId="209" fillId="56" borderId="0" applyNumberFormat="0" applyBorder="0" applyAlignment="0" applyProtection="0"/>
    <xf numFmtId="165" fontId="215" fillId="0" borderId="0" applyFont="0" applyFill="0" applyBorder="0" applyAlignment="0" applyProtection="0"/>
    <xf numFmtId="3" fontId="6" fillId="0" borderId="0" applyFill="0" applyBorder="0" applyAlignment="0" applyProtection="0"/>
    <xf numFmtId="0" fontId="164" fillId="33" borderId="133" applyNumberFormat="0" applyAlignment="0" applyProtection="0"/>
    <xf numFmtId="231" fontId="6" fillId="0" borderId="0" applyFill="0" applyBorder="0" applyAlignment="0" applyProtection="0"/>
    <xf numFmtId="0" fontId="56" fillId="0" borderId="157">
      <alignment horizontal="left" vertical="center"/>
    </xf>
    <xf numFmtId="0" fontId="169" fillId="20" borderId="161" applyNumberFormat="0" applyAlignment="0" applyProtection="0"/>
    <xf numFmtId="233" fontId="6" fillId="0" borderId="0" applyFill="0" applyBorder="0" applyAlignment="0" applyProtection="0"/>
    <xf numFmtId="235" fontId="6" fillId="0" borderId="0" applyFill="0" applyBorder="0" applyAlignment="0" applyProtection="0"/>
    <xf numFmtId="2" fontId="6" fillId="0" borderId="0" applyFill="0" applyBorder="0" applyAlignment="0" applyProtection="0"/>
    <xf numFmtId="0" fontId="69" fillId="0" borderId="0" applyNumberFormat="0" applyFill="0" applyBorder="0" applyAlignment="0" applyProtection="0"/>
    <xf numFmtId="0" fontId="6" fillId="0" borderId="0"/>
    <xf numFmtId="219" fontId="6" fillId="0" borderId="0" applyBorder="0"/>
    <xf numFmtId="210" fontId="38" fillId="0" borderId="95"/>
    <xf numFmtId="186" fontId="60" fillId="0" borderId="131">
      <alignment horizontal="right" vertical="center"/>
    </xf>
    <xf numFmtId="186" fontId="60" fillId="0" borderId="131">
      <alignment horizontal="right" vertical="center"/>
    </xf>
    <xf numFmtId="187" fontId="60" fillId="0" borderId="131">
      <alignment horizontal="center"/>
    </xf>
    <xf numFmtId="0" fontId="69" fillId="0" borderId="0" applyNumberFormat="0" applyFill="0" applyBorder="0" applyAlignment="0" applyProtection="0"/>
    <xf numFmtId="234" fontId="221" fillId="0" borderId="0" applyFont="0" applyFill="0" applyBorder="0" applyAlignment="0" applyProtection="0"/>
    <xf numFmtId="38" fontId="217" fillId="0" borderId="0" applyFont="0" applyFill="0" applyBorder="0" applyAlignment="0" applyProtection="0"/>
    <xf numFmtId="0" fontId="108" fillId="0" borderId="0" applyFont="0" applyFill="0" applyBorder="0" applyAlignment="0" applyProtection="0"/>
    <xf numFmtId="170" fontId="110" fillId="0" borderId="0" applyFont="0" applyFill="0" applyBorder="0" applyAlignment="0" applyProtection="0"/>
    <xf numFmtId="0" fontId="69" fillId="0" borderId="0" applyNumberFormat="0" applyFill="0" applyBorder="0" applyAlignment="0" applyProtection="0"/>
    <xf numFmtId="0" fontId="14" fillId="0" borderId="0">
      <alignment vertical="top"/>
    </xf>
    <xf numFmtId="0" fontId="69" fillId="0" borderId="0" applyNumberFormat="0" applyFill="0" applyBorder="0" applyAlignment="0" applyProtection="0"/>
    <xf numFmtId="0" fontId="14" fillId="0" borderId="0">
      <alignment vertical="top"/>
    </xf>
    <xf numFmtId="186" fontId="60" fillId="0" borderId="109">
      <alignment horizontal="right" vertical="center"/>
    </xf>
    <xf numFmtId="186" fontId="60" fillId="0" borderId="109">
      <alignment horizontal="right" vertical="center"/>
    </xf>
    <xf numFmtId="186" fontId="60" fillId="0" borderId="109">
      <alignment horizontal="right" vertical="center"/>
    </xf>
    <xf numFmtId="211" fontId="110" fillId="0" borderId="109">
      <alignment horizontal="right" vertical="center"/>
    </xf>
    <xf numFmtId="0" fontId="69" fillId="0" borderId="0" applyNumberFormat="0" applyFill="0" applyBorder="0" applyAlignment="0" applyProtection="0"/>
    <xf numFmtId="0" fontId="223" fillId="0" borderId="0"/>
    <xf numFmtId="40" fontId="6" fillId="0" borderId="0" applyFill="0" applyBorder="0" applyAlignment="0" applyProtection="0"/>
    <xf numFmtId="186" fontId="60" fillId="0" borderId="131">
      <alignment horizontal="right" vertical="center"/>
    </xf>
    <xf numFmtId="0" fontId="6" fillId="0" borderId="0" applyFill="0" applyBorder="0" applyAlignment="0" applyProtection="0"/>
    <xf numFmtId="0" fontId="69" fillId="0" borderId="0" applyNumberFormat="0" applyFill="0" applyBorder="0" applyAlignment="0" applyProtection="0"/>
    <xf numFmtId="0" fontId="14" fillId="0" borderId="0">
      <alignment vertical="top"/>
    </xf>
    <xf numFmtId="0" fontId="69" fillId="0" borderId="0" applyNumberFormat="0" applyFill="0" applyBorder="0" applyAlignment="0" applyProtection="0"/>
    <xf numFmtId="176" fontId="216" fillId="0" borderId="139" applyFont="0" applyBorder="0"/>
    <xf numFmtId="0" fontId="222" fillId="0" borderId="0"/>
    <xf numFmtId="9" fontId="4" fillId="0" borderId="0" applyFont="0" applyFill="0" applyBorder="0" applyAlignment="0" applyProtection="0"/>
    <xf numFmtId="0" fontId="172" fillId="33" borderId="135" applyNumberFormat="0" applyAlignment="0" applyProtection="0"/>
    <xf numFmtId="0" fontId="69" fillId="0" borderId="0" applyNumberFormat="0" applyFill="0" applyBorder="0" applyAlignment="0" applyProtection="0"/>
    <xf numFmtId="294" fontId="17" fillId="0" borderId="164">
      <alignment horizontal="right" vertical="center"/>
    </xf>
    <xf numFmtId="0" fontId="16" fillId="0" borderId="0"/>
    <xf numFmtId="172" fontId="1" fillId="0" borderId="0" applyFont="0" applyFill="0" applyBorder="0" applyAlignment="0" applyProtection="0"/>
    <xf numFmtId="0" fontId="1" fillId="0" borderId="0"/>
    <xf numFmtId="0" fontId="6" fillId="0" borderId="0"/>
    <xf numFmtId="225" fontId="6" fillId="0" borderId="0" applyFill="0" applyBorder="0" applyAlignment="0" applyProtection="0"/>
    <xf numFmtId="0" fontId="6" fillId="0" borderId="0"/>
    <xf numFmtId="236" fontId="6" fillId="0" borderId="0" applyFill="0" applyBorder="0" applyAlignment="0" applyProtection="0"/>
    <xf numFmtId="172" fontId="110" fillId="0" borderId="0" applyFont="0" applyFill="0" applyBorder="0" applyAlignment="0" applyProtection="0"/>
    <xf numFmtId="230" fontId="6" fillId="0" borderId="0" applyFill="0" applyBorder="0" applyAlignment="0" applyProtection="0"/>
    <xf numFmtId="0" fontId="14" fillId="0" borderId="0">
      <alignment vertical="top"/>
    </xf>
    <xf numFmtId="230" fontId="6" fillId="0" borderId="0" applyFill="0" applyBorder="0" applyAlignment="0" applyProtection="0"/>
    <xf numFmtId="185" fontId="60" fillId="0" borderId="132"/>
    <xf numFmtId="0" fontId="169" fillId="20" borderId="133" applyNumberFormat="0" applyAlignment="0" applyProtection="0"/>
    <xf numFmtId="0" fontId="169" fillId="20" borderId="133" applyNumberFormat="0" applyAlignment="0" applyProtection="0"/>
    <xf numFmtId="9" fontId="4" fillId="0" borderId="0" applyFont="0" applyFill="0" applyBorder="0" applyAlignment="0" applyProtection="0"/>
    <xf numFmtId="0" fontId="4" fillId="0" borderId="0"/>
    <xf numFmtId="0" fontId="169" fillId="20" borderId="133" applyNumberFormat="0" applyAlignment="0" applyProtection="0"/>
    <xf numFmtId="222" fontId="6" fillId="0" borderId="0" applyFill="0" applyBorder="0" applyAlignment="0" applyProtection="0"/>
    <xf numFmtId="272" fontId="9" fillId="0" borderId="69" applyFill="0" applyProtection="0"/>
    <xf numFmtId="0" fontId="69" fillId="0" borderId="0" applyNumberFormat="0" applyFill="0" applyBorder="0" applyAlignment="0" applyProtection="0"/>
    <xf numFmtId="0" fontId="61" fillId="1" borderId="137" applyNumberFormat="0" applyFont="0" applyAlignment="0">
      <alignment horizontal="center"/>
    </xf>
    <xf numFmtId="166" fontId="215" fillId="0" borderId="0" applyFont="0" applyFill="0" applyBorder="0" applyAlignment="0" applyProtection="0"/>
    <xf numFmtId="0" fontId="164" fillId="33" borderId="127" applyNumberFormat="0" applyAlignment="0" applyProtection="0"/>
    <xf numFmtId="0" fontId="169" fillId="20" borderId="133" applyNumberFormat="0" applyAlignment="0" applyProtection="0"/>
    <xf numFmtId="211" fontId="110" fillId="0" borderId="131">
      <alignment horizontal="right" vertical="center"/>
    </xf>
    <xf numFmtId="192" fontId="81" fillId="0" borderId="54">
      <alignment horizontal="center"/>
      <protection hidden="1"/>
    </xf>
    <xf numFmtId="40" fontId="6" fillId="0" borderId="0" applyFill="0" applyBorder="0" applyAlignment="0" applyProtection="0"/>
    <xf numFmtId="224" fontId="6" fillId="0" borderId="0" applyFill="0" applyBorder="0" applyAlignment="0" applyProtection="0"/>
    <xf numFmtId="0" fontId="6" fillId="0" borderId="0" applyNumberFormat="0" applyFill="0" applyBorder="0" applyAlignment="0" applyProtection="0"/>
    <xf numFmtId="0" fontId="6" fillId="0" borderId="0"/>
    <xf numFmtId="0" fontId="6" fillId="0" borderId="0"/>
    <xf numFmtId="0" fontId="108" fillId="0" borderId="0" applyFont="0" applyFill="0" applyBorder="0" applyAlignment="0" applyProtection="0"/>
    <xf numFmtId="186" fontId="60" fillId="0" borderId="156">
      <alignment horizontal="right" vertical="center"/>
    </xf>
    <xf numFmtId="237" fontId="6" fillId="0" borderId="0" applyFill="0" applyBorder="0" applyAlignment="0" applyProtection="0"/>
    <xf numFmtId="221" fontId="17" fillId="0" borderId="0" applyFont="0" applyFill="0" applyBorder="0" applyAlignment="0" applyProtection="0"/>
    <xf numFmtId="227" fontId="6" fillId="0" borderId="0" applyFill="0" applyBorder="0" applyAlignment="0" applyProtection="0"/>
    <xf numFmtId="9" fontId="224" fillId="0" borderId="0" applyFont="0" applyFill="0" applyBorder="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69" fillId="20" borderId="127" applyNumberFormat="0" applyAlignment="0" applyProtection="0"/>
    <xf numFmtId="0" fontId="14" fillId="0" borderId="0">
      <alignment vertical="top"/>
    </xf>
    <xf numFmtId="40" fontId="217" fillId="0" borderId="0" applyFont="0" applyFill="0" applyBorder="0" applyAlignment="0" applyProtection="0"/>
    <xf numFmtId="0" fontId="160" fillId="36" borderId="134" applyNumberFormat="0" applyFont="0" applyAlignment="0" applyProtection="0"/>
    <xf numFmtId="223" fontId="6" fillId="0" borderId="0" applyFill="0" applyBorder="0" applyAlignment="0" applyProtection="0"/>
    <xf numFmtId="0" fontId="169" fillId="20" borderId="133" applyNumberFormat="0" applyAlignment="0" applyProtection="0"/>
    <xf numFmtId="0" fontId="14" fillId="0" borderId="0">
      <alignment vertical="top"/>
    </xf>
    <xf numFmtId="0" fontId="160" fillId="36" borderId="128" applyNumberFormat="0" applyFont="0" applyAlignment="0" applyProtection="0"/>
    <xf numFmtId="0" fontId="172" fillId="33" borderId="129" applyNumberFormat="0" applyAlignment="0" applyProtection="0"/>
    <xf numFmtId="0" fontId="69" fillId="0" borderId="0" applyNumberFormat="0" applyFill="0" applyBorder="0" applyAlignment="0" applyProtection="0"/>
    <xf numFmtId="0" fontId="6" fillId="0" borderId="0" applyNumberFormat="0" applyFill="0" applyBorder="0" applyAlignment="0" applyProtection="0"/>
    <xf numFmtId="231" fontId="6" fillId="0" borderId="0" applyFill="0" applyBorder="0" applyAlignment="0" applyProtection="0"/>
    <xf numFmtId="165" fontId="215" fillId="0" borderId="0" applyFont="0" applyFill="0" applyBorder="0" applyAlignment="0" applyProtection="0"/>
    <xf numFmtId="173" fontId="215" fillId="0" borderId="0" applyFont="0" applyFill="0" applyBorder="0" applyAlignment="0" applyProtection="0"/>
    <xf numFmtId="222" fontId="6" fillId="0" borderId="0" applyFill="0" applyBorder="0" applyAlignment="0" applyProtection="0"/>
    <xf numFmtId="237" fontId="6" fillId="0" borderId="0" applyFill="0" applyBorder="0" applyAlignment="0" applyProtection="0"/>
    <xf numFmtId="272" fontId="9" fillId="0" borderId="162" applyFill="0" applyProtection="0"/>
    <xf numFmtId="170" fontId="110" fillId="0" borderId="0" applyFont="0" applyFill="0" applyBorder="0" applyAlignment="0" applyProtection="0"/>
    <xf numFmtId="0" fontId="6" fillId="0" borderId="0" applyFill="0" applyBorder="0" applyAlignment="0" applyProtection="0"/>
    <xf numFmtId="226" fontId="6" fillId="0" borderId="0" applyFont="0" applyFill="0" applyBorder="0" applyAlignment="0" applyProtection="0"/>
    <xf numFmtId="40" fontId="220" fillId="0" borderId="0" applyFont="0" applyFill="0" applyBorder="0" applyAlignment="0" applyProtection="0"/>
    <xf numFmtId="9" fontId="6" fillId="0" borderId="0" applyFill="0" applyBorder="0" applyAlignment="0" applyProtection="0"/>
    <xf numFmtId="0" fontId="4" fillId="0" borderId="0" applyNumberFormat="0" applyFill="0" applyAlignment="0"/>
    <xf numFmtId="0" fontId="14" fillId="0" borderId="0">
      <alignment vertical="top"/>
    </xf>
    <xf numFmtId="0" fontId="14" fillId="0" borderId="0">
      <alignment vertical="top"/>
    </xf>
    <xf numFmtId="0" fontId="108" fillId="0" borderId="0" applyFont="0" applyFill="0" applyBorder="0" applyAlignment="0" applyProtection="0"/>
    <xf numFmtId="0" fontId="108" fillId="0" borderId="0" applyFont="0" applyFill="0" applyBorder="0" applyAlignment="0" applyProtection="0"/>
    <xf numFmtId="0" fontId="56" fillId="0" borderId="137">
      <alignment horizontal="left" vertical="center"/>
    </xf>
    <xf numFmtId="166" fontId="222" fillId="0" borderId="0" applyFont="0" applyFill="0" applyBorder="0" applyAlignment="0" applyProtection="0"/>
    <xf numFmtId="225" fontId="6" fillId="0" borderId="0" applyFill="0" applyBorder="0" applyAlignment="0" applyProtection="0"/>
    <xf numFmtId="235" fontId="6" fillId="0" borderId="0" applyFill="0" applyBorder="0" applyAlignment="0" applyProtection="0"/>
    <xf numFmtId="0" fontId="108" fillId="0" borderId="0" applyFont="0" applyFill="0" applyBorder="0" applyAlignment="0" applyProtection="0"/>
    <xf numFmtId="0" fontId="169" fillId="20" borderId="133" applyNumberFormat="0" applyAlignment="0" applyProtection="0"/>
    <xf numFmtId="186" fontId="60" fillId="0" borderId="156">
      <alignment horizontal="right" vertical="center"/>
    </xf>
    <xf numFmtId="0" fontId="169" fillId="20" borderId="133" applyNumberFormat="0" applyAlignment="0" applyProtection="0"/>
    <xf numFmtId="0" fontId="209" fillId="64" borderId="0" applyNumberFormat="0" applyBorder="0" applyAlignment="0" applyProtection="0"/>
    <xf numFmtId="0" fontId="69" fillId="0" borderId="0" applyNumberFormat="0" applyFill="0" applyBorder="0" applyAlignment="0" applyProtection="0"/>
    <xf numFmtId="0" fontId="169" fillId="20" borderId="133" applyNumberFormat="0" applyAlignment="0" applyProtection="0"/>
    <xf numFmtId="231" fontId="6" fillId="0" borderId="0" applyFill="0" applyBorder="0" applyAlignment="0" applyProtection="0"/>
    <xf numFmtId="165" fontId="222" fillId="0" borderId="0" applyFont="0" applyFill="0" applyBorder="0" applyAlignment="0" applyProtection="0"/>
    <xf numFmtId="0" fontId="14" fillId="0" borderId="0">
      <alignment vertical="top"/>
    </xf>
    <xf numFmtId="230" fontId="6" fillId="0" borderId="0" applyFill="0" applyBorder="0" applyAlignment="0" applyProtection="0"/>
    <xf numFmtId="0" fontId="220" fillId="0" borderId="0" applyFont="0" applyFill="0" applyBorder="0" applyAlignment="0" applyProtection="0"/>
    <xf numFmtId="165" fontId="215" fillId="0" borderId="0" applyFont="0" applyFill="0" applyBorder="0" applyAlignment="0" applyProtection="0"/>
    <xf numFmtId="38" fontId="6" fillId="0" borderId="0" applyFill="0" applyBorder="0" applyAlignment="0" applyProtection="0"/>
    <xf numFmtId="230" fontId="6" fillId="0" borderId="0" applyFill="0" applyBorder="0" applyAlignment="0" applyProtection="0"/>
    <xf numFmtId="237" fontId="6" fillId="0" borderId="0" applyFill="0" applyBorder="0" applyAlignment="0" applyProtection="0"/>
    <xf numFmtId="225" fontId="6" fillId="0" borderId="0" applyFill="0" applyBorder="0" applyAlignment="0" applyProtection="0"/>
    <xf numFmtId="0" fontId="209" fillId="60" borderId="0" applyNumberFormat="0" applyBorder="0" applyAlignment="0" applyProtection="0"/>
    <xf numFmtId="166" fontId="215" fillId="0" borderId="0" applyFont="0" applyFill="0" applyBorder="0" applyAlignment="0" applyProtection="0"/>
    <xf numFmtId="0" fontId="14" fillId="0" borderId="0">
      <alignment vertical="top"/>
    </xf>
    <xf numFmtId="0" fontId="14" fillId="0" borderId="0">
      <alignment vertical="top"/>
    </xf>
    <xf numFmtId="0" fontId="14" fillId="0" borderId="0">
      <alignment vertical="top"/>
    </xf>
    <xf numFmtId="223" fontId="6" fillId="0" borderId="0" applyFill="0" applyBorder="0" applyAlignment="0" applyProtection="0"/>
    <xf numFmtId="166" fontId="215" fillId="0" borderId="0" applyFont="0" applyFill="0" applyBorder="0" applyAlignment="0" applyProtection="0"/>
    <xf numFmtId="231" fontId="6" fillId="0" borderId="0" applyFill="0" applyBorder="0" applyAlignment="0" applyProtection="0"/>
    <xf numFmtId="230" fontId="6" fillId="0" borderId="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3" fontId="118" fillId="0" borderId="0" applyFont="0" applyFill="0" applyBorder="0" applyAlignment="0" applyProtection="0"/>
    <xf numFmtId="223" fontId="6" fillId="0" borderId="0" applyFill="0" applyBorder="0" applyAlignment="0" applyProtection="0"/>
    <xf numFmtId="168" fontId="67" fillId="0" borderId="0" applyFont="0" applyFill="0" applyBorder="0" applyAlignment="0" applyProtection="0"/>
    <xf numFmtId="238" fontId="6" fillId="0" borderId="0" applyFill="0" applyBorder="0" applyAlignment="0" applyProtection="0"/>
    <xf numFmtId="174" fontId="118" fillId="0" borderId="0" applyFont="0" applyFill="0" applyBorder="0" applyAlignment="0" applyProtection="0"/>
    <xf numFmtId="228" fontId="225" fillId="0" borderId="0" applyFont="0" applyFill="0" applyBorder="0" applyAlignment="0" applyProtection="0"/>
    <xf numFmtId="234" fontId="225" fillId="0" borderId="0" applyFont="0" applyFill="0" applyBorder="0" applyAlignment="0" applyProtection="0"/>
    <xf numFmtId="228" fontId="226" fillId="0" borderId="0" applyFont="0" applyFill="0" applyBorder="0" applyAlignment="0" applyProtection="0"/>
    <xf numFmtId="229" fontId="6" fillId="0" borderId="0" applyFill="0" applyBorder="0" applyAlignment="0" applyProtection="0"/>
    <xf numFmtId="234" fontId="226" fillId="0" borderId="0" applyFont="0" applyFill="0" applyBorder="0" applyAlignment="0" applyProtection="0"/>
    <xf numFmtId="0" fontId="227" fillId="0" borderId="0"/>
    <xf numFmtId="1" fontId="228" fillId="0" borderId="132" applyBorder="0" applyAlignment="0">
      <alignment horizontal="center"/>
    </xf>
    <xf numFmtId="172" fontId="229" fillId="0" borderId="114" applyNumberFormat="0" applyFont="0" applyBorder="0" applyAlignment="0">
      <alignment horizontal="center" vertical="center"/>
    </xf>
    <xf numFmtId="172" fontId="229" fillId="0" borderId="114" applyNumberFormat="0" applyFont="0" applyBorder="0" applyAlignment="0">
      <alignment horizontal="center" vertical="center"/>
    </xf>
    <xf numFmtId="0" fontId="90" fillId="68" borderId="0"/>
    <xf numFmtId="0" fontId="16" fillId="2" borderId="0"/>
    <xf numFmtId="0" fontId="90" fillId="2" borderId="0"/>
    <xf numFmtId="0" fontId="16" fillId="2" borderId="0"/>
    <xf numFmtId="0" fontId="90" fillId="2" borderId="0"/>
    <xf numFmtId="0" fontId="90" fillId="2" borderId="0"/>
    <xf numFmtId="9" fontId="230" fillId="0" borderId="0" applyFont="0" applyFill="0" applyBorder="0" applyAlignment="0" applyProtection="0"/>
    <xf numFmtId="0" fontId="231" fillId="0" borderId="95" applyFont="0" applyBorder="0" applyAlignment="0">
      <alignment horizontal="center"/>
    </xf>
    <xf numFmtId="9" fontId="232" fillId="0" borderId="0" applyFont="0" applyFill="0" applyBorder="0" applyAlignment="0" applyProtection="0"/>
    <xf numFmtId="0" fontId="91" fillId="68" borderId="0"/>
    <xf numFmtId="0" fontId="16" fillId="2" borderId="0"/>
    <xf numFmtId="0" fontId="91" fillId="2" borderId="0"/>
    <xf numFmtId="0" fontId="16" fillId="2" borderId="0"/>
    <xf numFmtId="0" fontId="91" fillId="2" borderId="0"/>
    <xf numFmtId="0" fontId="91" fillId="2" borderId="0"/>
    <xf numFmtId="0" fontId="11" fillId="0" borderId="0"/>
    <xf numFmtId="0" fontId="11" fillId="0" borderId="0"/>
    <xf numFmtId="0" fontId="92" fillId="68" borderId="0"/>
    <xf numFmtId="0" fontId="16" fillId="2" borderId="0"/>
    <xf numFmtId="0" fontId="92" fillId="2" borderId="0"/>
    <xf numFmtId="0" fontId="16" fillId="2" borderId="0"/>
    <xf numFmtId="0" fontId="92" fillId="2" borderId="0"/>
    <xf numFmtId="0" fontId="92" fillId="2" borderId="0"/>
    <xf numFmtId="0" fontId="16" fillId="0" borderId="0">
      <alignment wrapText="1"/>
    </xf>
    <xf numFmtId="0" fontId="16" fillId="0" borderId="0">
      <alignment wrapText="1"/>
    </xf>
    <xf numFmtId="0" fontId="93" fillId="0" borderId="0">
      <alignment wrapText="1"/>
    </xf>
    <xf numFmtId="9" fontId="4" fillId="0" borderId="0" applyFont="0" applyFill="0" applyBorder="0" applyAlignment="0" applyProtection="0"/>
    <xf numFmtId="0" fontId="69" fillId="0" borderId="0"/>
    <xf numFmtId="0" fontId="217" fillId="0" borderId="0" applyFont="0" applyFill="0" applyBorder="0" applyAlignment="0" applyProtection="0"/>
    <xf numFmtId="0" fontId="6" fillId="0" borderId="0" applyFill="0" applyBorder="0" applyAlignment="0" applyProtection="0"/>
    <xf numFmtId="0" fontId="217" fillId="0" borderId="0" applyFont="0" applyFill="0" applyBorder="0" applyAlignment="0" applyProtection="0"/>
    <xf numFmtId="0" fontId="14" fillId="69" borderId="0" applyNumberFormat="0" applyBorder="0" applyAlignment="0" applyProtection="0"/>
    <xf numFmtId="0" fontId="14" fillId="69" borderId="0" applyNumberFormat="0" applyBorder="0" applyAlignment="0" applyProtection="0"/>
    <xf numFmtId="0" fontId="233" fillId="70" borderId="0" applyNumberFormat="0" applyBorder="0" applyAlignment="0" applyProtection="0"/>
    <xf numFmtId="0" fontId="14" fillId="71" borderId="0" applyNumberFormat="0" applyBorder="0" applyAlignment="0" applyProtection="0"/>
    <xf numFmtId="0" fontId="14" fillId="72" borderId="0" applyNumberFormat="0" applyBorder="0" applyAlignment="0" applyProtection="0"/>
    <xf numFmtId="0" fontId="233" fillId="73" borderId="0" applyNumberFormat="0" applyBorder="0" applyAlignment="0" applyProtection="0"/>
    <xf numFmtId="0" fontId="14" fillId="71" borderId="0" applyNumberFormat="0" applyBorder="0" applyAlignment="0" applyProtection="0"/>
    <xf numFmtId="0" fontId="14" fillId="74" borderId="0" applyNumberFormat="0" applyBorder="0" applyAlignment="0" applyProtection="0"/>
    <xf numFmtId="0" fontId="233" fillId="72" borderId="0" applyNumberFormat="0" applyBorder="0" applyAlignment="0" applyProtection="0"/>
    <xf numFmtId="0" fontId="14" fillId="69" borderId="0" applyNumberFormat="0" applyBorder="0" applyAlignment="0" applyProtection="0"/>
    <xf numFmtId="0" fontId="14" fillId="72" borderId="0" applyNumberFormat="0" applyBorder="0" applyAlignment="0" applyProtection="0"/>
    <xf numFmtId="0" fontId="233" fillId="72" borderId="0" applyNumberFormat="0" applyBorder="0" applyAlignment="0" applyProtection="0"/>
    <xf numFmtId="0" fontId="14" fillId="75" borderId="0" applyNumberFormat="0" applyBorder="0" applyAlignment="0" applyProtection="0"/>
    <xf numFmtId="0" fontId="14" fillId="69" borderId="0" applyNumberFormat="0" applyBorder="0" applyAlignment="0" applyProtection="0"/>
    <xf numFmtId="0" fontId="233" fillId="70" borderId="0" applyNumberFormat="0" applyBorder="0" applyAlignment="0" applyProtection="0"/>
    <xf numFmtId="0" fontId="14" fillId="71" borderId="0" applyNumberFormat="0" applyBorder="0" applyAlignment="0" applyProtection="0"/>
    <xf numFmtId="0" fontId="14" fillId="76" borderId="0" applyNumberFormat="0" applyBorder="0" applyAlignment="0" applyProtection="0"/>
    <xf numFmtId="0" fontId="233" fillId="76" borderId="0" applyNumberFormat="0" applyBorder="0" applyAlignment="0" applyProtection="0"/>
    <xf numFmtId="0" fontId="50" fillId="0" borderId="0" applyFont="0" applyFill="0" applyBorder="0" applyAlignment="0" applyProtection="0"/>
    <xf numFmtId="239" fontId="23" fillId="0" borderId="0" applyFont="0" applyFill="0" applyBorder="0" applyAlignment="0" applyProtection="0"/>
    <xf numFmtId="0" fontId="50" fillId="0" borderId="0" applyFont="0" applyFill="0" applyBorder="0" applyAlignment="0" applyProtection="0"/>
    <xf numFmtId="240" fontId="23" fillId="0" borderId="0" applyFont="0" applyFill="0" applyBorder="0" applyAlignment="0" applyProtection="0"/>
    <xf numFmtId="241" fontId="23" fillId="0" borderId="0" applyFont="0" applyFill="0" applyBorder="0" applyAlignment="0" applyProtection="0"/>
    <xf numFmtId="198" fontId="232" fillId="0" borderId="0" applyFont="0" applyFill="0" applyBorder="0" applyAlignment="0" applyProtection="0"/>
    <xf numFmtId="173" fontId="215" fillId="0" borderId="0" applyFont="0" applyFill="0" applyBorder="0" applyAlignment="0" applyProtection="0"/>
    <xf numFmtId="0" fontId="169" fillId="20" borderId="161" applyNumberFormat="0" applyAlignment="0" applyProtection="0"/>
    <xf numFmtId="0" fontId="11" fillId="0" borderId="0"/>
    <xf numFmtId="0" fontId="11" fillId="0" borderId="0"/>
    <xf numFmtId="0" fontId="95" fillId="0" borderId="0"/>
    <xf numFmtId="0" fontId="234" fillId="0" borderId="0"/>
    <xf numFmtId="0" fontId="232" fillId="0" borderId="0"/>
    <xf numFmtId="242" fontId="235" fillId="0" borderId="0" applyFill="0" applyBorder="0" applyAlignment="0"/>
    <xf numFmtId="181" fontId="235" fillId="0" borderId="0" applyFill="0" applyBorder="0" applyAlignment="0"/>
    <xf numFmtId="243" fontId="235" fillId="0" borderId="0" applyFill="0" applyBorder="0" applyAlignment="0"/>
    <xf numFmtId="244" fontId="6" fillId="0" borderId="0" applyFill="0" applyBorder="0" applyAlignment="0"/>
    <xf numFmtId="174" fontId="235" fillId="0" borderId="0" applyFill="0" applyBorder="0" applyAlignment="0"/>
    <xf numFmtId="245" fontId="235" fillId="0" borderId="0" applyFill="0" applyBorder="0" applyAlignment="0"/>
    <xf numFmtId="242" fontId="235" fillId="0" borderId="0" applyFill="0" applyBorder="0" applyAlignment="0"/>
    <xf numFmtId="0" fontId="236" fillId="0" borderId="0" applyFill="0" applyBorder="0" applyProtection="0">
      <alignment horizontal="center"/>
      <protection locked="0"/>
    </xf>
    <xf numFmtId="0" fontId="236" fillId="0" borderId="0" applyFill="0" applyBorder="0" applyProtection="0">
      <alignment horizontal="center"/>
    </xf>
    <xf numFmtId="1" fontId="237" fillId="0" borderId="22" applyBorder="0"/>
    <xf numFmtId="0" fontId="238" fillId="0" borderId="138">
      <alignment horizontal="center"/>
    </xf>
    <xf numFmtId="246" fontId="6" fillId="0" borderId="0" applyFont="0" applyFill="0" applyBorder="0" applyAlignment="0" applyProtection="0"/>
    <xf numFmtId="175" fontId="11" fillId="0" borderId="0" applyFont="0" applyFill="0" applyBorder="0" applyAlignment="0" applyProtection="0"/>
    <xf numFmtId="170" fontId="4" fillId="0" borderId="0" applyFont="0" applyFill="0" applyBorder="0" applyAlignment="0" applyProtection="0"/>
    <xf numFmtId="174" fontId="235" fillId="0" borderId="0" applyFont="0" applyFill="0" applyBorder="0" applyAlignment="0" applyProtection="0"/>
    <xf numFmtId="247" fontId="4" fillId="0" borderId="0" applyFont="0" applyFill="0" applyBorder="0" applyAlignment="0" applyProtection="0"/>
    <xf numFmtId="248" fontId="118" fillId="0" borderId="0" applyFont="0" applyFill="0" applyBorder="0" applyAlignment="0" applyProtection="0"/>
    <xf numFmtId="249" fontId="6" fillId="0" borderId="0" applyFont="0" applyFill="0" applyBorder="0" applyAlignment="0" applyProtection="0"/>
    <xf numFmtId="250" fontId="239" fillId="0" borderId="0" applyFont="0" applyFill="0" applyBorder="0" applyAlignment="0" applyProtection="0"/>
    <xf numFmtId="251" fontId="118" fillId="0" borderId="0" applyFont="0" applyFill="0" applyBorder="0" applyAlignment="0" applyProtection="0"/>
    <xf numFmtId="252" fontId="6" fillId="0" borderId="0" applyFont="0" applyFill="0" applyBorder="0" applyAlignment="0" applyProtection="0"/>
    <xf numFmtId="253" fontId="239" fillId="0" borderId="0" applyFont="0" applyFill="0" applyBorder="0" applyAlignment="0" applyProtection="0"/>
    <xf numFmtId="254" fontId="118" fillId="0" borderId="0" applyFont="0" applyFill="0" applyBorder="0" applyAlignment="0" applyProtection="0"/>
    <xf numFmtId="218"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218" fontId="4" fillId="0" borderId="0" applyFont="0" applyFill="0" applyBorder="0" applyAlignment="0" applyProtection="0"/>
    <xf numFmtId="166" fontId="240"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90" fontId="9" fillId="0" borderId="0"/>
    <xf numFmtId="190" fontId="9" fillId="0" borderId="0"/>
    <xf numFmtId="255" fontId="241" fillId="0" borderId="0"/>
    <xf numFmtId="0" fontId="242" fillId="0" borderId="0" applyNumberFormat="0" applyFill="0" applyBorder="0" applyAlignment="0" applyProtection="0"/>
    <xf numFmtId="0" fontId="243" fillId="0" borderId="0" applyNumberFormat="0" applyAlignment="0"/>
    <xf numFmtId="256" fontId="27" fillId="0" borderId="0" applyFill="0" applyBorder="0" applyProtection="0"/>
    <xf numFmtId="257" fontId="4" fillId="0" borderId="0" applyFont="0" applyFill="0" applyBorder="0" applyAlignment="0" applyProtection="0"/>
    <xf numFmtId="258" fontId="9" fillId="0" borderId="0" applyFill="0" applyBorder="0" applyProtection="0"/>
    <xf numFmtId="258" fontId="9" fillId="0" borderId="136" applyFill="0" applyProtection="0"/>
    <xf numFmtId="258" fontId="9" fillId="0" borderId="130" applyFill="0" applyProtection="0"/>
    <xf numFmtId="259" fontId="6" fillId="0" borderId="0" applyFill="0" applyBorder="0" applyProtection="0"/>
    <xf numFmtId="260" fontId="60" fillId="0" borderId="0" applyFont="0" applyFill="0" applyBorder="0" applyAlignment="0" applyProtection="0"/>
    <xf numFmtId="165" fontId="118" fillId="0" borderId="0" applyFont="0" applyFill="0" applyBorder="0" applyAlignment="0" applyProtection="0"/>
    <xf numFmtId="230" fontId="6" fillId="0" borderId="0" applyFill="0" applyBorder="0" applyAlignment="0" applyProtection="0"/>
    <xf numFmtId="166" fontId="118" fillId="0" borderId="0" applyFont="0" applyFill="0" applyBorder="0" applyAlignment="0" applyProtection="0"/>
    <xf numFmtId="261" fontId="6" fillId="0" borderId="0" applyFont="0" applyFill="0" applyBorder="0" applyAlignment="0" applyProtection="0"/>
    <xf numFmtId="242" fontId="235" fillId="0" borderId="0" applyFont="0" applyFill="0" applyBorder="0" applyAlignment="0" applyProtection="0"/>
    <xf numFmtId="262" fontId="239" fillId="0" borderId="0" applyFont="0" applyFill="0" applyBorder="0" applyAlignment="0" applyProtection="0"/>
    <xf numFmtId="263" fontId="118" fillId="0" borderId="0" applyFont="0" applyFill="0" applyBorder="0" applyAlignment="0" applyProtection="0"/>
    <xf numFmtId="264" fontId="6" fillId="0" borderId="0" applyFont="0" applyFill="0" applyBorder="0" applyAlignment="0" applyProtection="0"/>
    <xf numFmtId="265" fontId="239" fillId="0" borderId="0" applyFont="0" applyFill="0" applyBorder="0" applyAlignment="0" applyProtection="0"/>
    <xf numFmtId="266" fontId="118" fillId="0" borderId="0" applyFont="0" applyFill="0" applyBorder="0" applyAlignment="0" applyProtection="0"/>
    <xf numFmtId="267" fontId="6" fillId="0" borderId="0" applyFont="0" applyFill="0" applyBorder="0" applyAlignment="0" applyProtection="0"/>
    <xf numFmtId="268" fontId="239" fillId="0" borderId="0" applyFont="0" applyFill="0" applyBorder="0" applyAlignment="0" applyProtection="0"/>
    <xf numFmtId="269" fontId="118" fillId="0" borderId="0" applyFont="0" applyFill="0" applyBorder="0" applyAlignment="0" applyProtection="0"/>
    <xf numFmtId="270" fontId="6" fillId="0" borderId="0" applyFont="0" applyFill="0" applyBorder="0" applyAlignment="0" applyProtection="0"/>
    <xf numFmtId="271" fontId="6" fillId="0" borderId="0"/>
    <xf numFmtId="271" fontId="6" fillId="0" borderId="0"/>
    <xf numFmtId="271" fontId="6" fillId="0" borderId="0"/>
    <xf numFmtId="199" fontId="81" fillId="0" borderId="54">
      <alignment horizontal="center"/>
      <protection hidden="1"/>
    </xf>
    <xf numFmtId="14" fontId="14" fillId="0" borderId="0" applyFill="0" applyBorder="0" applyAlignment="0"/>
    <xf numFmtId="0" fontId="4" fillId="0" borderId="0" applyFill="0" applyBorder="0" applyAlignment="0" applyProtection="0"/>
    <xf numFmtId="172" fontId="17" fillId="0" borderId="0" applyFont="0" applyFill="0" applyBorder="0" applyAlignment="0" applyProtection="0"/>
    <xf numFmtId="272" fontId="9" fillId="0" borderId="0" applyFill="0" applyBorder="0" applyProtection="0"/>
    <xf numFmtId="272" fontId="9" fillId="0" borderId="136" applyFill="0" applyProtection="0"/>
    <xf numFmtId="272" fontId="9" fillId="0" borderId="130" applyFill="0" applyProtection="0"/>
    <xf numFmtId="197" fontId="6" fillId="0" borderId="0" applyFill="0" applyBorder="0" applyProtection="0"/>
    <xf numFmtId="226" fontId="6" fillId="0" borderId="0" applyFont="0" applyFill="0" applyBorder="0" applyAlignment="0" applyProtection="0"/>
    <xf numFmtId="227" fontId="6" fillId="0" borderId="0" applyFill="0" applyBorder="0" applyAlignment="0" applyProtection="0"/>
    <xf numFmtId="232" fontId="6" fillId="0" borderId="0" applyFont="0" applyFill="0" applyBorder="0" applyAlignment="0" applyProtection="0"/>
    <xf numFmtId="273" fontId="6" fillId="0" borderId="0"/>
    <xf numFmtId="273" fontId="6" fillId="0" borderId="0"/>
    <xf numFmtId="273" fontId="6" fillId="0" borderId="0"/>
    <xf numFmtId="0" fontId="11" fillId="0" borderId="0" applyNumberFormat="0" applyBorder="0" applyAlignment="0">
      <alignment horizontal="centerContinuous"/>
    </xf>
    <xf numFmtId="3" fontId="6" fillId="0" borderId="0" applyBorder="0" applyAlignment="0"/>
    <xf numFmtId="0" fontId="244" fillId="77" borderId="0" applyNumberFormat="0" applyBorder="0" applyAlignment="0" applyProtection="0"/>
    <xf numFmtId="0" fontId="244" fillId="78" borderId="0" applyNumberFormat="0" applyBorder="0" applyAlignment="0" applyProtection="0"/>
    <xf numFmtId="0" fontId="244" fillId="78" borderId="0" applyNumberFormat="0" applyBorder="0" applyAlignment="0" applyProtection="0"/>
    <xf numFmtId="0" fontId="110" fillId="0" borderId="0"/>
    <xf numFmtId="174" fontId="235" fillId="0" borderId="0" applyFill="0" applyBorder="0" applyAlignment="0"/>
    <xf numFmtId="242" fontId="235" fillId="0" borderId="0" applyFill="0" applyBorder="0" applyAlignment="0"/>
    <xf numFmtId="174" fontId="235" fillId="0" borderId="0" applyFill="0" applyBorder="0" applyAlignment="0"/>
    <xf numFmtId="245" fontId="235" fillId="0" borderId="0" applyFill="0" applyBorder="0" applyAlignment="0"/>
    <xf numFmtId="242" fontId="235" fillId="0" borderId="0" applyFill="0" applyBorder="0" applyAlignment="0"/>
    <xf numFmtId="0" fontId="6" fillId="0" borderId="0"/>
    <xf numFmtId="3" fontId="6" fillId="0" borderId="0" applyBorder="0" applyAlignment="0"/>
    <xf numFmtId="0" fontId="245" fillId="0" borderId="0" applyNumberFormat="0" applyFill="0" applyBorder="0" applyProtection="0"/>
    <xf numFmtId="0" fontId="246" fillId="0" borderId="0" applyNumberFormat="0" applyFill="0" applyBorder="0" applyProtection="0">
      <alignment vertical="center"/>
    </xf>
    <xf numFmtId="0" fontId="247" fillId="0" borderId="0" applyNumberFormat="0" applyFill="0" applyBorder="0" applyProtection="0">
      <alignment vertical="center"/>
    </xf>
    <xf numFmtId="0" fontId="248" fillId="0" borderId="0" applyNumberFormat="0" applyFill="0" applyBorder="0" applyAlignment="0" applyProtection="0"/>
    <xf numFmtId="274" fontId="249" fillId="0" borderId="142" applyNumberFormat="0" applyFill="0" applyBorder="0" applyAlignment="0" applyProtection="0"/>
    <xf numFmtId="0" fontId="250" fillId="0" borderId="0" applyNumberFormat="0" applyFill="0" applyBorder="0" applyAlignment="0" applyProtection="0"/>
    <xf numFmtId="275" fontId="11" fillId="0" borderId="143" applyFont="0" applyFill="0" applyBorder="0" applyProtection="0"/>
    <xf numFmtId="0" fontId="251" fillId="0" borderId="50" applyNumberFormat="0" applyFill="0" applyBorder="0" applyAlignment="0" applyProtection="0">
      <alignment horizontal="center" vertical="center"/>
    </xf>
    <xf numFmtId="0" fontId="6" fillId="0" borderId="0"/>
    <xf numFmtId="0" fontId="6" fillId="0" borderId="0"/>
    <xf numFmtId="0" fontId="6" fillId="0" borderId="0"/>
    <xf numFmtId="14" fontId="252" fillId="79" borderId="3">
      <alignment horizontal="center" vertical="center" wrapText="1"/>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36" fillId="0" borderId="0" applyFill="0" applyAlignment="0" applyProtection="0">
      <protection locked="0"/>
    </xf>
    <xf numFmtId="0" fontId="236" fillId="0" borderId="68" applyFill="0" applyAlignment="0" applyProtection="0">
      <protection locked="0"/>
    </xf>
    <xf numFmtId="0" fontId="57" fillId="0" borderId="0" applyProtection="0"/>
    <xf numFmtId="0" fontId="57" fillId="0" borderId="0" applyProtection="0"/>
    <xf numFmtId="0" fontId="56" fillId="0" borderId="0" applyProtection="0"/>
    <xf numFmtId="0" fontId="56" fillId="0" borderId="0" applyProtection="0"/>
    <xf numFmtId="170" fontId="110" fillId="0" borderId="0" applyFont="0" applyFill="0" applyBorder="0" applyAlignment="0" applyProtection="0"/>
    <xf numFmtId="237" fontId="6" fillId="0" borderId="0" applyFill="0" applyBorder="0" applyAlignment="0" applyProtection="0"/>
    <xf numFmtId="222" fontId="6" fillId="0" borderId="0" applyFill="0" applyBorder="0" applyAlignment="0" applyProtection="0"/>
    <xf numFmtId="0" fontId="253" fillId="0" borderId="0"/>
    <xf numFmtId="0" fontId="253" fillId="0" borderId="0"/>
    <xf numFmtId="0" fontId="83" fillId="0" borderId="0" applyFont="0" applyFill="0" applyBorder="0" applyAlignment="0" applyProtection="0"/>
    <xf numFmtId="0" fontId="6" fillId="0" borderId="0" applyFill="0" applyBorder="0" applyAlignment="0" applyProtection="0"/>
    <xf numFmtId="0" fontId="83" fillId="0" borderId="0" applyFont="0" applyFill="0" applyBorder="0" applyAlignment="0" applyProtection="0"/>
    <xf numFmtId="0" fontId="254" fillId="0" borderId="0"/>
    <xf numFmtId="0" fontId="254" fillId="0" borderId="0"/>
    <xf numFmtId="0" fontId="254" fillId="0" borderId="0"/>
    <xf numFmtId="0" fontId="254" fillId="0" borderId="0"/>
    <xf numFmtId="276" fontId="255" fillId="80" borderId="0"/>
    <xf numFmtId="0" fontId="11" fillId="0" borderId="0"/>
    <xf numFmtId="0" fontId="6" fillId="0" borderId="0"/>
    <xf numFmtId="174" fontId="235" fillId="0" borderId="0" applyFill="0" applyBorder="0" applyAlignment="0"/>
    <xf numFmtId="242" fontId="235" fillId="0" borderId="0" applyFill="0" applyBorder="0" applyAlignment="0"/>
    <xf numFmtId="174" fontId="235" fillId="0" borderId="0" applyFill="0" applyBorder="0" applyAlignment="0"/>
    <xf numFmtId="245" fontId="235" fillId="0" borderId="0" applyFill="0" applyBorder="0" applyAlignment="0"/>
    <xf numFmtId="242" fontId="235" fillId="0" borderId="0" applyFill="0" applyBorder="0" applyAlignment="0"/>
    <xf numFmtId="186" fontId="60" fillId="0" borderId="156">
      <alignment horizontal="right" vertical="center"/>
    </xf>
    <xf numFmtId="276" fontId="255" fillId="81" borderId="0"/>
    <xf numFmtId="15" fontId="6" fillId="0" borderId="0"/>
    <xf numFmtId="15" fontId="6" fillId="0" borderId="0"/>
    <xf numFmtId="15" fontId="6" fillId="0" borderId="0"/>
    <xf numFmtId="0" fontId="256" fillId="0" borderId="0" applyFill="0" applyBorder="0" applyAlignment="0" applyProtection="0"/>
    <xf numFmtId="277" fontId="6"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 fillId="0" borderId="0" applyNumberFormat="0" applyFill="0" applyAlignment="0"/>
    <xf numFmtId="0" fontId="6" fillId="0" borderId="0" applyNumberFormat="0" applyFill="0" applyAlignment="0"/>
    <xf numFmtId="0" fontId="59" fillId="0" borderId="0" applyNumberFormat="0" applyFont="0" applyFill="0" applyAlignment="0"/>
    <xf numFmtId="0" fontId="59" fillId="0" borderId="0" applyNumberFormat="0" applyFont="0" applyFill="0" applyAlignment="0"/>
    <xf numFmtId="0" fontId="169" fillId="20" borderId="161" applyNumberFormat="0" applyAlignment="0" applyProtection="0"/>
    <xf numFmtId="0" fontId="60" fillId="0" borderId="132"/>
    <xf numFmtId="0" fontId="9" fillId="0" borderId="0"/>
    <xf numFmtId="0" fontId="9" fillId="0" borderId="0"/>
    <xf numFmtId="0" fontId="60" fillId="0" borderId="132"/>
    <xf numFmtId="37" fontId="257" fillId="0" borderId="0"/>
    <xf numFmtId="37" fontId="257" fillId="0" borderId="0"/>
    <xf numFmtId="0" fontId="258" fillId="0" borderId="132" applyNumberFormat="0" applyFont="0" applyFill="0" applyBorder="0" applyAlignment="0">
      <alignment horizontal="center"/>
    </xf>
    <xf numFmtId="0" fontId="259" fillId="0" borderId="0"/>
    <xf numFmtId="0" fontId="11" fillId="0" borderId="0"/>
    <xf numFmtId="0" fontId="169" fillId="20" borderId="161" applyNumberFormat="0" applyAlignment="0" applyProtection="0"/>
    <xf numFmtId="0" fontId="17" fillId="0" borderId="0"/>
    <xf numFmtId="0" fontId="6" fillId="0" borderId="0"/>
    <xf numFmtId="0" fontId="6" fillId="0" borderId="0"/>
    <xf numFmtId="0" fontId="6" fillId="0" borderId="0"/>
    <xf numFmtId="0" fontId="6" fillId="0" borderId="0"/>
    <xf numFmtId="0" fontId="11" fillId="0" borderId="0"/>
    <xf numFmtId="0" fontId="11" fillId="36" borderId="134" applyNumberFormat="0" applyFont="0" applyAlignment="0" applyProtection="0"/>
    <xf numFmtId="3" fontId="260" fillId="0" borderId="0" applyFont="0" applyFill="0" applyBorder="0" applyAlignment="0" applyProtection="0"/>
    <xf numFmtId="166" fontId="89" fillId="0" borderId="0" applyFont="0" applyFill="0" applyBorder="0" applyAlignment="0" applyProtection="0"/>
    <xf numFmtId="165" fontId="89" fillId="0" borderId="0" applyFont="0" applyFill="0" applyBorder="0" applyAlignment="0" applyProtection="0"/>
    <xf numFmtId="0" fontId="236" fillId="0" borderId="0" applyNumberFormat="0" applyFill="0" applyBorder="0" applyAlignment="0" applyProtection="0"/>
    <xf numFmtId="0" fontId="236"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278" fontId="6" fillId="0" borderId="0" applyFont="0" applyFill="0" applyBorder="0" applyAlignment="0" applyProtection="0"/>
    <xf numFmtId="279" fontId="236" fillId="0" borderId="0" applyFont="0" applyFill="0" applyBorder="0" applyAlignment="0" applyProtection="0"/>
    <xf numFmtId="280" fontId="4" fillId="0" borderId="0" applyFont="0" applyFill="0" applyBorder="0" applyAlignment="0" applyProtection="0"/>
    <xf numFmtId="279" fontId="236" fillId="0" borderId="0" applyFont="0" applyFill="0" applyBorder="0" applyAlignment="0" applyProtection="0"/>
    <xf numFmtId="281" fontId="6" fillId="0" borderId="0" applyFont="0" applyFill="0" applyBorder="0" applyAlignment="0" applyProtection="0"/>
    <xf numFmtId="244" fontId="6" fillId="0" borderId="0" applyFont="0" applyFill="0" applyBorder="0" applyAlignment="0" applyProtection="0"/>
    <xf numFmtId="282" fontId="6" fillId="0" borderId="0" applyFont="0" applyFill="0" applyBorder="0" applyAlignment="0" applyProtection="0"/>
    <xf numFmtId="283" fontId="239" fillId="0" borderId="0" applyFont="0" applyFill="0" applyBorder="0" applyAlignment="0" applyProtection="0"/>
    <xf numFmtId="284" fontId="4" fillId="0" borderId="0" applyFont="0" applyFill="0" applyBorder="0" applyAlignment="0" applyProtection="0"/>
    <xf numFmtId="14" fontId="6" fillId="0" borderId="0" applyFont="0" applyFill="0" applyBorder="0" applyAlignment="0" applyProtection="0"/>
    <xf numFmtId="285" fontId="239" fillId="0" borderId="0" applyFont="0" applyFill="0" applyBorder="0" applyAlignment="0" applyProtection="0"/>
    <xf numFmtId="286" fontId="4" fillId="0" borderId="0" applyFont="0" applyFill="0" applyBorder="0" applyAlignment="0" applyProtection="0"/>
    <xf numFmtId="287" fontId="6" fillId="0" borderId="0" applyFont="0" applyFill="0" applyBorder="0" applyAlignment="0" applyProtection="0"/>
    <xf numFmtId="288" fontId="239" fillId="0" borderId="0" applyFont="0" applyFill="0" applyBorder="0" applyAlignment="0" applyProtection="0"/>
    <xf numFmtId="289" fontId="4" fillId="0" borderId="0" applyFont="0" applyFill="0" applyBorder="0" applyAlignment="0" applyProtection="0"/>
    <xf numFmtId="234" fontId="6" fillId="0" borderId="0" applyFont="0" applyFill="0" applyBorder="0" applyAlignment="0" applyProtection="0"/>
    <xf numFmtId="9" fontId="6" fillId="0" borderId="0" applyFont="0" applyFill="0" applyBorder="0" applyAlignment="0" applyProtection="0"/>
    <xf numFmtId="174" fontId="235" fillId="0" borderId="0" applyFill="0" applyBorder="0" applyAlignment="0"/>
    <xf numFmtId="242" fontId="235" fillId="0" borderId="0" applyFill="0" applyBorder="0" applyAlignment="0"/>
    <xf numFmtId="174" fontId="235" fillId="0" borderId="0" applyFill="0" applyBorder="0" applyAlignment="0"/>
    <xf numFmtId="245" fontId="235" fillId="0" borderId="0" applyFill="0" applyBorder="0" applyAlignment="0"/>
    <xf numFmtId="242" fontId="235" fillId="0" borderId="0" applyFill="0" applyBorder="0" applyAlignment="0"/>
    <xf numFmtId="167" fontId="261" fillId="0" borderId="0"/>
    <xf numFmtId="0" fontId="108" fillId="0" borderId="0" applyNumberFormat="0" applyFont="0" applyFill="0" applyBorder="0" applyAlignment="0" applyProtection="0">
      <alignment horizontal="left"/>
    </xf>
    <xf numFmtId="0" fontId="262" fillId="0" borderId="3">
      <alignment horizontal="center"/>
    </xf>
    <xf numFmtId="170" fontId="110" fillId="0" borderId="0" applyFont="0" applyFill="0" applyBorder="0" applyAlignment="0" applyProtection="0"/>
    <xf numFmtId="222" fontId="6" fillId="0" borderId="0" applyFill="0" applyBorder="0" applyAlignment="0" applyProtection="0"/>
    <xf numFmtId="0" fontId="11" fillId="0" borderId="0" applyNumberFormat="0" applyFill="0" applyBorder="0" applyAlignment="0" applyProtection="0"/>
    <xf numFmtId="0" fontId="71" fillId="0" borderId="0">
      <alignment vertical="center"/>
    </xf>
    <xf numFmtId="0" fontId="71" fillId="0" borderId="0">
      <alignment vertical="center"/>
    </xf>
    <xf numFmtId="290" fontId="263" fillId="0" borderId="0" applyFont="0" applyFill="0" applyBorder="0" applyAlignment="0" applyProtection="0"/>
    <xf numFmtId="0" fontId="264" fillId="0" borderId="0" applyNumberFormat="0" applyFill="0" applyBorder="0" applyAlignment="0" applyProtection="0"/>
    <xf numFmtId="176" fontId="265" fillId="0" borderId="0" applyNumberFormat="0" applyBorder="0" applyAlignment="0">
      <alignment horizontal="centerContinuous"/>
    </xf>
    <xf numFmtId="0" fontId="56" fillId="0" borderId="0" applyNumberFormat="0" applyFill="0" applyBorder="0" applyAlignment="0" applyProtection="0"/>
    <xf numFmtId="0" fontId="57" fillId="0" borderId="0" applyNumberFormat="0" applyFill="0" applyBorder="0" applyAlignment="0" applyProtection="0"/>
    <xf numFmtId="0" fontId="16" fillId="0" borderId="0"/>
    <xf numFmtId="0" fontId="266" fillId="0" borderId="0"/>
    <xf numFmtId="0" fontId="60" fillId="0" borderId="0"/>
    <xf numFmtId="0" fontId="60" fillId="0" borderId="0"/>
    <xf numFmtId="170" fontId="110" fillId="0" borderId="0" applyFont="0" applyFill="0" applyBorder="0" applyAlignment="0" applyProtection="0"/>
    <xf numFmtId="169" fontId="110" fillId="0" borderId="0" applyFont="0" applyFill="0" applyBorder="0" applyAlignment="0" applyProtection="0"/>
    <xf numFmtId="0" fontId="6" fillId="0" borderId="7" applyNumberFormat="0" applyFont="0" applyFill="0" applyAlignment="0" applyProtection="0"/>
    <xf numFmtId="291" fontId="60" fillId="0" borderId="0" applyFont="0" applyFill="0" applyBorder="0" applyAlignment="0" applyProtection="0"/>
    <xf numFmtId="291" fontId="60" fillId="0" borderId="0" applyFont="0" applyFill="0" applyBorder="0" applyAlignment="0" applyProtection="0"/>
    <xf numFmtId="291" fontId="60" fillId="0" borderId="0" applyFont="0" applyFill="0" applyBorder="0" applyAlignment="0" applyProtection="0"/>
    <xf numFmtId="291" fontId="60" fillId="0" borderId="0" applyFont="0" applyFill="0" applyBorder="0" applyAlignment="0" applyProtection="0"/>
    <xf numFmtId="3" fontId="6" fillId="0" borderId="0" applyFont="0" applyFill="0" applyBorder="0" applyAlignment="0" applyProtection="0"/>
    <xf numFmtId="292"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56" fillId="0" borderId="137">
      <alignment horizontal="left" vertical="center"/>
    </xf>
    <xf numFmtId="0" fontId="56" fillId="0" borderId="1" applyNumberFormat="0" applyAlignment="0" applyProtection="0">
      <alignment horizontal="left" vertical="center"/>
    </xf>
    <xf numFmtId="186" fontId="60" fillId="0" borderId="131">
      <alignment horizontal="right" vertical="center"/>
    </xf>
    <xf numFmtId="293" fontId="60" fillId="0" borderId="144">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294" fontId="17" fillId="0" borderId="144">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295" fontId="60" fillId="0" borderId="131">
      <alignment horizontal="right" vertical="center"/>
    </xf>
    <xf numFmtId="295" fontId="60" fillId="0" borderId="131">
      <alignment horizontal="right" vertical="center"/>
    </xf>
    <xf numFmtId="295" fontId="60" fillId="0" borderId="131">
      <alignment horizontal="right" vertical="center"/>
    </xf>
    <xf numFmtId="295" fontId="60" fillId="0" borderId="131">
      <alignment horizontal="right" vertical="center"/>
    </xf>
    <xf numFmtId="295"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296" fontId="11" fillId="0" borderId="131">
      <alignment horizontal="right" vertical="center"/>
    </xf>
    <xf numFmtId="297" fontId="11" fillId="0" borderId="144">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49" fontId="14" fillId="0" borderId="0" applyFill="0" applyBorder="0" applyAlignment="0"/>
    <xf numFmtId="298" fontId="6" fillId="0" borderId="0" applyFill="0" applyBorder="0" applyAlignment="0"/>
    <xf numFmtId="184" fontId="6" fillId="0" borderId="0" applyFill="0" applyBorder="0" applyAlignment="0"/>
    <xf numFmtId="187" fontId="60" fillId="0" borderId="131">
      <alignment horizontal="center"/>
    </xf>
    <xf numFmtId="0" fontId="267" fillId="0" borderId="145"/>
    <xf numFmtId="0" fontId="267" fillId="0" borderId="146"/>
    <xf numFmtId="0" fontId="60" fillId="0" borderId="0" applyNumberFormat="0" applyFill="0" applyBorder="0" applyAlignment="0" applyProtection="0"/>
    <xf numFmtId="0" fontId="236" fillId="0" borderId="0" applyNumberFormat="0" applyFill="0" applyBorder="0" applyAlignment="0" applyProtection="0"/>
    <xf numFmtId="0" fontId="236" fillId="0" borderId="0" applyNumberFormat="0" applyFill="0" applyBorder="0" applyAlignment="0" applyProtection="0"/>
    <xf numFmtId="0" fontId="23" fillId="0" borderId="51" applyNumberFormat="0" applyBorder="0" applyAlignment="0"/>
    <xf numFmtId="0" fontId="268" fillId="0" borderId="95" applyNumberFormat="0" applyBorder="0" applyAlignment="0">
      <alignment horizontal="center"/>
    </xf>
    <xf numFmtId="3" fontId="269" fillId="0" borderId="50" applyNumberFormat="0" applyBorder="0" applyAlignment="0"/>
    <xf numFmtId="0" fontId="270" fillId="0" borderId="0" applyFill="0" applyBorder="0" applyProtection="0">
      <alignment horizontal="left" vertical="top"/>
    </xf>
    <xf numFmtId="3" fontId="271" fillId="0" borderId="0" applyNumberFormat="0" applyFill="0" applyBorder="0" applyAlignment="0" applyProtection="0">
      <alignment horizontal="center" wrapText="1"/>
    </xf>
    <xf numFmtId="0" fontId="272" fillId="0" borderId="138" applyBorder="0" applyAlignment="0">
      <alignment horizontal="center" vertical="center"/>
    </xf>
    <xf numFmtId="0" fontId="273" fillId="0" borderId="0" applyNumberFormat="0" applyFill="0" applyBorder="0" applyAlignment="0" applyProtection="0">
      <alignment horizontal="centerContinuous"/>
    </xf>
    <xf numFmtId="0" fontId="251" fillId="0" borderId="147" applyNumberFormat="0" applyFill="0" applyBorder="0" applyAlignment="0" applyProtection="0">
      <alignment horizontal="center" vertical="center" wrapText="1"/>
    </xf>
    <xf numFmtId="0" fontId="274" fillId="0" borderId="148" applyNumberFormat="0" applyBorder="0" applyAlignment="0">
      <alignment vertical="center"/>
    </xf>
    <xf numFmtId="0" fontId="6" fillId="0" borderId="7" applyNumberFormat="0" applyFont="0" applyFill="0" applyAlignment="0" applyProtection="0"/>
    <xf numFmtId="0" fontId="6" fillId="0" borderId="7" applyNumberFormat="0" applyFont="0" applyFill="0" applyAlignment="0" applyProtection="0"/>
    <xf numFmtId="0" fontId="6" fillId="0" borderId="7" applyNumberFormat="0" applyFont="0" applyFill="0" applyAlignment="0" applyProtection="0"/>
    <xf numFmtId="0" fontId="38" fillId="0" borderId="149" applyNumberFormat="0" applyAlignment="0">
      <alignment horizontal="center"/>
    </xf>
    <xf numFmtId="0" fontId="56" fillId="0" borderId="55">
      <alignment horizontal="center"/>
    </xf>
    <xf numFmtId="184" fontId="60" fillId="0" borderId="0"/>
    <xf numFmtId="185" fontId="60" fillId="0" borderId="132"/>
    <xf numFmtId="3" fontId="60" fillId="0" borderId="0" applyNumberFormat="0" applyBorder="0" applyAlignment="0" applyProtection="0">
      <alignment horizontal="centerContinuous"/>
      <protection locked="0"/>
    </xf>
    <xf numFmtId="3" fontId="275" fillId="0" borderId="0">
      <protection locked="0"/>
    </xf>
    <xf numFmtId="0" fontId="107" fillId="82" borderId="132">
      <alignment horizontal="left" vertical="center"/>
    </xf>
    <xf numFmtId="167" fontId="276" fillId="0" borderId="138">
      <alignment horizontal="left" vertical="top"/>
    </xf>
    <xf numFmtId="167" fontId="69" fillId="0" borderId="96">
      <alignment horizontal="left" vertical="top"/>
    </xf>
    <xf numFmtId="0" fontId="277" fillId="0" borderId="96">
      <alignment horizontal="left" vertical="center"/>
    </xf>
    <xf numFmtId="0" fontId="9" fillId="0" borderId="0"/>
    <xf numFmtId="181" fontId="6" fillId="0" borderId="0" applyFont="0" applyFill="0" applyBorder="0" applyAlignment="0" applyProtection="0"/>
    <xf numFmtId="299" fontId="6" fillId="0" borderId="0" applyFont="0" applyFill="0" applyBorder="0" applyAlignment="0" applyProtection="0"/>
    <xf numFmtId="300" fontId="6" fillId="0" borderId="0" applyFont="0" applyFill="0" applyBorder="0" applyAlignment="0" applyProtection="0"/>
    <xf numFmtId="301" fontId="6" fillId="0" borderId="0" applyFont="0" applyFill="0" applyBorder="0" applyAlignment="0" applyProtection="0"/>
    <xf numFmtId="302" fontId="6" fillId="0" borderId="0" applyFont="0" applyFill="0" applyBorder="0" applyAlignment="0" applyProtection="0"/>
    <xf numFmtId="303" fontId="6" fillId="0" borderId="0" applyFont="0" applyFill="0" applyBorder="0" applyAlignment="0" applyProtection="0"/>
    <xf numFmtId="304" fontId="6" fillId="0" borderId="0" applyFont="0" applyFill="0" applyBorder="0" applyAlignment="0" applyProtection="0"/>
    <xf numFmtId="305" fontId="6" fillId="0" borderId="0" applyFont="0" applyFill="0" applyBorder="0" applyAlignment="0" applyProtection="0"/>
    <xf numFmtId="169" fontId="84" fillId="0" borderId="0" applyFont="0" applyFill="0" applyBorder="0" applyAlignment="0" applyProtection="0"/>
    <xf numFmtId="171" fontId="84" fillId="0" borderId="0" applyFont="0" applyFill="0" applyBorder="0" applyAlignment="0" applyProtection="0"/>
    <xf numFmtId="0" fontId="84" fillId="0" borderId="0"/>
    <xf numFmtId="0" fontId="278" fillId="0" borderId="0">
      <alignment vertical="center"/>
    </xf>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0" fillId="0" borderId="0" applyFont="0" applyFill="0" applyBorder="0" applyAlignment="0" applyProtection="0"/>
    <xf numFmtId="0" fontId="280" fillId="0" borderId="0" applyFont="0" applyFill="0" applyBorder="0" applyAlignment="0" applyProtection="0"/>
    <xf numFmtId="198" fontId="6" fillId="0" borderId="0" applyFont="0" applyFill="0" applyBorder="0" applyAlignment="0" applyProtection="0"/>
    <xf numFmtId="197" fontId="6" fillId="0" borderId="0" applyFont="0" applyFill="0" applyBorder="0" applyAlignment="0" applyProtection="0"/>
    <xf numFmtId="0" fontId="281" fillId="0" borderId="0"/>
    <xf numFmtId="171" fontId="6" fillId="0" borderId="0" applyFont="0" applyFill="0" applyBorder="0" applyAlignment="0" applyProtection="0"/>
    <xf numFmtId="169" fontId="6" fillId="0" borderId="0" applyFont="0" applyFill="0" applyBorder="0" applyAlignment="0" applyProtection="0"/>
    <xf numFmtId="0" fontId="282" fillId="0" borderId="0"/>
    <xf numFmtId="0" fontId="169" fillId="20" borderId="161" applyNumberFormat="0" applyAlignment="0" applyProtection="0"/>
    <xf numFmtId="10" fontId="54" fillId="4" borderId="158" applyNumberFormat="0" applyBorder="0" applyAlignment="0" applyProtection="0"/>
    <xf numFmtId="0" fontId="202" fillId="40" borderId="119" applyNumberFormat="0" applyAlignment="0" applyProtection="0"/>
    <xf numFmtId="186" fontId="60" fillId="0" borderId="156">
      <alignment horizontal="right" vertical="center"/>
    </xf>
    <xf numFmtId="172" fontId="229" fillId="0" borderId="11" applyNumberFormat="0" applyFont="0" applyBorder="0" applyAlignment="0">
      <alignment horizontal="center" vertical="center"/>
    </xf>
    <xf numFmtId="0" fontId="164" fillId="33" borderId="161" applyNumberFormat="0" applyAlignment="0" applyProtection="0"/>
    <xf numFmtId="0" fontId="196" fillId="0" borderId="124" applyNumberFormat="0" applyFill="0" applyAlignment="0" applyProtection="0"/>
    <xf numFmtId="0" fontId="197" fillId="0" borderId="125" applyNumberFormat="0" applyFill="0" applyAlignment="0" applyProtection="0"/>
    <xf numFmtId="0" fontId="197" fillId="0" borderId="125" applyNumberFormat="0" applyFill="0" applyAlignment="0" applyProtection="0"/>
    <xf numFmtId="0" fontId="197" fillId="0" borderId="125" applyNumberFormat="0" applyFill="0" applyAlignment="0" applyProtection="0"/>
    <xf numFmtId="0" fontId="197" fillId="0" borderId="125" applyNumberFormat="0" applyFill="0" applyAlignment="0" applyProtection="0"/>
    <xf numFmtId="0" fontId="197" fillId="0" borderId="125" applyNumberFormat="0" applyFill="0" applyAlignment="0" applyProtection="0"/>
    <xf numFmtId="0" fontId="196" fillId="0" borderId="124" applyNumberFormat="0" applyFill="0" applyAlignment="0" applyProtection="0"/>
    <xf numFmtId="0" fontId="196" fillId="0" borderId="124" applyNumberFormat="0" applyFill="0" applyAlignment="0" applyProtection="0"/>
    <xf numFmtId="0" fontId="197" fillId="0" borderId="125" applyNumberFormat="0" applyFill="0" applyAlignment="0" applyProtection="0"/>
    <xf numFmtId="0" fontId="152" fillId="0" borderId="126" applyNumberFormat="0" applyFill="0" applyAlignment="0" applyProtection="0"/>
    <xf numFmtId="0" fontId="197" fillId="0" borderId="125" applyNumberFormat="0" applyFill="0" applyAlignment="0" applyProtection="0"/>
    <xf numFmtId="0" fontId="1" fillId="43" borderId="123" applyNumberFormat="0" applyFont="0" applyAlignment="0" applyProtection="0"/>
    <xf numFmtId="0" fontId="152" fillId="0" borderId="126" applyNumberFormat="0" applyFill="0" applyAlignment="0" applyProtection="0"/>
    <xf numFmtId="0" fontId="152" fillId="0" borderId="126" applyNumberFormat="0" applyFill="0" applyAlignment="0" applyProtection="0"/>
    <xf numFmtId="0" fontId="152" fillId="0" borderId="126" applyNumberFormat="0" applyFill="0" applyAlignment="0" applyProtection="0"/>
    <xf numFmtId="0" fontId="197" fillId="0" borderId="125" applyNumberFormat="0" applyFill="0" applyAlignment="0" applyProtection="0"/>
    <xf numFmtId="0" fontId="152" fillId="0" borderId="126" applyNumberFormat="0" applyFill="0" applyAlignment="0" applyProtection="0"/>
    <xf numFmtId="0" fontId="1" fillId="43" borderId="123" applyNumberFormat="0" applyFont="0" applyAlignment="0" applyProtection="0"/>
    <xf numFmtId="0" fontId="152" fillId="0" borderId="126" applyNumberFormat="0" applyFill="0" applyAlignment="0" applyProtection="0"/>
    <xf numFmtId="0" fontId="152" fillId="0" borderId="126" applyNumberFormat="0" applyFill="0" applyAlignment="0" applyProtection="0"/>
    <xf numFmtId="0" fontId="197" fillId="0" borderId="125"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52" fillId="0" borderId="126" applyNumberFormat="0" applyFill="0" applyAlignment="0" applyProtection="0"/>
    <xf numFmtId="0" fontId="197" fillId="0" borderId="125"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52" fillId="0" borderId="126" applyNumberFormat="0" applyFill="0" applyAlignment="0" applyProtection="0"/>
    <xf numFmtId="0" fontId="197" fillId="0" borderId="125"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52" fillId="0" borderId="126" applyNumberFormat="0" applyFill="0" applyAlignment="0" applyProtection="0"/>
    <xf numFmtId="0" fontId="197" fillId="0" borderId="125"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52" fillId="0" borderId="126"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52" fillId="0" borderId="126"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1" fillId="43" borderId="123" applyNumberFormat="0" applyFont="0" applyAlignment="0" applyProtection="0"/>
    <xf numFmtId="0" fontId="196" fillId="0" borderId="124" applyNumberFormat="0" applyFill="0" applyAlignment="0" applyProtection="0"/>
    <xf numFmtId="0" fontId="6" fillId="0" borderId="0" applyNumberFormat="0" applyFill="0" applyBorder="0" applyAlignment="0" applyProtection="0"/>
    <xf numFmtId="0" fontId="164" fillId="33" borderId="133" applyNumberFormat="0" applyAlignment="0" applyProtection="0"/>
    <xf numFmtId="170"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3" fontId="101" fillId="0" borderId="150">
      <protection locked="0"/>
    </xf>
    <xf numFmtId="0" fontId="56" fillId="0" borderId="137">
      <alignment horizontal="left" vertical="center"/>
    </xf>
    <xf numFmtId="10" fontId="54" fillId="4" borderId="132" applyNumberFormat="0" applyBorder="0" applyAlignment="0" applyProtection="0"/>
    <xf numFmtId="0" fontId="169" fillId="20" borderId="133" applyNumberFormat="0" applyAlignment="0" applyProtection="0"/>
    <xf numFmtId="0" fontId="169" fillId="20" borderId="133" applyNumberFormat="0" applyAlignment="0" applyProtection="0"/>
    <xf numFmtId="0" fontId="60" fillId="0" borderId="158"/>
    <xf numFmtId="0" fontId="4" fillId="0" borderId="0"/>
    <xf numFmtId="0" fontId="169" fillId="20" borderId="161" applyNumberFormat="0" applyAlignment="0" applyProtection="0"/>
    <xf numFmtId="0" fontId="4" fillId="0" borderId="0"/>
    <xf numFmtId="0" fontId="169" fillId="20" borderId="161" applyNumberFormat="0" applyAlignment="0" applyProtection="0"/>
    <xf numFmtId="0" fontId="169" fillId="20" borderId="161" applyNumberFormat="0" applyAlignment="0" applyProtection="0"/>
    <xf numFmtId="0" fontId="107" fillId="82" borderId="4">
      <alignment horizontal="left" vertical="center"/>
    </xf>
    <xf numFmtId="0" fontId="4" fillId="0" borderId="0"/>
    <xf numFmtId="0" fontId="4" fillId="0" borderId="0"/>
    <xf numFmtId="0" fontId="4" fillId="0" borderId="0"/>
    <xf numFmtId="0" fontId="4" fillId="0" borderId="0"/>
    <xf numFmtId="0" fontId="160" fillId="36" borderId="134" applyNumberFormat="0" applyFont="0" applyAlignment="0" applyProtection="0"/>
    <xf numFmtId="0" fontId="172" fillId="33" borderId="135" applyNumberFormat="0" applyAlignment="0" applyProtection="0"/>
    <xf numFmtId="9" fontId="4" fillId="0" borderId="0" applyFont="0" applyFill="0" applyBorder="0" applyAlignment="0" applyProtection="0"/>
    <xf numFmtId="0" fontId="61" fillId="1" borderId="137" applyNumberFormat="0" applyFont="0" applyAlignment="0">
      <alignment horizont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186" fontId="60" fillId="0" borderId="131">
      <alignment horizontal="right" vertical="center"/>
    </xf>
    <xf numFmtId="211" fontId="110" fillId="0" borderId="131">
      <alignment horizontal="right" vertical="center"/>
    </xf>
    <xf numFmtId="187" fontId="60" fillId="0" borderId="131">
      <alignment horizontal="center"/>
    </xf>
    <xf numFmtId="185" fontId="60" fillId="0" borderId="132"/>
    <xf numFmtId="0" fontId="209" fillId="48" borderId="0" applyNumberFormat="0" applyBorder="0" applyAlignment="0" applyProtection="0"/>
    <xf numFmtId="0" fontId="209" fillId="44" borderId="0" applyNumberFormat="0" applyBorder="0" applyAlignment="0" applyProtection="0"/>
    <xf numFmtId="0" fontId="202" fillId="40" borderId="119" applyNumberFormat="0" applyAlignment="0" applyProtection="0"/>
    <xf numFmtId="0" fontId="4" fillId="0" borderId="0"/>
    <xf numFmtId="0" fontId="277" fillId="0" borderId="16">
      <alignment horizontal="left" vertical="center"/>
    </xf>
    <xf numFmtId="167" fontId="69" fillId="0" borderId="16">
      <alignment horizontal="left" vertical="top"/>
    </xf>
    <xf numFmtId="167" fontId="276" fillId="0" borderId="159">
      <alignment horizontal="left" vertical="top"/>
    </xf>
    <xf numFmtId="0" fontId="107" fillId="82" borderId="158">
      <alignment horizontal="left" vertical="center"/>
    </xf>
    <xf numFmtId="185" fontId="60" fillId="0" borderId="158"/>
    <xf numFmtId="0" fontId="272" fillId="0" borderId="159" applyBorder="0" applyAlignment="0">
      <alignment horizontal="center" vertical="center"/>
    </xf>
    <xf numFmtId="187" fontId="60" fillId="0" borderId="156">
      <alignment horizont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297" fontId="11" fillId="0" borderId="164">
      <alignment horizontal="right" vertical="center"/>
    </xf>
    <xf numFmtId="296" fontId="11" fillId="0" borderId="156">
      <alignment horizontal="right" vertical="center"/>
    </xf>
    <xf numFmtId="186" fontId="60" fillId="0" borderId="156">
      <alignment horizontal="right" vertical="center"/>
    </xf>
    <xf numFmtId="186" fontId="60" fillId="0" borderId="156">
      <alignment horizontal="right" vertical="center"/>
    </xf>
    <xf numFmtId="172" fontId="229" fillId="0" borderId="150" applyNumberFormat="0" applyFont="0" applyBorder="0" applyAlignment="0">
      <alignment horizontal="center" vertical="center"/>
    </xf>
    <xf numFmtId="172" fontId="229" fillId="0" borderId="150" applyNumberFormat="0" applyFont="0" applyBorder="0" applyAlignment="0">
      <alignment horizontal="center" vertical="center"/>
    </xf>
    <xf numFmtId="295" fontId="60" fillId="0" borderId="156">
      <alignment horizontal="right" vertical="center"/>
    </xf>
    <xf numFmtId="295" fontId="60" fillId="0" borderId="156">
      <alignment horizontal="right" vertical="center"/>
    </xf>
    <xf numFmtId="295" fontId="60" fillId="0" borderId="156">
      <alignment horizontal="right" vertical="center"/>
    </xf>
    <xf numFmtId="295" fontId="60" fillId="0" borderId="156">
      <alignment horizontal="right" vertical="center"/>
    </xf>
    <xf numFmtId="295"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293" fontId="60" fillId="0" borderId="164">
      <alignment horizontal="right" vertical="center"/>
    </xf>
    <xf numFmtId="0" fontId="172" fillId="33" borderId="163" applyNumberFormat="0" applyAlignment="0" applyProtection="0"/>
    <xf numFmtId="0" fontId="11" fillId="36" borderId="160" applyNumberFormat="0" applyFont="0" applyAlignment="0" applyProtection="0"/>
    <xf numFmtId="0" fontId="258" fillId="0" borderId="158" applyNumberFormat="0" applyFont="0" applyFill="0" applyBorder="0" applyAlignment="0">
      <alignment horizontal="center"/>
    </xf>
    <xf numFmtId="0" fontId="164" fillId="33" borderId="153" applyNumberFormat="0" applyAlignment="0" applyProtection="0"/>
    <xf numFmtId="1" fontId="228" fillId="0" borderId="4" applyBorder="0" applyAlignment="0">
      <alignment horizontal="center"/>
    </xf>
    <xf numFmtId="258" fontId="9" fillId="0" borderId="151" applyFill="0" applyProtection="0"/>
    <xf numFmtId="258" fontId="9" fillId="0" borderId="69" applyFill="0" applyProtection="0"/>
    <xf numFmtId="258" fontId="9" fillId="0" borderId="162" applyFill="0" applyProtection="0"/>
    <xf numFmtId="272" fontId="9" fillId="0" borderId="151" applyFill="0" applyProtection="0"/>
    <xf numFmtId="0" fontId="164" fillId="33" borderId="161" applyNumberFormat="0" applyAlignment="0" applyProtection="0"/>
    <xf numFmtId="0" fontId="60" fillId="0" borderId="4"/>
    <xf numFmtId="172" fontId="229" fillId="0" borderId="11" applyNumberFormat="0" applyFont="0" applyBorder="0" applyAlignment="0">
      <alignment horizontal="center" vertical="center"/>
    </xf>
    <xf numFmtId="1" fontId="228" fillId="0" borderId="158" applyBorder="0" applyAlignment="0">
      <alignment horizontal="center"/>
    </xf>
    <xf numFmtId="0" fontId="11" fillId="36" borderId="152" applyNumberFormat="0" applyFont="0" applyAlignment="0" applyProtection="0"/>
    <xf numFmtId="0" fontId="209" fillId="44" borderId="0" applyNumberFormat="0" applyBorder="0" applyAlignment="0" applyProtection="0"/>
    <xf numFmtId="0" fontId="209" fillId="48" borderId="0" applyNumberFormat="0" applyBorder="0" applyAlignment="0" applyProtection="0"/>
    <xf numFmtId="0" fontId="172" fillId="33" borderId="154" applyNumberFormat="0" applyAlignment="0" applyProtection="0"/>
    <xf numFmtId="0" fontId="209" fillId="56" borderId="0" applyNumberFormat="0" applyBorder="0" applyAlignment="0" applyProtection="0"/>
    <xf numFmtId="0" fontId="209" fillId="60" borderId="0" applyNumberFormat="0" applyBorder="0" applyAlignment="0" applyProtection="0"/>
    <xf numFmtId="0" fontId="209" fillId="64" borderId="0" applyNumberFormat="0" applyBorder="0" applyAlignment="0" applyProtection="0"/>
    <xf numFmtId="0" fontId="6" fillId="0" borderId="115" applyNumberFormat="0" applyFont="0" applyFill="0" applyAlignment="0" applyProtection="0"/>
    <xf numFmtId="293" fontId="60" fillId="0" borderId="155">
      <alignment horizontal="right" vertical="center"/>
    </xf>
    <xf numFmtId="294" fontId="17" fillId="0" borderId="155">
      <alignment horizontal="right" vertical="center"/>
    </xf>
    <xf numFmtId="0" fontId="258" fillId="0" borderId="4" applyNumberFormat="0" applyFont="0" applyFill="0" applyBorder="0" applyAlignment="0">
      <alignment horizontal="center"/>
    </xf>
    <xf numFmtId="297" fontId="11" fillId="0" borderId="155">
      <alignment horizontal="right" vertical="center"/>
    </xf>
    <xf numFmtId="0" fontId="6" fillId="0" borderId="115" applyNumberFormat="0" applyFont="0" applyFill="0" applyAlignment="0" applyProtection="0"/>
    <xf numFmtId="186" fontId="60" fillId="0" borderId="156">
      <alignment horizontal="right" vertical="center"/>
    </xf>
    <xf numFmtId="0" fontId="4" fillId="0" borderId="0"/>
    <xf numFmtId="0" fontId="202" fillId="40" borderId="119" applyNumberFormat="0" applyAlignment="0" applyProtection="0"/>
    <xf numFmtId="0" fontId="209" fillId="44" borderId="0" applyNumberFormat="0" applyBorder="0" applyAlignment="0" applyProtection="0"/>
    <xf numFmtId="186" fontId="60" fillId="0" borderId="156">
      <alignment horizontal="right" vertical="center"/>
    </xf>
    <xf numFmtId="0" fontId="209" fillId="48" borderId="0" applyNumberFormat="0" applyBorder="0" applyAlignment="0" applyProtection="0"/>
    <xf numFmtId="186" fontId="60" fillId="0" borderId="156">
      <alignment horizontal="right" vertical="center"/>
    </xf>
    <xf numFmtId="0" fontId="209" fillId="52" borderId="0" applyNumberFormat="0" applyBorder="0" applyAlignment="0" applyProtection="0"/>
    <xf numFmtId="186" fontId="60" fillId="0" borderId="156">
      <alignment horizontal="right" vertical="center"/>
    </xf>
    <xf numFmtId="0" fontId="209" fillId="56" borderId="0" applyNumberFormat="0" applyBorder="0" applyAlignment="0" applyProtection="0"/>
    <xf numFmtId="186" fontId="60" fillId="0" borderId="156">
      <alignment horizontal="right" vertical="center"/>
    </xf>
    <xf numFmtId="0" fontId="209" fillId="60" borderId="0" applyNumberFormat="0" applyBorder="0" applyAlignment="0" applyProtection="0"/>
    <xf numFmtId="0" fontId="56" fillId="0" borderId="157">
      <alignment horizontal="left" vertical="center"/>
    </xf>
    <xf numFmtId="0" fontId="209" fillId="64" borderId="0" applyNumberFormat="0" applyBorder="0" applyAlignment="0" applyProtection="0"/>
    <xf numFmtId="0" fontId="202" fillId="40" borderId="119" applyNumberFormat="0" applyAlignment="0" applyProtection="0"/>
    <xf numFmtId="0" fontId="169" fillId="20" borderId="161" applyNumberFormat="0" applyAlignment="0" applyProtection="0"/>
    <xf numFmtId="10" fontId="54" fillId="4" borderId="4" applyNumberFormat="0" applyBorder="0" applyAlignment="0" applyProtection="0"/>
    <xf numFmtId="0" fontId="169" fillId="20" borderId="127" applyNumberFormat="0" applyAlignment="0" applyProtection="0"/>
    <xf numFmtId="185" fontId="60" fillId="0" borderId="4"/>
    <xf numFmtId="0" fontId="209" fillId="52" borderId="0" applyNumberFormat="0" applyBorder="0" applyAlignment="0" applyProtection="0"/>
    <xf numFmtId="186" fontId="60" fillId="0" borderId="109">
      <alignment horizontal="right" vertical="center"/>
    </xf>
    <xf numFmtId="187" fontId="60" fillId="0" borderId="109">
      <alignment horizontal="center"/>
    </xf>
    <xf numFmtId="185" fontId="60" fillId="0" borderId="4"/>
    <xf numFmtId="0" fontId="160" fillId="36" borderId="160" applyNumberFormat="0" applyFont="0" applyAlignment="0" applyProtection="0"/>
    <xf numFmtId="0" fontId="172" fillId="33" borderId="163" applyNumberFormat="0" applyAlignment="0" applyProtection="0"/>
    <xf numFmtId="0" fontId="61" fillId="1" borderId="157" applyNumberFormat="0" applyFont="0" applyAlignment="0">
      <alignment horizont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186" fontId="60" fillId="0" borderId="156">
      <alignment horizontal="right" vertical="center"/>
    </xf>
    <xf numFmtId="211" fontId="110" fillId="0" borderId="156">
      <alignment horizontal="right" vertical="center"/>
    </xf>
    <xf numFmtId="187" fontId="60" fillId="0" borderId="156">
      <alignment horizontal="center"/>
    </xf>
    <xf numFmtId="185" fontId="60" fillId="0" borderId="158"/>
  </cellStyleXfs>
  <cellXfs count="3357">
    <xf numFmtId="0" fontId="0" fillId="0" borderId="0" xfId="0"/>
    <xf numFmtId="0" fontId="5" fillId="0" borderId="0" xfId="37" applyFont="1" applyAlignment="1">
      <alignment vertical="top"/>
    </xf>
    <xf numFmtId="3" fontId="7" fillId="0" borderId="0" xfId="37" applyNumberFormat="1" applyFont="1" applyAlignment="1">
      <alignment vertical="top"/>
    </xf>
    <xf numFmtId="3" fontId="8" fillId="0" borderId="0" xfId="37" applyNumberFormat="1" applyFont="1" applyAlignment="1">
      <alignment vertical="top"/>
    </xf>
    <xf numFmtId="0" fontId="5" fillId="0" borderId="0" xfId="37" applyFont="1" applyAlignment="1">
      <alignment horizontal="center" vertical="top"/>
    </xf>
    <xf numFmtId="3" fontId="5" fillId="0" borderId="0" xfId="37" applyNumberFormat="1" applyFont="1" applyAlignment="1">
      <alignment vertical="top"/>
    </xf>
    <xf numFmtId="3" fontId="8" fillId="0" borderId="0" xfId="37" applyNumberFormat="1" applyFont="1" applyAlignment="1">
      <alignment horizontal="left" vertical="top" indent="1"/>
    </xf>
    <xf numFmtId="3" fontId="5" fillId="0" borderId="0" xfId="37" applyNumberFormat="1" applyFont="1" applyAlignment="1">
      <alignment horizontal="left" vertical="top" indent="1"/>
    </xf>
    <xf numFmtId="3" fontId="8" fillId="0" borderId="0" xfId="37" applyNumberFormat="1" applyFont="1" applyBorder="1" applyAlignment="1" applyProtection="1">
      <alignment horizontal="right" vertical="top"/>
      <protection hidden="1"/>
    </xf>
    <xf numFmtId="3" fontId="5" fillId="0" borderId="0" xfId="37" applyNumberFormat="1" applyFont="1" applyBorder="1" applyAlignment="1" applyProtection="1">
      <alignment horizontal="right" vertical="top"/>
      <protection hidden="1"/>
    </xf>
    <xf numFmtId="0" fontId="5" fillId="0" borderId="0" xfId="37" applyFont="1" applyBorder="1" applyAlignment="1" applyProtection="1">
      <alignment vertical="top"/>
      <protection hidden="1"/>
    </xf>
    <xf numFmtId="0" fontId="5" fillId="0" borderId="0" xfId="37" applyNumberFormat="1" applyFont="1" applyAlignment="1">
      <alignment vertical="top"/>
    </xf>
    <xf numFmtId="0" fontId="8" fillId="0" borderId="0" xfId="37" applyNumberFormat="1" applyFont="1" applyAlignment="1">
      <alignment vertical="top"/>
    </xf>
    <xf numFmtId="0" fontId="5" fillId="0" borderId="8" xfId="37" applyFont="1" applyBorder="1" applyAlignment="1">
      <alignment vertical="top"/>
    </xf>
    <xf numFmtId="0" fontId="5" fillId="0" borderId="9" xfId="37" applyFont="1" applyBorder="1" applyAlignment="1">
      <alignment vertical="top"/>
    </xf>
    <xf numFmtId="0" fontId="5" fillId="0" borderId="10" xfId="37" applyFont="1" applyBorder="1" applyAlignment="1">
      <alignment vertical="top"/>
    </xf>
    <xf numFmtId="0" fontId="5" fillId="0" borderId="0" xfId="37" applyFont="1" applyBorder="1" applyAlignment="1">
      <alignment vertical="top"/>
    </xf>
    <xf numFmtId="9" fontId="5" fillId="6" borderId="0" xfId="37" applyNumberFormat="1" applyFont="1" applyFill="1" applyBorder="1" applyAlignment="1">
      <alignment horizontal="center" vertical="top" shrinkToFit="1"/>
    </xf>
    <xf numFmtId="0" fontId="5" fillId="0" borderId="0" xfId="37" applyNumberFormat="1" applyFont="1" applyBorder="1" applyAlignment="1">
      <alignment horizontal="right" vertical="top"/>
    </xf>
    <xf numFmtId="0" fontId="5" fillId="0" borderId="11" xfId="37" applyFont="1" applyBorder="1" applyAlignment="1">
      <alignment vertical="top"/>
    </xf>
    <xf numFmtId="9" fontId="5" fillId="0" borderId="0" xfId="37" applyNumberFormat="1" applyFont="1" applyBorder="1" applyAlignment="1">
      <alignment horizontal="left" vertical="top" shrinkToFit="1"/>
    </xf>
    <xf numFmtId="9" fontId="5" fillId="0" borderId="0" xfId="37" applyNumberFormat="1" applyFont="1" applyBorder="1" applyAlignment="1">
      <alignment vertical="top" shrinkToFit="1"/>
    </xf>
    <xf numFmtId="0" fontId="5" fillId="0" borderId="0" xfId="37" applyNumberFormat="1" applyFont="1" applyBorder="1" applyAlignment="1">
      <alignment vertical="top"/>
    </xf>
    <xf numFmtId="0" fontId="5" fillId="0" borderId="12" xfId="37" applyFont="1" applyBorder="1" applyAlignment="1">
      <alignment vertical="top"/>
    </xf>
    <xf numFmtId="0" fontId="5" fillId="0" borderId="13" xfId="37" applyFont="1" applyBorder="1" applyAlignment="1">
      <alignment vertical="top"/>
    </xf>
    <xf numFmtId="0" fontId="8" fillId="0" borderId="14" xfId="37" applyNumberFormat="1" applyFont="1" applyBorder="1" applyAlignment="1">
      <alignment vertical="top"/>
    </xf>
    <xf numFmtId="9" fontId="5" fillId="6" borderId="13" xfId="37" applyNumberFormat="1" applyFont="1" applyFill="1" applyBorder="1" applyAlignment="1">
      <alignment horizontal="center" vertical="top" shrinkToFit="1"/>
    </xf>
    <xf numFmtId="0" fontId="5" fillId="0" borderId="13" xfId="37" applyNumberFormat="1" applyFont="1" applyBorder="1" applyAlignment="1">
      <alignment horizontal="right" vertical="top"/>
    </xf>
    <xf numFmtId="0" fontId="5" fillId="0" borderId="14" xfId="37" applyFont="1" applyBorder="1" applyAlignment="1">
      <alignment vertical="top"/>
    </xf>
    <xf numFmtId="0" fontId="8" fillId="0" borderId="11" xfId="37" applyNumberFormat="1" applyFont="1" applyBorder="1" applyAlignment="1">
      <alignment vertical="top"/>
    </xf>
    <xf numFmtId="0" fontId="5" fillId="0" borderId="15" xfId="37" applyFont="1" applyBorder="1" applyAlignment="1">
      <alignment vertical="top"/>
    </xf>
    <xf numFmtId="0" fontId="5" fillId="0" borderId="2" xfId="37" applyFont="1" applyBorder="1" applyAlignment="1">
      <alignment vertical="top"/>
    </xf>
    <xf numFmtId="0" fontId="8" fillId="0" borderId="6" xfId="37" applyNumberFormat="1" applyFont="1" applyBorder="1" applyAlignment="1">
      <alignment vertical="top"/>
    </xf>
    <xf numFmtId="38" fontId="8" fillId="0" borderId="0" xfId="37" applyNumberFormat="1" applyFont="1" applyFill="1" applyBorder="1" applyAlignment="1" applyProtection="1">
      <alignment vertical="top"/>
      <protection locked="0"/>
    </xf>
    <xf numFmtId="3" fontId="8" fillId="0" borderId="0" xfId="37" applyNumberFormat="1" applyFont="1" applyAlignment="1" applyProtection="1">
      <alignment vertical="top"/>
      <protection locked="0"/>
    </xf>
    <xf numFmtId="38" fontId="8" fillId="0" borderId="0" xfId="37" applyNumberFormat="1" applyFont="1" applyAlignment="1">
      <alignment vertical="top"/>
    </xf>
    <xf numFmtId="0" fontId="8" fillId="0" borderId="0" xfId="37" applyFont="1" applyAlignment="1">
      <alignment vertical="top"/>
    </xf>
    <xf numFmtId="0" fontId="5" fillId="0" borderId="0" xfId="37" applyFont="1" applyFill="1" applyBorder="1" applyAlignment="1" applyProtection="1">
      <alignment vertical="top"/>
      <protection hidden="1"/>
    </xf>
    <xf numFmtId="0" fontId="8" fillId="0" borderId="0" xfId="37" applyFont="1" applyFill="1" applyBorder="1" applyAlignment="1" applyProtection="1">
      <alignment vertical="top"/>
      <protection hidden="1"/>
    </xf>
    <xf numFmtId="0" fontId="5" fillId="0" borderId="8" xfId="37" applyFont="1" applyFill="1" applyBorder="1" applyAlignment="1" applyProtection="1">
      <alignment vertical="top"/>
      <protection hidden="1"/>
    </xf>
    <xf numFmtId="0" fontId="8" fillId="0" borderId="8" xfId="37" applyFont="1" applyFill="1" applyBorder="1" applyAlignment="1" applyProtection="1">
      <alignment vertical="top"/>
      <protection hidden="1"/>
    </xf>
    <xf numFmtId="0" fontId="5" fillId="0" borderId="8" xfId="37" applyFont="1" applyBorder="1" applyAlignment="1" applyProtection="1">
      <alignment vertical="top"/>
      <protection hidden="1"/>
    </xf>
    <xf numFmtId="38" fontId="5" fillId="0" borderId="0" xfId="37" applyNumberFormat="1" applyFont="1" applyFill="1" applyBorder="1" applyAlignment="1" applyProtection="1">
      <alignment horizontal="right" vertical="top"/>
      <protection hidden="1"/>
    </xf>
    <xf numFmtId="38" fontId="5" fillId="0" borderId="0" xfId="37" applyNumberFormat="1" applyFont="1" applyFill="1" applyBorder="1" applyAlignment="1" applyProtection="1">
      <alignment vertical="top"/>
      <protection hidden="1"/>
    </xf>
    <xf numFmtId="0" fontId="10" fillId="0" borderId="0" xfId="37" applyFont="1" applyFill="1" applyBorder="1" applyAlignment="1" applyProtection="1">
      <alignment horizontal="right" vertical="top"/>
      <protection hidden="1"/>
    </xf>
    <xf numFmtId="38" fontId="10" fillId="0" borderId="0" xfId="37" applyNumberFormat="1" applyFont="1" applyFill="1" applyBorder="1" applyAlignment="1" applyProtection="1">
      <alignment horizontal="right" vertical="top"/>
      <protection hidden="1"/>
    </xf>
    <xf numFmtId="38" fontId="8" fillId="0" borderId="0" xfId="37" applyNumberFormat="1" applyFont="1" applyBorder="1" applyAlignment="1" applyProtection="1">
      <alignment vertical="top"/>
      <protection hidden="1"/>
    </xf>
    <xf numFmtId="2" fontId="5" fillId="0" borderId="0" xfId="35" applyNumberFormat="1" applyFont="1" applyAlignment="1">
      <alignment vertical="top"/>
    </xf>
    <xf numFmtId="2" fontId="5" fillId="0" borderId="0" xfId="35" applyNumberFormat="1" applyFont="1" applyFill="1" applyAlignment="1">
      <alignment vertical="top"/>
    </xf>
    <xf numFmtId="3" fontId="5" fillId="0" borderId="0" xfId="35" applyNumberFormat="1" applyFont="1" applyFill="1" applyAlignment="1">
      <alignment vertical="top"/>
    </xf>
    <xf numFmtId="0" fontId="8" fillId="0" borderId="0" xfId="35" applyNumberFormat="1" applyFont="1" applyFill="1" applyAlignment="1">
      <alignment horizontal="left" vertical="top"/>
    </xf>
    <xf numFmtId="3" fontId="5" fillId="0" borderId="0" xfId="35" applyNumberFormat="1" applyFont="1" applyFill="1" applyAlignment="1">
      <alignment horizontal="center" vertical="top"/>
    </xf>
    <xf numFmtId="2" fontId="5" fillId="0" borderId="0" xfId="35" applyNumberFormat="1" applyFont="1" applyFill="1" applyAlignment="1">
      <alignment horizontal="center" vertical="top"/>
    </xf>
    <xf numFmtId="3" fontId="7" fillId="0" borderId="0" xfId="35" applyNumberFormat="1" applyFont="1" applyFill="1" applyAlignment="1">
      <alignment vertical="top"/>
    </xf>
    <xf numFmtId="3" fontId="8" fillId="0" borderId="0" xfId="35" applyNumberFormat="1" applyFont="1" applyFill="1" applyAlignment="1">
      <alignment horizontal="center" vertical="top"/>
    </xf>
    <xf numFmtId="2" fontId="8" fillId="0" borderId="0" xfId="35" applyNumberFormat="1" applyFont="1" applyFill="1" applyAlignment="1">
      <alignment horizontal="center" vertical="top"/>
    </xf>
    <xf numFmtId="3" fontId="8" fillId="0" borderId="0" xfId="35" applyNumberFormat="1" applyFont="1" applyFill="1" applyAlignment="1">
      <alignment vertical="top"/>
    </xf>
    <xf numFmtId="3"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vertical="top"/>
      <protection locked="0" hidden="1"/>
    </xf>
    <xf numFmtId="0" fontId="8" fillId="0" borderId="0" xfId="37" applyNumberFormat="1" applyFont="1" applyFill="1" applyBorder="1" applyAlignment="1" applyProtection="1">
      <alignment vertical="top"/>
      <protection hidden="1"/>
    </xf>
    <xf numFmtId="175" fontId="8" fillId="0" borderId="0"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vertical="top"/>
      <protection hidden="1"/>
    </xf>
    <xf numFmtId="175" fontId="5"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vertical="top"/>
      <protection locked="0" hidden="1"/>
    </xf>
    <xf numFmtId="0" fontId="5" fillId="0" borderId="0" xfId="37" applyNumberFormat="1" applyFont="1" applyFill="1" applyBorder="1" applyAlignment="1" applyProtection="1">
      <alignment horizontal="left" vertical="top" indent="1"/>
      <protection hidden="1"/>
    </xf>
    <xf numFmtId="0" fontId="10" fillId="0" borderId="0" xfId="37" applyNumberFormat="1" applyFont="1" applyFill="1" applyAlignment="1">
      <alignment vertical="top"/>
    </xf>
    <xf numFmtId="38" fontId="10" fillId="0" borderId="0" xfId="37" applyNumberFormat="1" applyFont="1" applyFill="1" applyBorder="1" applyAlignment="1" applyProtection="1">
      <alignment vertical="top"/>
      <protection hidden="1"/>
    </xf>
    <xf numFmtId="0" fontId="5" fillId="0" borderId="0" xfId="37" applyFont="1" applyFill="1" applyBorder="1" applyAlignment="1" applyProtection="1">
      <protection hidden="1"/>
    </xf>
    <xf numFmtId="175" fontId="5" fillId="0" borderId="0" xfId="37" applyNumberFormat="1" applyFont="1" applyFill="1" applyBorder="1" applyAlignment="1" applyProtection="1">
      <alignment horizontal="centerContinuous" vertical="top"/>
      <protection hidden="1"/>
    </xf>
    <xf numFmtId="0" fontId="5" fillId="0" borderId="0" xfId="37" applyFont="1" applyFill="1" applyBorder="1" applyAlignment="1" applyProtection="1">
      <alignment horizontal="centerContinuous" vertical="top"/>
      <protection hidden="1"/>
    </xf>
    <xf numFmtId="0" fontId="5" fillId="0" borderId="0" xfId="37" applyFont="1" applyBorder="1" applyAlignment="1" applyProtection="1">
      <alignment horizontal="centerContinuous" vertical="top"/>
      <protection hidden="1"/>
    </xf>
    <xf numFmtId="38" fontId="5" fillId="0" borderId="0" xfId="37" applyNumberFormat="1" applyFont="1" applyFill="1" applyBorder="1" applyAlignment="1" applyProtection="1">
      <alignment horizontal="centerContinuous" vertical="top"/>
      <protection hidden="1"/>
    </xf>
    <xf numFmtId="0" fontId="8" fillId="0" borderId="0" xfId="37" applyFont="1" applyFill="1" applyBorder="1" applyAlignment="1" applyProtection="1">
      <alignment horizontal="centerContinuous" vertical="top"/>
      <protection hidden="1"/>
    </xf>
    <xf numFmtId="38" fontId="8" fillId="0" borderId="0" xfId="37" applyNumberFormat="1" applyFont="1" applyFill="1" applyBorder="1" applyAlignment="1" applyProtection="1">
      <alignment horizontal="centerContinuous" vertical="top"/>
      <protection hidden="1"/>
    </xf>
    <xf numFmtId="38" fontId="12" fillId="0" borderId="0" xfId="37" applyNumberFormat="1" applyFont="1" applyFill="1" applyBorder="1" applyAlignment="1" applyProtection="1">
      <alignment horizontal="centerContinuous" vertical="top"/>
      <protection hidden="1"/>
    </xf>
    <xf numFmtId="175" fontId="5" fillId="0" borderId="0" xfId="35" applyNumberFormat="1" applyFont="1" applyFill="1" applyAlignment="1">
      <alignment vertical="top"/>
    </xf>
    <xf numFmtId="0" fontId="5" fillId="0" borderId="0" xfId="37" applyFont="1" applyFill="1" applyBorder="1" applyAlignment="1" applyProtection="1">
      <alignment vertical="top"/>
      <protection locked="0"/>
    </xf>
    <xf numFmtId="0" fontId="8" fillId="0" borderId="0" xfId="37" applyFont="1" applyFill="1" applyBorder="1" applyAlignment="1" applyProtection="1">
      <alignment vertical="top"/>
      <protection locked="0"/>
    </xf>
    <xf numFmtId="38" fontId="7" fillId="0" borderId="0" xfId="37" applyNumberFormat="1" applyFont="1" applyFill="1" applyBorder="1" applyAlignment="1" applyProtection="1">
      <alignment vertical="top"/>
      <protection hidden="1"/>
    </xf>
    <xf numFmtId="0" fontId="7" fillId="0" borderId="0" xfId="37" applyFont="1" applyFill="1" applyBorder="1" applyAlignment="1" applyProtection="1">
      <alignment vertical="top"/>
      <protection locked="0"/>
    </xf>
    <xf numFmtId="0" fontId="7" fillId="0" borderId="0" xfId="37" applyFont="1" applyFill="1" applyBorder="1" applyAlignment="1" applyProtection="1">
      <alignment vertical="top"/>
      <protection hidden="1"/>
    </xf>
    <xf numFmtId="0" fontId="10" fillId="0" borderId="0" xfId="37" applyNumberFormat="1" applyFont="1" applyFill="1" applyBorder="1" applyAlignment="1" applyProtection="1">
      <alignment vertical="top"/>
      <protection hidden="1"/>
    </xf>
    <xf numFmtId="0" fontId="12" fillId="0" borderId="0" xfId="37" applyNumberFormat="1" applyFont="1" applyFill="1" applyBorder="1" applyAlignment="1" applyProtection="1">
      <alignment horizontal="centerContinuous" vertical="top"/>
      <protection hidden="1"/>
    </xf>
    <xf numFmtId="38" fontId="5" fillId="0" borderId="8" xfId="37" applyNumberFormat="1" applyFont="1" applyFill="1" applyBorder="1" applyAlignment="1" applyProtection="1">
      <alignment vertical="top"/>
      <protection hidden="1"/>
    </xf>
    <xf numFmtId="0" fontId="5" fillId="0" borderId="0" xfId="37" applyFont="1" applyFill="1" applyBorder="1" applyAlignment="1" applyProtection="1">
      <alignment horizontal="right" vertical="top"/>
      <protection hidden="1"/>
    </xf>
    <xf numFmtId="0" fontId="5" fillId="0" borderId="0" xfId="37" applyNumberFormat="1" applyFont="1" applyFill="1" applyBorder="1" applyAlignment="1" applyProtection="1">
      <alignment vertical="top"/>
      <protection hidden="1"/>
    </xf>
    <xf numFmtId="0" fontId="8" fillId="0" borderId="0" xfId="37" applyNumberFormat="1" applyFont="1" applyFill="1" applyBorder="1" applyAlignment="1" applyProtection="1">
      <alignment horizontal="right" vertical="top"/>
      <protection hidden="1"/>
    </xf>
    <xf numFmtId="0" fontId="8" fillId="0" borderId="0" xfId="37" applyFont="1" applyFill="1" applyBorder="1" applyAlignment="1" applyProtection="1">
      <alignment horizontal="right" vertical="top"/>
      <protection hidden="1"/>
    </xf>
    <xf numFmtId="38" fontId="8" fillId="0" borderId="0" xfId="37" applyNumberFormat="1" applyFont="1" applyFill="1" applyBorder="1" applyAlignment="1" applyProtection="1">
      <alignment horizontal="right" vertical="top"/>
      <protection hidden="1"/>
    </xf>
    <xf numFmtId="0" fontId="8" fillId="0" borderId="0" xfId="37" applyNumberFormat="1" applyFont="1" applyBorder="1" applyAlignment="1" applyProtection="1">
      <alignment vertical="top"/>
      <protection hidden="1"/>
    </xf>
    <xf numFmtId="0" fontId="7" fillId="0" borderId="0" xfId="37" applyFont="1" applyFill="1" applyBorder="1" applyAlignment="1" applyProtection="1">
      <alignment horizontal="center" vertical="top"/>
      <protection hidden="1"/>
    </xf>
    <xf numFmtId="38" fontId="10" fillId="0" borderId="0" xfId="37" applyNumberFormat="1" applyFont="1" applyFill="1" applyBorder="1" applyAlignment="1">
      <alignment horizontal="center" vertical="top"/>
    </xf>
    <xf numFmtId="3" fontId="10"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horizontal="left" vertical="top"/>
      <protection hidden="1"/>
    </xf>
    <xf numFmtId="0" fontId="5" fillId="0" borderId="0" xfId="37" applyNumberFormat="1" applyFont="1" applyFill="1" applyBorder="1" applyAlignment="1" applyProtection="1">
      <alignment horizontal="left" vertical="top"/>
      <protection hidden="1"/>
    </xf>
    <xf numFmtId="0" fontId="5" fillId="0" borderId="0" xfId="35" applyNumberFormat="1" applyFont="1" applyFill="1" applyAlignment="1">
      <alignment horizontal="left" vertical="top"/>
    </xf>
    <xf numFmtId="3" fontId="25" fillId="0" borderId="0" xfId="37" applyNumberFormat="1" applyFont="1" applyFill="1" applyBorder="1" applyAlignment="1" applyProtection="1">
      <alignment horizontal="centerContinuous" vertical="top"/>
      <protection hidden="1"/>
    </xf>
    <xf numFmtId="0" fontId="5" fillId="0" borderId="0" xfId="37" applyFont="1" applyFill="1" applyBorder="1" applyAlignment="1" applyProtection="1">
      <alignment horizontal="left" vertical="top"/>
      <protection hidden="1"/>
    </xf>
    <xf numFmtId="3" fontId="8" fillId="0" borderId="0" xfId="37" applyNumberFormat="1" applyFont="1" applyFill="1" applyBorder="1" applyAlignment="1" applyProtection="1">
      <alignment horizontal="left" vertical="top"/>
      <protection hidden="1"/>
    </xf>
    <xf numFmtId="0" fontId="7" fillId="0" borderId="0" xfId="37" applyNumberFormat="1" applyFont="1" applyFill="1" applyBorder="1" applyAlignment="1" applyProtection="1">
      <alignment horizontal="left" vertical="top"/>
      <protection hidden="1"/>
    </xf>
    <xf numFmtId="0" fontId="7" fillId="0" borderId="0" xfId="37" applyNumberFormat="1" applyFont="1" applyFill="1" applyBorder="1" applyAlignment="1" applyProtection="1">
      <alignment vertical="top"/>
      <protection hidden="1"/>
    </xf>
    <xf numFmtId="49" fontId="7" fillId="0" borderId="0" xfId="37" applyNumberFormat="1" applyFont="1" applyFill="1" applyBorder="1" applyAlignment="1" applyProtection="1">
      <alignment horizontal="center" vertical="top"/>
      <protection hidden="1"/>
    </xf>
    <xf numFmtId="0" fontId="8" fillId="0" borderId="0" xfId="0" applyFont="1"/>
    <xf numFmtId="0" fontId="0" fillId="0" borderId="0" xfId="0" applyAlignment="1"/>
    <xf numFmtId="38" fontId="8" fillId="0" borderId="8" xfId="37" applyNumberFormat="1" applyFont="1" applyFill="1" applyBorder="1" applyAlignment="1" applyProtection="1">
      <alignment vertical="top"/>
      <protection hidden="1"/>
    </xf>
    <xf numFmtId="0" fontId="24" fillId="0" borderId="0" xfId="35" applyNumberFormat="1" applyFont="1" applyFill="1" applyAlignment="1">
      <alignment horizontal="left" vertical="top"/>
    </xf>
    <xf numFmtId="38" fontId="8" fillId="0" borderId="0" xfId="0" applyNumberFormat="1" applyFont="1"/>
    <xf numFmtId="0" fontId="7" fillId="0" borderId="0" xfId="0" applyFont="1"/>
    <xf numFmtId="176" fontId="0" fillId="0" borderId="0" xfId="8" applyNumberFormat="1" applyFont="1"/>
    <xf numFmtId="176" fontId="7" fillId="0" borderId="0" xfId="8" applyNumberFormat="1" applyFont="1"/>
    <xf numFmtId="176" fontId="0" fillId="0" borderId="0" xfId="0" applyNumberFormat="1"/>
    <xf numFmtId="38" fontId="8" fillId="0" borderId="8" xfId="37" applyNumberFormat="1" applyFont="1" applyFill="1" applyBorder="1" applyAlignment="1" applyProtection="1">
      <alignment horizontal="center" vertical="center" wrapText="1"/>
      <protection hidden="1"/>
    </xf>
    <xf numFmtId="3" fontId="8" fillId="0" borderId="8" xfId="37" applyNumberFormat="1" applyFont="1" applyFill="1" applyBorder="1" applyAlignment="1" applyProtection="1">
      <alignment vertical="center"/>
      <protection hidden="1"/>
    </xf>
    <xf numFmtId="38" fontId="8" fillId="0" borderId="8" xfId="37" applyNumberFormat="1" applyFont="1" applyFill="1" applyBorder="1" applyAlignment="1" applyProtection="1">
      <alignment vertical="center"/>
      <protection hidden="1"/>
    </xf>
    <xf numFmtId="0" fontId="9" fillId="0" borderId="0" xfId="37" applyFont="1" applyFill="1" applyBorder="1" applyAlignment="1" applyProtection="1">
      <alignment vertical="top"/>
      <protection hidden="1"/>
    </xf>
    <xf numFmtId="0" fontId="5" fillId="0" borderId="0" xfId="37" applyFont="1" applyFill="1" applyBorder="1" applyAlignment="1" applyProtection="1">
      <alignment vertical="center"/>
      <protection hidden="1"/>
    </xf>
    <xf numFmtId="0" fontId="8" fillId="0" borderId="0" xfId="35" applyNumberFormat="1" applyFont="1" applyFill="1" applyAlignment="1">
      <alignment horizontal="left" vertical="center"/>
    </xf>
    <xf numFmtId="2" fontId="5" fillId="0" borderId="0" xfId="35" applyNumberFormat="1" applyFont="1" applyFill="1" applyAlignment="1">
      <alignment vertical="center"/>
    </xf>
    <xf numFmtId="2" fontId="8" fillId="0" borderId="0" xfId="35" applyNumberFormat="1" applyFont="1" applyFill="1" applyAlignment="1">
      <alignment horizontal="center" vertical="center"/>
    </xf>
    <xf numFmtId="3" fontId="5" fillId="0" borderId="0" xfId="35" applyNumberFormat="1" applyFont="1" applyFill="1" applyAlignment="1">
      <alignment vertical="center"/>
    </xf>
    <xf numFmtId="3" fontId="8" fillId="0" borderId="0" xfId="35" applyNumberFormat="1" applyFont="1" applyFill="1" applyAlignment="1">
      <alignment horizontal="center" vertical="center"/>
    </xf>
    <xf numFmtId="0" fontId="5" fillId="0" borderId="0" xfId="35" applyNumberFormat="1" applyFont="1" applyFill="1" applyAlignment="1">
      <alignment horizontal="left" vertical="center"/>
    </xf>
    <xf numFmtId="0" fontId="8" fillId="0" borderId="0" xfId="37" applyFont="1" applyFill="1" applyBorder="1" applyAlignment="1" applyProtection="1">
      <alignment vertical="center"/>
      <protection hidden="1"/>
    </xf>
    <xf numFmtId="2" fontId="8" fillId="0" borderId="0" xfId="35" applyNumberFormat="1" applyFont="1" applyFill="1" applyAlignment="1">
      <alignment vertical="center"/>
    </xf>
    <xf numFmtId="3" fontId="8" fillId="0" borderId="0" xfId="35" applyNumberFormat="1" applyFont="1" applyFill="1" applyAlignment="1">
      <alignment vertical="center"/>
    </xf>
    <xf numFmtId="0" fontId="28" fillId="0" borderId="0" xfId="37" applyFont="1" applyFill="1" applyBorder="1" applyAlignment="1" applyProtection="1">
      <alignment vertical="center"/>
      <protection hidden="1"/>
    </xf>
    <xf numFmtId="0" fontId="28" fillId="0" borderId="0" xfId="35" applyNumberFormat="1" applyFont="1" applyFill="1" applyAlignment="1">
      <alignment horizontal="left" vertical="center"/>
    </xf>
    <xf numFmtId="2" fontId="28" fillId="0" borderId="0" xfId="35" applyNumberFormat="1" applyFont="1" applyFill="1" applyAlignment="1">
      <alignment vertical="center"/>
    </xf>
    <xf numFmtId="2" fontId="28" fillId="0" borderId="0" xfId="35" applyNumberFormat="1" applyFont="1" applyFill="1" applyAlignment="1">
      <alignment horizontal="center" vertical="center"/>
    </xf>
    <xf numFmtId="3" fontId="28" fillId="0" borderId="0" xfId="35" applyNumberFormat="1" applyFont="1" applyFill="1" applyAlignment="1">
      <alignment vertical="center"/>
    </xf>
    <xf numFmtId="3" fontId="28" fillId="0" borderId="0" xfId="35" applyNumberFormat="1" applyFont="1" applyFill="1" applyAlignment="1">
      <alignment horizontal="center" vertical="center"/>
    </xf>
    <xf numFmtId="0" fontId="10" fillId="0" borderId="8" xfId="37" applyNumberFormat="1" applyFont="1" applyFill="1" applyBorder="1" applyAlignment="1">
      <alignment vertical="top"/>
    </xf>
    <xf numFmtId="0" fontId="33" fillId="0" borderId="0" xfId="0" applyFont="1" applyFill="1" applyBorder="1" applyAlignment="1">
      <alignment horizontal="left"/>
    </xf>
    <xf numFmtId="0" fontId="34" fillId="0" borderId="0" xfId="0" applyFont="1"/>
    <xf numFmtId="49" fontId="33" fillId="0" borderId="0" xfId="0" applyNumberFormat="1" applyFont="1" applyBorder="1"/>
    <xf numFmtId="0" fontId="35" fillId="0" borderId="0" xfId="0" applyFont="1" applyFill="1" applyBorder="1"/>
    <xf numFmtId="0" fontId="35" fillId="0" borderId="0" xfId="0" applyFont="1" applyFill="1" applyBorder="1" applyAlignment="1">
      <alignment horizontal="center"/>
    </xf>
    <xf numFmtId="0" fontId="35" fillId="0" borderId="0" xfId="0" applyFont="1" applyBorder="1"/>
    <xf numFmtId="178" fontId="33" fillId="0" borderId="0" xfId="0" applyNumberFormat="1" applyFont="1" applyBorder="1"/>
    <xf numFmtId="178" fontId="35" fillId="0" borderId="0" xfId="0" applyNumberFormat="1" applyFont="1" applyBorder="1"/>
    <xf numFmtId="178" fontId="36" fillId="0" borderId="0" xfId="0" applyNumberFormat="1" applyFont="1" applyBorder="1"/>
    <xf numFmtId="178" fontId="35" fillId="0" borderId="0" xfId="8" applyNumberFormat="1" applyFont="1" applyBorder="1"/>
    <xf numFmtId="178" fontId="35" fillId="0" borderId="0" xfId="0" applyNumberFormat="1" applyFont="1" applyFill="1" applyBorder="1"/>
    <xf numFmtId="0" fontId="31" fillId="0" borderId="8" xfId="0" applyFont="1" applyFill="1" applyBorder="1" applyAlignment="1">
      <alignment horizontal="left"/>
    </xf>
    <xf numFmtId="0" fontId="35" fillId="0" borderId="8" xfId="0" applyFont="1" applyFill="1" applyBorder="1"/>
    <xf numFmtId="14" fontId="33" fillId="0" borderId="0" xfId="0" applyNumberFormat="1" applyFont="1" applyBorder="1" applyAlignment="1">
      <alignment horizontal="left"/>
    </xf>
    <xf numFmtId="0" fontId="37" fillId="0" borderId="8" xfId="0" applyFont="1" applyBorder="1"/>
    <xf numFmtId="0" fontId="34" fillId="0" borderId="8" xfId="0" applyFont="1" applyBorder="1"/>
    <xf numFmtId="0" fontId="37" fillId="0" borderId="0" xfId="0" applyFont="1" applyBorder="1"/>
    <xf numFmtId="0" fontId="34" fillId="0" borderId="0" xfId="0" applyFont="1" applyBorder="1"/>
    <xf numFmtId="0" fontId="37" fillId="0" borderId="0" xfId="0" applyFont="1"/>
    <xf numFmtId="0" fontId="37" fillId="0" borderId="2" xfId="0" applyFont="1" applyBorder="1"/>
    <xf numFmtId="0" fontId="34" fillId="0" borderId="0" xfId="0" applyFont="1" applyAlignment="1">
      <alignment vertical="top"/>
    </xf>
    <xf numFmtId="0" fontId="34" fillId="0" borderId="0" xfId="0" applyFont="1" applyAlignment="1">
      <alignment wrapText="1"/>
    </xf>
    <xf numFmtId="178" fontId="34" fillId="0" borderId="0" xfId="0" applyNumberFormat="1" applyFont="1"/>
    <xf numFmtId="10" fontId="34" fillId="0" borderId="0" xfId="0" applyNumberFormat="1" applyFont="1"/>
    <xf numFmtId="0" fontId="34" fillId="0" borderId="19" xfId="0" applyFont="1" applyBorder="1"/>
    <xf numFmtId="178" fontId="34" fillId="0" borderId="19" xfId="0" applyNumberFormat="1" applyFont="1" applyBorder="1"/>
    <xf numFmtId="0" fontId="37" fillId="0" borderId="0" xfId="0" applyFont="1" applyAlignment="1">
      <alignment horizontal="right"/>
    </xf>
    <xf numFmtId="178" fontId="37" fillId="0" borderId="0" xfId="0" applyNumberFormat="1" applyFont="1"/>
    <xf numFmtId="178" fontId="37" fillId="8" borderId="4" xfId="0" applyNumberFormat="1" applyFont="1" applyFill="1" applyBorder="1"/>
    <xf numFmtId="178" fontId="34" fillId="0" borderId="8" xfId="0" applyNumberFormat="1" applyFont="1" applyBorder="1"/>
    <xf numFmtId="179" fontId="37" fillId="0" borderId="8" xfId="0" applyNumberFormat="1" applyFont="1" applyBorder="1" applyAlignment="1">
      <alignment horizontal="right"/>
    </xf>
    <xf numFmtId="178" fontId="37" fillId="0" borderId="2" xfId="0" applyNumberFormat="1" applyFont="1" applyBorder="1"/>
    <xf numFmtId="178" fontId="34" fillId="0" borderId="0" xfId="0" applyNumberFormat="1" applyFont="1" applyBorder="1"/>
    <xf numFmtId="178" fontId="37" fillId="0" borderId="8" xfId="0" applyNumberFormat="1" applyFont="1" applyBorder="1"/>
    <xf numFmtId="0" fontId="34" fillId="0" borderId="19" xfId="0" applyFont="1" applyBorder="1" applyAlignment="1">
      <alignment vertical="top"/>
    </xf>
    <xf numFmtId="0" fontId="37" fillId="0" borderId="6" xfId="0" applyFont="1" applyBorder="1"/>
    <xf numFmtId="0" fontId="34" fillId="0" borderId="2" xfId="0" applyFont="1" applyBorder="1"/>
    <xf numFmtId="0" fontId="34" fillId="0" borderId="15" xfId="0" applyFont="1" applyBorder="1"/>
    <xf numFmtId="178" fontId="34" fillId="9" borderId="0" xfId="0" applyNumberFormat="1" applyFont="1" applyFill="1"/>
    <xf numFmtId="178" fontId="34" fillId="10" borderId="0" xfId="0" applyNumberFormat="1" applyFont="1" applyFill="1"/>
    <xf numFmtId="3" fontId="20" fillId="0" borderId="0" xfId="0" applyNumberFormat="1" applyFont="1" applyFill="1" applyBorder="1" applyAlignment="1">
      <alignment horizontal="left"/>
    </xf>
    <xf numFmtId="49" fontId="20" fillId="0" borderId="0" xfId="0" applyNumberFormat="1" applyFont="1" applyBorder="1"/>
    <xf numFmtId="3" fontId="10" fillId="0" borderId="8" xfId="0" applyNumberFormat="1" applyFont="1" applyFill="1" applyBorder="1" applyAlignment="1">
      <alignment horizontal="left"/>
    </xf>
    <xf numFmtId="49" fontId="20" fillId="0" borderId="8" xfId="0" applyNumberFormat="1" applyFont="1" applyBorder="1"/>
    <xf numFmtId="0" fontId="31" fillId="0" borderId="0" xfId="0" applyFont="1" applyFill="1" applyAlignment="1">
      <alignment horizontal="right"/>
    </xf>
    <xf numFmtId="0" fontId="31" fillId="0" borderId="8" xfId="0" applyFont="1" applyFill="1" applyBorder="1" applyAlignment="1">
      <alignment horizontal="right"/>
    </xf>
    <xf numFmtId="3" fontId="0" fillId="0" borderId="0" xfId="0" applyNumberFormat="1"/>
    <xf numFmtId="3" fontId="10" fillId="0" borderId="0" xfId="0" applyNumberFormat="1" applyFont="1" applyFill="1" applyBorder="1" applyAlignment="1">
      <alignment horizontal="left"/>
    </xf>
    <xf numFmtId="0" fontId="38" fillId="0" borderId="0" xfId="0" applyFont="1" applyAlignment="1">
      <alignment horizontal="left" vertical="top" wrapText="1"/>
    </xf>
    <xf numFmtId="0" fontId="38" fillId="0" borderId="0" xfId="0" applyFont="1" applyAlignment="1">
      <alignment horizontal="justify" vertical="top" wrapText="1"/>
    </xf>
    <xf numFmtId="40" fontId="38" fillId="0" borderId="0" xfId="0" applyNumberFormat="1" applyFont="1" applyAlignment="1">
      <alignment horizontal="right" wrapText="1"/>
    </xf>
    <xf numFmtId="38" fontId="38" fillId="0" borderId="0" xfId="0" applyNumberFormat="1" applyFont="1" applyAlignment="1">
      <alignment horizontal="right"/>
    </xf>
    <xf numFmtId="40" fontId="38" fillId="0" borderId="0" xfId="0" applyNumberFormat="1" applyFont="1" applyAlignment="1">
      <alignment horizontal="right"/>
    </xf>
    <xf numFmtId="0" fontId="31" fillId="0" borderId="0" xfId="0" applyFont="1" applyFill="1" applyBorder="1" applyAlignment="1">
      <alignment horizontal="right"/>
    </xf>
    <xf numFmtId="178" fontId="38" fillId="0" borderId="0" xfId="0" applyNumberFormat="1" applyFont="1" applyFill="1"/>
    <xf numFmtId="0" fontId="38" fillId="0" borderId="0" xfId="0" applyFont="1" applyFill="1" applyAlignment="1">
      <alignment horizontal="justify" vertical="top"/>
    </xf>
    <xf numFmtId="0" fontId="38" fillId="0" borderId="0" xfId="0" applyFont="1" applyAlignment="1">
      <alignment horizontal="justify" vertical="top"/>
    </xf>
    <xf numFmtId="0" fontId="31" fillId="0" borderId="0" xfId="0" applyFont="1" applyFill="1" applyAlignment="1">
      <alignment horizontal="left"/>
    </xf>
    <xf numFmtId="0" fontId="31" fillId="0" borderId="8" xfId="0" applyFont="1" applyFill="1" applyBorder="1" applyAlignment="1">
      <alignment horizontal="left" vertical="top"/>
    </xf>
    <xf numFmtId="0" fontId="32" fillId="0" borderId="8" xfId="0" applyFont="1" applyBorder="1" applyAlignment="1">
      <alignment horizontal="justify" vertical="top" wrapText="1"/>
    </xf>
    <xf numFmtId="40" fontId="32" fillId="0" borderId="8" xfId="0" applyNumberFormat="1" applyFont="1" applyBorder="1" applyAlignment="1">
      <alignment horizontal="right" wrapText="1"/>
    </xf>
    <xf numFmtId="38" fontId="32" fillId="0" borderId="8" xfId="0" applyNumberFormat="1" applyFont="1" applyBorder="1" applyAlignment="1">
      <alignment horizontal="right"/>
    </xf>
    <xf numFmtId="40" fontId="32" fillId="0" borderId="8" xfId="0" applyNumberFormat="1" applyFont="1" applyBorder="1" applyAlignment="1">
      <alignment horizontal="right"/>
    </xf>
    <xf numFmtId="0" fontId="32" fillId="0" borderId="0" xfId="0" applyFont="1" applyAlignment="1">
      <alignment horizontal="left" vertical="top" wrapText="1"/>
    </xf>
    <xf numFmtId="0" fontId="32" fillId="0" borderId="0" xfId="0" applyFont="1" applyAlignment="1">
      <alignment horizontal="justify" vertical="top" wrapText="1"/>
    </xf>
    <xf numFmtId="40" fontId="32" fillId="0" borderId="0" xfId="0" applyNumberFormat="1" applyFont="1" applyAlignment="1">
      <alignment horizontal="right" wrapText="1"/>
    </xf>
    <xf numFmtId="38" fontId="32" fillId="0" borderId="0" xfId="0" applyNumberFormat="1" applyFont="1" applyAlignment="1">
      <alignment horizontal="right"/>
    </xf>
    <xf numFmtId="40" fontId="32" fillId="0" borderId="0" xfId="0" applyNumberFormat="1" applyFont="1" applyAlignment="1">
      <alignment horizontal="right"/>
    </xf>
    <xf numFmtId="38" fontId="38" fillId="0" borderId="0" xfId="8" applyNumberFormat="1" applyFont="1" applyFill="1" applyAlignment="1">
      <alignment horizontal="right"/>
    </xf>
    <xf numFmtId="178" fontId="38" fillId="0" borderId="0" xfId="0" applyNumberFormat="1" applyFont="1"/>
    <xf numFmtId="49" fontId="32" fillId="0" borderId="0" xfId="0" applyNumberFormat="1" applyFont="1" applyBorder="1" applyAlignment="1">
      <alignment horizontal="left"/>
    </xf>
    <xf numFmtId="49" fontId="31" fillId="0" borderId="0" xfId="0" applyNumberFormat="1" applyFont="1" applyBorder="1" applyAlignment="1">
      <alignment horizontal="left"/>
    </xf>
    <xf numFmtId="49" fontId="32" fillId="0" borderId="0" xfId="0" applyNumberFormat="1" applyFont="1" applyBorder="1" applyAlignment="1">
      <alignment wrapText="1"/>
    </xf>
    <xf numFmtId="180" fontId="31" fillId="0" borderId="0" xfId="0" applyNumberFormat="1" applyFont="1" applyBorder="1" applyAlignment="1">
      <alignment horizontal="right"/>
    </xf>
    <xf numFmtId="49" fontId="31" fillId="0" borderId="0" xfId="0" applyNumberFormat="1" applyFont="1" applyBorder="1" applyAlignment="1">
      <alignment horizontal="right"/>
    </xf>
    <xf numFmtId="0" fontId="32" fillId="0" borderId="0" xfId="0" applyFont="1" applyAlignment="1">
      <alignment horizontal="justify" vertical="top"/>
    </xf>
    <xf numFmtId="178" fontId="39" fillId="0" borderId="0" xfId="8" applyNumberFormat="1" applyFont="1" applyBorder="1" applyAlignment="1" applyProtection="1">
      <alignment horizontal="right"/>
      <protection locked="0"/>
    </xf>
    <xf numFmtId="49" fontId="31" fillId="0" borderId="0" xfId="0" applyNumberFormat="1" applyFont="1" applyBorder="1" applyAlignment="1">
      <alignment wrapText="1"/>
    </xf>
    <xf numFmtId="49" fontId="31" fillId="0" borderId="0" xfId="0" applyNumberFormat="1" applyFont="1" applyAlignment="1">
      <alignment wrapText="1"/>
    </xf>
    <xf numFmtId="0" fontId="31" fillId="0" borderId="0" xfId="0" applyNumberFormat="1" applyFont="1" applyBorder="1" applyAlignment="1">
      <alignment horizontal="right"/>
    </xf>
    <xf numFmtId="14" fontId="31" fillId="0" borderId="0" xfId="0" applyNumberFormat="1" applyFont="1" applyBorder="1" applyAlignment="1">
      <alignment horizontal="right" wrapText="1"/>
    </xf>
    <xf numFmtId="0" fontId="31" fillId="0" borderId="8" xfId="0" applyNumberFormat="1" applyFont="1" applyBorder="1" applyAlignment="1">
      <alignment horizontal="right"/>
    </xf>
    <xf numFmtId="178" fontId="31" fillId="0" borderId="8" xfId="0" applyNumberFormat="1" applyFont="1" applyBorder="1" applyAlignment="1">
      <alignment horizontal="right"/>
    </xf>
    <xf numFmtId="178" fontId="31" fillId="0" borderId="0" xfId="0" applyNumberFormat="1" applyFont="1" applyBorder="1"/>
    <xf numFmtId="49" fontId="32" fillId="0" borderId="0" xfId="0" applyNumberFormat="1" applyFont="1" applyAlignment="1">
      <alignment wrapText="1"/>
    </xf>
    <xf numFmtId="178" fontId="32" fillId="0" borderId="0" xfId="0" applyNumberFormat="1" applyFont="1" applyAlignment="1">
      <alignment horizontal="right"/>
    </xf>
    <xf numFmtId="178" fontId="32" fillId="0" borderId="0" xfId="0" applyNumberFormat="1" applyFont="1" applyAlignment="1">
      <alignment horizontal="center"/>
    </xf>
    <xf numFmtId="178" fontId="40" fillId="0" borderId="0" xfId="0" applyNumberFormat="1" applyFont="1" applyBorder="1" applyAlignment="1">
      <alignment horizontal="right"/>
    </xf>
    <xf numFmtId="178" fontId="41" fillId="0" borderId="0" xfId="0" applyNumberFormat="1" applyFont="1" applyBorder="1" applyAlignment="1">
      <alignment horizontal="right"/>
    </xf>
    <xf numFmtId="178" fontId="32" fillId="0" borderId="0" xfId="0" applyNumberFormat="1" applyFont="1"/>
    <xf numFmtId="178" fontId="31" fillId="0" borderId="0" xfId="0" applyNumberFormat="1" applyFont="1" applyAlignment="1">
      <alignment horizontal="right"/>
    </xf>
    <xf numFmtId="40" fontId="31" fillId="0" borderId="0" xfId="0" applyNumberFormat="1" applyFont="1" applyAlignment="1">
      <alignment horizontal="right"/>
    </xf>
    <xf numFmtId="178" fontId="31" fillId="0" borderId="0" xfId="0" applyNumberFormat="1" applyFont="1" applyAlignment="1">
      <alignment horizontal="center"/>
    </xf>
    <xf numFmtId="178" fontId="42" fillId="0" borderId="0" xfId="0" applyNumberFormat="1" applyFont="1" applyBorder="1" applyAlignment="1">
      <alignment horizontal="right"/>
    </xf>
    <xf numFmtId="49" fontId="39" fillId="0" borderId="0" xfId="0" applyNumberFormat="1" applyFont="1" applyBorder="1" applyAlignment="1">
      <alignment horizontal="left" indent="2"/>
    </xf>
    <xf numFmtId="178" fontId="32" fillId="0" borderId="0" xfId="0" applyNumberFormat="1" applyFont="1" applyBorder="1"/>
    <xf numFmtId="0" fontId="32" fillId="0" borderId="0" xfId="0" applyFont="1" applyBorder="1" applyAlignment="1">
      <alignment horizontal="justify" vertical="top"/>
    </xf>
    <xf numFmtId="49" fontId="32" fillId="0" borderId="0" xfId="0" quotePrefix="1" applyNumberFormat="1" applyFont="1" applyBorder="1" applyAlignment="1">
      <alignment horizontal="left"/>
    </xf>
    <xf numFmtId="178" fontId="31" fillId="0" borderId="0" xfId="0" applyNumberFormat="1" applyFont="1"/>
    <xf numFmtId="178" fontId="31" fillId="0" borderId="8" xfId="0" applyNumberFormat="1" applyFont="1" applyBorder="1"/>
    <xf numFmtId="178" fontId="32" fillId="0" borderId="8" xfId="0" applyNumberFormat="1" applyFont="1" applyBorder="1"/>
    <xf numFmtId="49" fontId="39" fillId="0" borderId="0" xfId="0" quotePrefix="1" applyNumberFormat="1" applyFont="1" applyBorder="1" applyAlignment="1">
      <alignment horizontal="left" indent="2"/>
    </xf>
    <xf numFmtId="49" fontId="32" fillId="0" borderId="0" xfId="0" applyNumberFormat="1" applyFont="1" applyAlignment="1">
      <alignment horizontal="center" wrapText="1"/>
    </xf>
    <xf numFmtId="49" fontId="31" fillId="0" borderId="0" xfId="0" applyNumberFormat="1" applyFont="1" applyAlignment="1">
      <alignment horizontal="center" wrapText="1"/>
    </xf>
    <xf numFmtId="0" fontId="32" fillId="0" borderId="0" xfId="0" applyFont="1" applyAlignment="1">
      <alignment horizontal="right"/>
    </xf>
    <xf numFmtId="49" fontId="32" fillId="0" borderId="0" xfId="0" applyNumberFormat="1" applyFont="1" applyAlignment="1">
      <alignment horizontal="right"/>
    </xf>
    <xf numFmtId="49" fontId="31" fillId="0" borderId="0" xfId="0" applyNumberFormat="1" applyFont="1" applyBorder="1" applyAlignment="1"/>
    <xf numFmtId="178" fontId="45" fillId="0" borderId="0" xfId="0" applyNumberFormat="1" applyFont="1" applyBorder="1" applyAlignment="1">
      <alignment horizontal="right"/>
    </xf>
    <xf numFmtId="38" fontId="9" fillId="0" borderId="0" xfId="37" applyNumberFormat="1" applyFont="1" applyFill="1" applyBorder="1" applyAlignment="1" applyProtection="1">
      <alignment vertical="top"/>
      <protection hidden="1"/>
    </xf>
    <xf numFmtId="0" fontId="5" fillId="0" borderId="0" xfId="37" applyFont="1" applyFill="1" applyBorder="1" applyAlignment="1" applyProtection="1">
      <alignment horizontal="right" vertical="center"/>
      <protection hidden="1"/>
    </xf>
    <xf numFmtId="0" fontId="9" fillId="0" borderId="0" xfId="0" applyFont="1" applyAlignment="1">
      <alignment horizontal="left" vertical="top" wrapText="1"/>
    </xf>
    <xf numFmtId="0" fontId="9" fillId="0" borderId="0" xfId="0" applyFont="1" applyAlignment="1">
      <alignment horizontal="justify" vertical="top" wrapText="1"/>
    </xf>
    <xf numFmtId="40" fontId="9" fillId="0" borderId="0" xfId="0" applyNumberFormat="1" applyFont="1" applyAlignment="1">
      <alignment horizontal="right" wrapText="1"/>
    </xf>
    <xf numFmtId="38" fontId="9" fillId="0" borderId="0" xfId="0" applyNumberFormat="1" applyFont="1" applyAlignment="1">
      <alignment horizontal="right"/>
    </xf>
    <xf numFmtId="40" fontId="9" fillId="0" borderId="0" xfId="0" applyNumberFormat="1" applyFont="1" applyAlignment="1">
      <alignment horizontal="right"/>
    </xf>
    <xf numFmtId="38" fontId="9" fillId="0" borderId="0" xfId="8" applyNumberFormat="1" applyFont="1" applyFill="1" applyAlignment="1">
      <alignment horizontal="right"/>
    </xf>
    <xf numFmtId="178" fontId="9" fillId="0" borderId="0" xfId="0" applyNumberFormat="1" applyFont="1"/>
    <xf numFmtId="49" fontId="9" fillId="0" borderId="0" xfId="0" applyNumberFormat="1" applyFont="1" applyBorder="1" applyAlignment="1">
      <alignment horizontal="left"/>
    </xf>
    <xf numFmtId="0" fontId="9" fillId="0" borderId="0" xfId="0" applyFont="1" applyAlignment="1">
      <alignment horizontal="justify" vertical="top"/>
    </xf>
    <xf numFmtId="0" fontId="9" fillId="0" borderId="0" xfId="0" applyNumberFormat="1" applyFont="1" applyAlignment="1">
      <alignment horizontal="left" vertical="top" wrapText="1"/>
    </xf>
    <xf numFmtId="0" fontId="0" fillId="0" borderId="0" xfId="0" applyAlignment="1">
      <alignment horizontal="center"/>
    </xf>
    <xf numFmtId="38" fontId="32" fillId="0" borderId="0" xfId="0" applyNumberFormat="1" applyFont="1" applyAlignment="1"/>
    <xf numFmtId="178" fontId="32" fillId="0" borderId="0" xfId="0" applyNumberFormat="1" applyFont="1" applyAlignment="1">
      <alignment vertical="top" wrapText="1"/>
    </xf>
    <xf numFmtId="178" fontId="9" fillId="0" borderId="0" xfId="0" applyNumberFormat="1" applyFont="1" applyAlignment="1">
      <alignment vertical="top" wrapText="1"/>
    </xf>
    <xf numFmtId="37" fontId="8" fillId="0" borderId="0" xfId="35" applyNumberFormat="1" applyFont="1" applyFill="1" applyBorder="1" applyAlignment="1">
      <alignment vertical="center"/>
    </xf>
    <xf numFmtId="0" fontId="8" fillId="0" borderId="0" xfId="35" applyNumberFormat="1" applyFont="1" applyFill="1" applyAlignment="1">
      <alignment vertical="center"/>
    </xf>
    <xf numFmtId="0" fontId="8" fillId="0" borderId="0" xfId="38" applyNumberFormat="1" applyFont="1" applyFill="1" applyBorder="1" applyAlignment="1">
      <alignment vertical="center" wrapText="1"/>
    </xf>
    <xf numFmtId="170" fontId="8" fillId="0" borderId="0" xfId="35" applyNumberFormat="1" applyFont="1" applyFill="1" applyBorder="1" applyAlignment="1">
      <alignment vertical="center" wrapText="1"/>
    </xf>
    <xf numFmtId="0" fontId="15" fillId="0" borderId="6" xfId="39" applyNumberFormat="1" applyFont="1" applyFill="1" applyBorder="1" applyAlignment="1">
      <alignment vertical="top"/>
    </xf>
    <xf numFmtId="0" fontId="13" fillId="0" borderId="11" xfId="39" applyNumberFormat="1" applyFont="1" applyFill="1" applyBorder="1" applyAlignment="1">
      <alignment vertical="top"/>
    </xf>
    <xf numFmtId="0" fontId="48" fillId="0" borderId="11" xfId="39" applyNumberFormat="1" applyFont="1" applyFill="1" applyBorder="1" applyAlignment="1">
      <alignment vertical="top"/>
    </xf>
    <xf numFmtId="0" fontId="13" fillId="0" borderId="9" xfId="39" applyNumberFormat="1" applyFont="1" applyFill="1" applyBorder="1" applyAlignment="1">
      <alignment vertical="top"/>
    </xf>
    <xf numFmtId="0" fontId="4" fillId="0" borderId="11" xfId="39" applyNumberFormat="1" applyFont="1" applyFill="1" applyBorder="1" applyAlignment="1">
      <alignment vertical="top"/>
    </xf>
    <xf numFmtId="38" fontId="8" fillId="0" borderId="0" xfId="35" applyNumberFormat="1" applyFont="1" applyFill="1" applyBorder="1" applyAlignment="1">
      <alignment vertical="center"/>
    </xf>
    <xf numFmtId="0" fontId="4" fillId="0" borderId="0" xfId="77" applyBorder="1"/>
    <xf numFmtId="176" fontId="0" fillId="0" borderId="0" xfId="8" applyNumberFormat="1" applyFont="1" applyBorder="1"/>
    <xf numFmtId="176" fontId="8" fillId="0" borderId="0" xfId="8" applyNumberFormat="1" applyFont="1" applyBorder="1" applyAlignment="1">
      <alignment horizontal="right"/>
    </xf>
    <xf numFmtId="0" fontId="4" fillId="0" borderId="0" xfId="77"/>
    <xf numFmtId="3" fontId="4" fillId="0" borderId="8" xfId="78" applyNumberFormat="1" applyFont="1" applyBorder="1"/>
    <xf numFmtId="0" fontId="4" fillId="0" borderId="8" xfId="77" applyBorder="1"/>
    <xf numFmtId="176" fontId="0" fillId="0" borderId="8" xfId="8" applyNumberFormat="1" applyFont="1" applyBorder="1"/>
    <xf numFmtId="176" fontId="0" fillId="0" borderId="8" xfId="8" applyNumberFormat="1" applyFont="1" applyBorder="1" applyAlignment="1">
      <alignment horizontal="right"/>
    </xf>
    <xf numFmtId="0" fontId="4" fillId="0" borderId="0" xfId="77" applyFont="1"/>
    <xf numFmtId="176" fontId="0" fillId="0" borderId="0" xfId="8" applyNumberFormat="1" applyFont="1" applyAlignment="1">
      <alignment horizontal="right"/>
    </xf>
    <xf numFmtId="0" fontId="4" fillId="0" borderId="14" xfId="38" applyNumberFormat="1" applyFont="1" applyFill="1" applyBorder="1" applyAlignment="1">
      <alignment horizontal="center" vertical="top"/>
    </xf>
    <xf numFmtId="170" fontId="4" fillId="0" borderId="14" xfId="38" applyNumberFormat="1" applyFont="1" applyFill="1" applyBorder="1" applyAlignment="1">
      <alignment horizontal="center" vertical="top"/>
    </xf>
    <xf numFmtId="0" fontId="4" fillId="0" borderId="9" xfId="38" applyNumberFormat="1" applyFont="1" applyFill="1" applyBorder="1" applyAlignment="1">
      <alignment horizontal="center" vertical="top"/>
    </xf>
    <xf numFmtId="170" fontId="4" fillId="0" borderId="9" xfId="38" applyNumberFormat="1" applyFont="1" applyFill="1" applyBorder="1" applyAlignment="1">
      <alignment horizontal="center" vertical="top"/>
    </xf>
    <xf numFmtId="0" fontId="8" fillId="0" borderId="0" xfId="77" applyFont="1"/>
    <xf numFmtId="0" fontId="8" fillId="0" borderId="4" xfId="77" applyFont="1" applyBorder="1"/>
    <xf numFmtId="176" fontId="8" fillId="0" borderId="4" xfId="8" applyNumberFormat="1" applyFont="1" applyBorder="1"/>
    <xf numFmtId="0" fontId="8" fillId="0" borderId="21" xfId="77" applyFont="1" applyBorder="1"/>
    <xf numFmtId="176" fontId="8" fillId="0" borderId="21" xfId="8" applyNumberFormat="1" applyFont="1" applyBorder="1"/>
    <xf numFmtId="0" fontId="4" fillId="0" borderId="16" xfId="77" applyFont="1" applyBorder="1"/>
    <xf numFmtId="176" fontId="0" fillId="0" borderId="16" xfId="8" applyNumberFormat="1" applyFont="1" applyBorder="1"/>
    <xf numFmtId="0" fontId="7" fillId="0" borderId="0" xfId="77" applyFont="1"/>
    <xf numFmtId="0" fontId="7" fillId="0" borderId="16" xfId="77" quotePrefix="1" applyFont="1" applyBorder="1"/>
    <xf numFmtId="176" fontId="7" fillId="0" borderId="16" xfId="8" applyNumberFormat="1" applyFont="1" applyBorder="1"/>
    <xf numFmtId="0" fontId="8" fillId="0" borderId="22" xfId="77" applyFont="1" applyBorder="1"/>
    <xf numFmtId="176" fontId="8" fillId="0" borderId="22" xfId="8" applyNumberFormat="1" applyFont="1" applyBorder="1"/>
    <xf numFmtId="176" fontId="7" fillId="0" borderId="16" xfId="79" applyNumberFormat="1" applyFont="1" applyBorder="1"/>
    <xf numFmtId="0" fontId="4" fillId="0" borderId="21" xfId="77" applyFont="1" applyBorder="1"/>
    <xf numFmtId="176" fontId="0" fillId="0" borderId="21" xfId="8" applyNumberFormat="1" applyFont="1" applyBorder="1"/>
    <xf numFmtId="0" fontId="4" fillId="0" borderId="22" xfId="77" applyFont="1" applyBorder="1"/>
    <xf numFmtId="176" fontId="0" fillId="0" borderId="22" xfId="8" applyNumberFormat="1" applyFont="1" applyBorder="1"/>
    <xf numFmtId="0" fontId="4" fillId="0" borderId="6" xfId="38" applyNumberFormat="1" applyFont="1" applyFill="1" applyBorder="1" applyAlignment="1">
      <alignment vertical="top"/>
    </xf>
    <xf numFmtId="0" fontId="4" fillId="0" borderId="6" xfId="38" applyNumberFormat="1" applyFont="1" applyFill="1" applyBorder="1" applyAlignment="1">
      <alignment vertical="top" shrinkToFit="1"/>
    </xf>
    <xf numFmtId="170" fontId="4" fillId="0" borderId="6" xfId="38" applyNumberFormat="1" applyFont="1" applyFill="1" applyBorder="1" applyAlignment="1">
      <alignment vertical="top" shrinkToFit="1"/>
    </xf>
    <xf numFmtId="170" fontId="4" fillId="0" borderId="4" xfId="38" applyNumberFormat="1" applyFont="1" applyFill="1" applyBorder="1" applyAlignment="1">
      <alignment vertical="top" shrinkToFit="1"/>
    </xf>
    <xf numFmtId="170" fontId="8" fillId="0" borderId="21" xfId="38" applyNumberFormat="1" applyFont="1" applyFill="1" applyBorder="1" applyAlignment="1">
      <alignment vertical="center"/>
    </xf>
    <xf numFmtId="170" fontId="8" fillId="0" borderId="21" xfId="38" applyNumberFormat="1" applyFont="1" applyFill="1" applyBorder="1" applyAlignment="1">
      <alignment vertical="top"/>
    </xf>
    <xf numFmtId="170" fontId="4" fillId="0" borderId="16" xfId="38" applyNumberFormat="1" applyFont="1" applyFill="1" applyBorder="1" applyAlignment="1">
      <alignment vertical="top"/>
    </xf>
    <xf numFmtId="170" fontId="8" fillId="0" borderId="16" xfId="38" applyNumberFormat="1" applyFont="1" applyFill="1" applyBorder="1" applyAlignment="1">
      <alignment vertical="center"/>
    </xf>
    <xf numFmtId="0" fontId="48" fillId="0" borderId="11" xfId="39" applyNumberFormat="1" applyFont="1" applyFill="1" applyBorder="1" applyAlignment="1">
      <alignment vertical="top" wrapText="1"/>
    </xf>
    <xf numFmtId="170" fontId="8" fillId="0" borderId="22" xfId="38" applyNumberFormat="1" applyFont="1" applyFill="1" applyBorder="1" applyAlignment="1">
      <alignment vertical="top"/>
    </xf>
    <xf numFmtId="170" fontId="8" fillId="0" borderId="22" xfId="77" applyNumberFormat="1" applyFont="1" applyBorder="1" applyAlignment="1">
      <alignment vertical="top"/>
    </xf>
    <xf numFmtId="170" fontId="8" fillId="0" borderId="6" xfId="77" applyNumberFormat="1" applyFont="1" applyBorder="1" applyAlignment="1">
      <alignment vertical="center"/>
    </xf>
    <xf numFmtId="170" fontId="24" fillId="0" borderId="4" xfId="35" applyNumberFormat="1" applyFont="1" applyFill="1" applyBorder="1" applyAlignment="1">
      <alignment vertical="center"/>
    </xf>
    <xf numFmtId="170" fontId="4" fillId="0" borderId="16" xfId="38" applyNumberFormat="1" applyFont="1" applyFill="1" applyBorder="1" applyAlignment="1">
      <alignment vertical="center"/>
    </xf>
    <xf numFmtId="170" fontId="4" fillId="0" borderId="16" xfId="77" applyNumberFormat="1" applyFont="1" applyBorder="1" applyAlignment="1">
      <alignment vertical="center"/>
    </xf>
    <xf numFmtId="170" fontId="7" fillId="0" borderId="16" xfId="38" applyNumberFormat="1" applyFont="1" applyFill="1" applyBorder="1" applyAlignment="1">
      <alignment vertical="center"/>
    </xf>
    <xf numFmtId="170" fontId="8" fillId="0" borderId="22" xfId="38" applyNumberFormat="1" applyFont="1" applyFill="1" applyBorder="1" applyAlignment="1">
      <alignment vertical="center"/>
    </xf>
    <xf numFmtId="170" fontId="8" fillId="0" borderId="22" xfId="77" applyNumberFormat="1" applyFont="1" applyBorder="1" applyAlignment="1">
      <alignment vertical="center"/>
    </xf>
    <xf numFmtId="170" fontId="4" fillId="0" borderId="6" xfId="38" applyNumberFormat="1" applyFont="1" applyFill="1" applyBorder="1" applyAlignment="1">
      <alignment vertical="center"/>
    </xf>
    <xf numFmtId="170" fontId="4" fillId="0" borderId="6" xfId="77" applyNumberFormat="1" applyFont="1" applyBorder="1" applyAlignment="1">
      <alignment vertical="center"/>
    </xf>
    <xf numFmtId="170" fontId="4" fillId="0" borderId="4" xfId="77" applyNumberFormat="1" applyFont="1" applyBorder="1" applyAlignment="1">
      <alignment vertical="center"/>
    </xf>
    <xf numFmtId="170" fontId="8" fillId="0" borderId="14" xfId="38" applyNumberFormat="1" applyFont="1" applyFill="1" applyBorder="1" applyAlignment="1">
      <alignment vertical="center"/>
    </xf>
    <xf numFmtId="170" fontId="8" fillId="0" borderId="14" xfId="77" applyNumberFormat="1" applyFont="1" applyBorder="1" applyAlignment="1">
      <alignment vertical="center"/>
    </xf>
    <xf numFmtId="170" fontId="8" fillId="0" borderId="9" xfId="38" applyNumberFormat="1" applyFont="1" applyFill="1" applyBorder="1" applyAlignment="1">
      <alignment vertical="center"/>
    </xf>
    <xf numFmtId="170" fontId="8" fillId="0" borderId="9" xfId="77" applyNumberFormat="1" applyFont="1" applyBorder="1" applyAlignment="1">
      <alignment vertical="center"/>
    </xf>
    <xf numFmtId="3" fontId="8" fillId="0" borderId="0" xfId="77" applyNumberFormat="1" applyFont="1" applyBorder="1"/>
    <xf numFmtId="176" fontId="4" fillId="0" borderId="0" xfId="8" applyNumberFormat="1" applyFont="1"/>
    <xf numFmtId="3" fontId="7" fillId="0" borderId="51" xfId="0" applyNumberFormat="1" applyFont="1" applyBorder="1" applyAlignment="1">
      <alignment horizontal="right"/>
    </xf>
    <xf numFmtId="190" fontId="78" fillId="0" borderId="0" xfId="8" applyNumberFormat="1" applyFont="1" applyFill="1" applyBorder="1" applyAlignment="1" applyProtection="1">
      <alignment horizontal="center" vertical="top"/>
      <protection hidden="1"/>
    </xf>
    <xf numFmtId="190" fontId="78" fillId="0" borderId="0" xfId="8" applyNumberFormat="1" applyFont="1" applyFill="1" applyBorder="1" applyAlignment="1" applyProtection="1">
      <alignment horizontal="right" vertical="top"/>
      <protection hidden="1"/>
    </xf>
    <xf numFmtId="0" fontId="4" fillId="0" borderId="0" xfId="37" applyFont="1" applyFill="1" applyBorder="1" applyAlignment="1" applyProtection="1">
      <alignment vertical="top"/>
      <protection locked="0"/>
    </xf>
    <xf numFmtId="0" fontId="4" fillId="0" borderId="0" xfId="37" applyNumberFormat="1" applyFont="1" applyFill="1" applyBorder="1" applyAlignment="1" applyProtection="1">
      <alignment horizontal="left" vertical="top"/>
      <protection hidden="1"/>
    </xf>
    <xf numFmtId="170" fontId="8" fillId="0" borderId="4" xfId="35" applyNumberFormat="1" applyFont="1" applyFill="1" applyBorder="1" applyAlignment="1">
      <alignment horizontal="center" vertical="center" wrapText="1"/>
    </xf>
    <xf numFmtId="0" fontId="4" fillId="0" borderId="0" xfId="38" applyNumberFormat="1" applyFont="1" applyFill="1" applyAlignment="1">
      <alignment vertical="center"/>
    </xf>
    <xf numFmtId="170" fontId="4" fillId="0" borderId="0" xfId="35" applyNumberFormat="1" applyFont="1" applyFill="1" applyBorder="1" applyAlignment="1">
      <alignment vertical="center"/>
    </xf>
    <xf numFmtId="0" fontId="4" fillId="0" borderId="0" xfId="35" applyNumberFormat="1" applyFont="1" applyFill="1" applyAlignment="1">
      <alignment vertical="center"/>
    </xf>
    <xf numFmtId="37" fontId="4" fillId="0" borderId="0" xfId="35" applyNumberFormat="1" applyFont="1" applyFill="1" applyBorder="1" applyAlignment="1">
      <alignment vertical="center"/>
    </xf>
    <xf numFmtId="0" fontId="4" fillId="0" borderId="0" xfId="38" applyNumberFormat="1" applyFont="1" applyFill="1" applyBorder="1" applyAlignment="1">
      <alignment vertical="center"/>
    </xf>
    <xf numFmtId="0" fontId="4" fillId="0" borderId="0" xfId="35" applyNumberFormat="1" applyFont="1" applyFill="1" applyAlignment="1">
      <alignment horizontal="left" vertical="center"/>
    </xf>
    <xf numFmtId="37" fontId="4" fillId="0" borderId="0" xfId="35" applyNumberFormat="1" applyFont="1" applyFill="1" applyAlignment="1">
      <alignment vertical="center"/>
    </xf>
    <xf numFmtId="38" fontId="4" fillId="0" borderId="0" xfId="35" applyNumberFormat="1" applyFont="1" applyFill="1" applyAlignment="1">
      <alignment vertical="center"/>
    </xf>
    <xf numFmtId="38" fontId="4" fillId="0" borderId="0" xfId="35" applyNumberFormat="1" applyFont="1" applyFill="1" applyBorder="1" applyAlignment="1">
      <alignment vertical="center"/>
    </xf>
    <xf numFmtId="3" fontId="8" fillId="0" borderId="0" xfId="83" applyNumberFormat="1" applyFont="1" applyFill="1" applyBorder="1" applyAlignment="1" applyProtection="1">
      <alignment vertical="center"/>
      <protection hidden="1"/>
    </xf>
    <xf numFmtId="0" fontId="8" fillId="0" borderId="0" xfId="83" applyNumberFormat="1" applyFont="1" applyFill="1" applyBorder="1" applyAlignment="1" applyProtection="1">
      <alignment vertical="center"/>
      <protection hidden="1"/>
    </xf>
    <xf numFmtId="170" fontId="8" fillId="0" borderId="0" xfId="83" applyNumberFormat="1" applyFont="1" applyFill="1" applyBorder="1" applyAlignment="1" applyProtection="1">
      <alignment horizontal="right" vertical="center"/>
      <protection hidden="1"/>
    </xf>
    <xf numFmtId="0" fontId="4" fillId="0" borderId="0" xfId="83" applyNumberFormat="1" applyFont="1" applyBorder="1" applyAlignment="1" applyProtection="1">
      <alignment vertical="center"/>
      <protection hidden="1"/>
    </xf>
    <xf numFmtId="0" fontId="4" fillId="0" borderId="0" xfId="83" applyNumberFormat="1" applyFont="1" applyFill="1" applyBorder="1" applyAlignment="1" applyProtection="1">
      <alignment vertical="center"/>
      <protection hidden="1"/>
    </xf>
    <xf numFmtId="170" fontId="4" fillId="0" borderId="0" xfId="83" applyNumberFormat="1" applyFont="1" applyFill="1" applyBorder="1" applyAlignment="1" applyProtection="1">
      <alignment vertical="center"/>
      <protection hidden="1"/>
    </xf>
    <xf numFmtId="38" fontId="8" fillId="0" borderId="0" xfId="83" applyNumberFormat="1" applyFont="1" applyFill="1" applyBorder="1" applyAlignment="1" applyProtection="1">
      <alignment horizontal="right" vertical="center"/>
      <protection hidden="1"/>
    </xf>
    <xf numFmtId="0" fontId="8" fillId="0" borderId="0" xfId="83" applyNumberFormat="1" applyFont="1" applyFill="1" applyBorder="1" applyAlignment="1" applyProtection="1">
      <alignment horizontal="right" vertical="center"/>
      <protection hidden="1"/>
    </xf>
    <xf numFmtId="0" fontId="8" fillId="0" borderId="0" xfId="83" applyNumberFormat="1" applyFont="1" applyFill="1" applyBorder="1" applyAlignment="1" applyProtection="1">
      <alignment horizontal="centerContinuous" vertical="center"/>
      <protection hidden="1"/>
    </xf>
    <xf numFmtId="0" fontId="4" fillId="0" borderId="0" xfId="83" applyNumberFormat="1" applyFont="1" applyFill="1" applyBorder="1" applyAlignment="1" applyProtection="1">
      <alignment horizontal="centerContinuous" vertical="center"/>
      <protection hidden="1"/>
    </xf>
    <xf numFmtId="0" fontId="8" fillId="0" borderId="8" xfId="83" applyNumberFormat="1" applyFont="1" applyFill="1" applyBorder="1" applyAlignment="1" applyProtection="1">
      <alignment vertical="center"/>
      <protection hidden="1"/>
    </xf>
    <xf numFmtId="0" fontId="4" fillId="0" borderId="8" xfId="83" applyNumberFormat="1" applyFont="1" applyFill="1" applyBorder="1" applyAlignment="1" applyProtection="1">
      <alignment vertical="center"/>
      <protection hidden="1"/>
    </xf>
    <xf numFmtId="170" fontId="4" fillId="0" borderId="8" xfId="83" applyNumberFormat="1" applyFont="1" applyFill="1" applyBorder="1" applyAlignment="1" applyProtection="1">
      <alignment horizontal="right" vertical="center"/>
      <protection hidden="1"/>
    </xf>
    <xf numFmtId="3" fontId="4" fillId="0" borderId="0" xfId="83" applyNumberFormat="1" applyFont="1" applyFill="1" applyBorder="1" applyAlignment="1" applyProtection="1">
      <alignment vertical="center"/>
      <protection hidden="1"/>
    </xf>
    <xf numFmtId="38" fontId="4" fillId="0" borderId="0" xfId="83" applyNumberFormat="1" applyFont="1" applyFill="1" applyBorder="1" applyAlignment="1" applyProtection="1">
      <alignment horizontal="right" vertical="center"/>
      <protection hidden="1"/>
    </xf>
    <xf numFmtId="0" fontId="4" fillId="0" borderId="0" xfId="83" applyNumberFormat="1" applyFont="1" applyFill="1" applyBorder="1" applyAlignment="1" applyProtection="1">
      <alignment horizontal="right" vertical="center"/>
      <protection hidden="1"/>
    </xf>
    <xf numFmtId="170" fontId="4" fillId="0" borderId="0" xfId="83" applyNumberFormat="1" applyFont="1" applyFill="1" applyBorder="1" applyAlignment="1" applyProtection="1">
      <alignment horizontal="right" vertical="center"/>
      <protection hidden="1"/>
    </xf>
    <xf numFmtId="0" fontId="8" fillId="0" borderId="0" xfId="35" applyNumberFormat="1" applyFont="1" applyFill="1" applyBorder="1" applyAlignment="1">
      <alignment horizontal="left" vertical="center"/>
    </xf>
    <xf numFmtId="0" fontId="8" fillId="0" borderId="0" xfId="35" applyNumberFormat="1" applyFont="1" applyFill="1" applyBorder="1" applyAlignment="1">
      <alignment horizontal="center" vertical="center"/>
    </xf>
    <xf numFmtId="0" fontId="4" fillId="0" borderId="0" xfId="35" applyNumberFormat="1" applyFont="1" applyFill="1" applyBorder="1" applyAlignment="1">
      <alignment vertical="center"/>
    </xf>
    <xf numFmtId="0" fontId="4" fillId="0" borderId="0" xfId="35" applyNumberFormat="1" applyFont="1" applyBorder="1" applyAlignment="1">
      <alignment vertical="center"/>
    </xf>
    <xf numFmtId="38" fontId="4" fillId="0" borderId="0" xfId="35" applyNumberFormat="1" applyFont="1" applyBorder="1" applyAlignment="1">
      <alignment vertical="center"/>
    </xf>
    <xf numFmtId="0" fontId="8" fillId="0" borderId="0" xfId="35" applyNumberFormat="1" applyFont="1" applyFill="1" applyBorder="1" applyAlignment="1">
      <alignment vertical="center"/>
    </xf>
    <xf numFmtId="0" fontId="8" fillId="0" borderId="4" xfId="38" applyNumberFormat="1" applyFont="1" applyFill="1" applyBorder="1" applyAlignment="1">
      <alignment horizontal="center" vertical="center" wrapText="1"/>
    </xf>
    <xf numFmtId="170" fontId="8" fillId="0" borderId="4" xfId="38" applyNumberFormat="1" applyFont="1" applyFill="1" applyBorder="1" applyAlignment="1">
      <alignment horizontal="center" vertical="center" wrapText="1"/>
    </xf>
    <xf numFmtId="170" fontId="8" fillId="0" borderId="0" xfId="38" applyNumberFormat="1" applyFont="1" applyFill="1" applyBorder="1" applyAlignment="1">
      <alignment vertical="center" wrapText="1"/>
    </xf>
    <xf numFmtId="0" fontId="4" fillId="0" borderId="0" xfId="35" applyNumberFormat="1" applyFont="1" applyFill="1" applyBorder="1" applyAlignment="1">
      <alignment horizontal="center" vertical="center" wrapText="1"/>
    </xf>
    <xf numFmtId="0" fontId="24" fillId="0" borderId="0" xfId="35" applyNumberFormat="1" applyFont="1" applyFill="1" applyAlignment="1">
      <alignment horizontal="left" vertical="center"/>
    </xf>
    <xf numFmtId="37" fontId="8" fillId="0" borderId="0" xfId="38" applyNumberFormat="1" applyFont="1" applyFill="1" applyBorder="1" applyAlignment="1">
      <alignment vertical="center"/>
    </xf>
    <xf numFmtId="37" fontId="8" fillId="0" borderId="0" xfId="38" applyNumberFormat="1" applyFont="1" applyFill="1" applyBorder="1" applyAlignment="1">
      <alignment vertical="center" shrinkToFit="1"/>
    </xf>
    <xf numFmtId="170" fontId="8" fillId="0" borderId="0" xfId="38" applyNumberFormat="1" applyFont="1" applyFill="1" applyBorder="1" applyAlignment="1">
      <alignment vertical="center" shrinkToFit="1"/>
    </xf>
    <xf numFmtId="0" fontId="24" fillId="0" borderId="0" xfId="35" applyNumberFormat="1" applyFont="1" applyBorder="1" applyAlignment="1">
      <alignment vertical="center"/>
    </xf>
    <xf numFmtId="0" fontId="24" fillId="0" borderId="0" xfId="35" applyNumberFormat="1" applyFont="1" applyFill="1" applyBorder="1" applyAlignment="1">
      <alignment horizontal="left" vertical="center"/>
    </xf>
    <xf numFmtId="0" fontId="26" fillId="0" borderId="0" xfId="39" applyNumberFormat="1" applyFont="1" applyFill="1" applyBorder="1" applyAlignment="1">
      <alignment vertical="center"/>
    </xf>
    <xf numFmtId="0" fontId="24" fillId="0" borderId="0" xfId="38" applyNumberFormat="1" applyFont="1" applyFill="1" applyBorder="1" applyAlignment="1">
      <alignment vertical="center"/>
    </xf>
    <xf numFmtId="0" fontId="24" fillId="0" borderId="0" xfId="35" applyNumberFormat="1" applyFont="1" applyFill="1" applyBorder="1" applyAlignment="1">
      <alignment vertical="center"/>
    </xf>
    <xf numFmtId="37" fontId="4" fillId="0" borderId="50" xfId="38" applyNumberFormat="1" applyFont="1" applyFill="1" applyBorder="1" applyAlignment="1">
      <alignment horizontal="right" vertical="center" wrapText="1" shrinkToFit="1"/>
    </xf>
    <xf numFmtId="170" fontId="4" fillId="0" borderId="50" xfId="38" applyNumberFormat="1" applyFont="1" applyFill="1" applyBorder="1" applyAlignment="1">
      <alignment horizontal="right" vertical="center" wrapText="1" shrinkToFit="1"/>
    </xf>
    <xf numFmtId="0" fontId="4" fillId="0" borderId="0" xfId="35" applyNumberFormat="1" applyFont="1" applyFill="1" applyBorder="1" applyAlignment="1">
      <alignment horizontal="left" vertical="center"/>
    </xf>
    <xf numFmtId="0" fontId="13" fillId="0" borderId="0" xfId="39" applyNumberFormat="1" applyFont="1" applyFill="1" applyBorder="1" applyAlignment="1">
      <alignment vertical="center"/>
    </xf>
    <xf numFmtId="37" fontId="4" fillId="0" borderId="51" xfId="38" applyNumberFormat="1" applyFont="1" applyFill="1" applyBorder="1" applyAlignment="1">
      <alignment horizontal="right" vertical="center" wrapText="1" shrinkToFit="1"/>
    </xf>
    <xf numFmtId="0" fontId="4" fillId="0" borderId="51" xfId="35" applyNumberFormat="1" applyFont="1" applyFill="1" applyBorder="1" applyAlignment="1">
      <alignment horizontal="right" vertical="center" wrapText="1"/>
    </xf>
    <xf numFmtId="170" fontId="4" fillId="0" borderId="51" xfId="38" applyNumberFormat="1" applyFont="1" applyFill="1" applyBorder="1" applyAlignment="1">
      <alignment horizontal="right" vertical="center" wrapText="1" shrinkToFit="1"/>
    </xf>
    <xf numFmtId="0" fontId="7" fillId="0" borderId="0" xfId="35" applyNumberFormat="1" applyFont="1" applyFill="1" applyAlignment="1">
      <alignment horizontal="left" vertical="center"/>
    </xf>
    <xf numFmtId="37" fontId="4" fillId="0" borderId="51" xfId="38" applyNumberFormat="1" applyFont="1" applyFill="1" applyBorder="1" applyAlignment="1">
      <alignment horizontal="right" vertical="center" wrapText="1"/>
    </xf>
    <xf numFmtId="0" fontId="7" fillId="0" borderId="0" xfId="35" applyNumberFormat="1" applyFont="1" applyBorder="1" applyAlignment="1">
      <alignment vertical="center"/>
    </xf>
    <xf numFmtId="0" fontId="7" fillId="0" borderId="0" xfId="35" applyNumberFormat="1" applyFont="1" applyFill="1" applyBorder="1" applyAlignment="1">
      <alignment horizontal="left" vertical="center"/>
    </xf>
    <xf numFmtId="0" fontId="48" fillId="0" borderId="0" xfId="39" applyNumberFormat="1" applyFont="1" applyFill="1" applyBorder="1" applyAlignment="1">
      <alignment vertical="center"/>
    </xf>
    <xf numFmtId="0" fontId="7" fillId="0" borderId="0" xfId="38" applyNumberFormat="1" applyFont="1" applyFill="1" applyBorder="1" applyAlignment="1">
      <alignment vertical="center"/>
    </xf>
    <xf numFmtId="0" fontId="7" fillId="0" borderId="0" xfId="35" applyNumberFormat="1" applyFont="1" applyFill="1" applyBorder="1" applyAlignment="1">
      <alignment vertical="center"/>
    </xf>
    <xf numFmtId="0" fontId="8" fillId="0" borderId="0" xfId="35" applyNumberFormat="1" applyFont="1" applyBorder="1" applyAlignment="1">
      <alignment vertical="center"/>
    </xf>
    <xf numFmtId="0" fontId="15" fillId="0" borderId="0" xfId="39" applyNumberFormat="1" applyFont="1" applyFill="1" applyBorder="1" applyAlignment="1">
      <alignment vertical="center"/>
    </xf>
    <xf numFmtId="0" fontId="8" fillId="0" borderId="0" xfId="38" applyNumberFormat="1" applyFont="1" applyFill="1" applyBorder="1" applyAlignment="1">
      <alignment vertical="center"/>
    </xf>
    <xf numFmtId="3" fontId="8" fillId="0" borderId="0" xfId="38" applyNumberFormat="1" applyFont="1" applyFill="1" applyBorder="1" applyAlignment="1">
      <alignment vertical="center" shrinkToFit="1"/>
    </xf>
    <xf numFmtId="37" fontId="24" fillId="0" borderId="0" xfId="35" applyNumberFormat="1" applyFont="1" applyFill="1" applyBorder="1" applyAlignment="1">
      <alignment vertical="center"/>
    </xf>
    <xf numFmtId="3" fontId="24" fillId="0" borderId="0" xfId="35" applyNumberFormat="1" applyFont="1" applyFill="1" applyBorder="1" applyAlignment="1">
      <alignment vertical="center"/>
    </xf>
    <xf numFmtId="14" fontId="8" fillId="0" borderId="0" xfId="35" applyNumberFormat="1" applyFont="1" applyFill="1" applyAlignment="1">
      <alignment horizontal="right" vertical="center"/>
    </xf>
    <xf numFmtId="14" fontId="8" fillId="0" borderId="0" xfId="35" applyNumberFormat="1" applyFont="1" applyFill="1" applyBorder="1" applyAlignment="1">
      <alignment vertical="center"/>
    </xf>
    <xf numFmtId="0" fontId="8" fillId="12" borderId="0" xfId="35" applyNumberFormat="1" applyFont="1" applyFill="1" applyAlignment="1">
      <alignment vertical="top"/>
    </xf>
    <xf numFmtId="0" fontId="4" fillId="0" borderId="0" xfId="0" applyFont="1"/>
    <xf numFmtId="0" fontId="4" fillId="0" borderId="0" xfId="35" applyNumberFormat="1" applyFont="1" applyFill="1" applyAlignment="1">
      <alignment horizontal="right" vertical="top"/>
    </xf>
    <xf numFmtId="3" fontId="4" fillId="0" borderId="0" xfId="37" applyNumberFormat="1" applyFont="1" applyFill="1" applyBorder="1" applyAlignment="1" applyProtection="1">
      <alignment horizontal="left" vertical="top"/>
      <protection hidden="1"/>
    </xf>
    <xf numFmtId="0" fontId="4" fillId="0" borderId="0" xfId="37" applyFont="1" applyFill="1" applyBorder="1" applyAlignment="1" applyProtection="1">
      <alignment vertical="top"/>
      <protection hidden="1"/>
    </xf>
    <xf numFmtId="0" fontId="5" fillId="0" borderId="0" xfId="35" applyNumberFormat="1" applyFont="1" applyFill="1" applyBorder="1" applyAlignment="1">
      <alignment horizontal="left" vertical="top"/>
    </xf>
    <xf numFmtId="0" fontId="5" fillId="0" borderId="0" xfId="35" applyNumberFormat="1" applyFont="1" applyFill="1" applyBorder="1" applyAlignment="1">
      <alignment horizontal="left" vertical="center"/>
    </xf>
    <xf numFmtId="0" fontId="28" fillId="0" borderId="0" xfId="35" applyNumberFormat="1" applyFont="1" applyFill="1" applyBorder="1" applyAlignment="1">
      <alignment horizontal="left" vertical="center"/>
    </xf>
    <xf numFmtId="0" fontId="8" fillId="0" borderId="0" xfId="35" applyNumberFormat="1" applyFont="1" applyFill="1" applyBorder="1" applyAlignment="1">
      <alignment horizontal="left" vertical="top"/>
    </xf>
    <xf numFmtId="0" fontId="4" fillId="0" borderId="0" xfId="37" applyNumberFormat="1" applyFont="1" applyFill="1" applyBorder="1" applyAlignment="1" applyProtection="1">
      <alignment vertical="top"/>
      <protection hidden="1"/>
    </xf>
    <xf numFmtId="0" fontId="4" fillId="0" borderId="0" xfId="35" quotePrefix="1" applyNumberFormat="1" applyFont="1" applyFill="1" applyAlignment="1">
      <alignment vertical="top"/>
    </xf>
    <xf numFmtId="49" fontId="124" fillId="0" borderId="0" xfId="0" applyNumberFormat="1" applyFont="1" applyFill="1" applyAlignment="1">
      <alignment vertical="center"/>
    </xf>
    <xf numFmtId="0" fontId="44" fillId="0" borderId="0" xfId="35" applyNumberFormat="1" applyFont="1" applyFill="1" applyAlignment="1">
      <alignment vertical="top"/>
    </xf>
    <xf numFmtId="0" fontId="8" fillId="0" borderId="0" xfId="37" applyFont="1" applyFill="1" applyBorder="1" applyAlignment="1" applyProtection="1">
      <alignment vertical="top"/>
      <protection hidden="1"/>
    </xf>
    <xf numFmtId="0" fontId="8" fillId="0" borderId="0" xfId="35" applyNumberFormat="1" applyFont="1" applyFill="1" applyAlignment="1">
      <alignment horizontal="center" vertical="top"/>
    </xf>
    <xf numFmtId="0" fontId="8" fillId="0" borderId="0" xfId="35" applyNumberFormat="1" applyFont="1" applyFill="1" applyAlignment="1">
      <alignment vertical="top"/>
    </xf>
    <xf numFmtId="189" fontId="8" fillId="0" borderId="0" xfId="35" applyNumberFormat="1" applyFont="1" applyFill="1" applyAlignment="1">
      <alignment vertical="top"/>
    </xf>
    <xf numFmtId="0" fontId="4" fillId="0" borderId="0" xfId="35" applyNumberFormat="1" applyFont="1" applyFill="1" applyBorder="1" applyAlignment="1">
      <alignment vertical="top"/>
    </xf>
    <xf numFmtId="0" fontId="4" fillId="0" borderId="0" xfId="35" applyNumberFormat="1" applyFont="1" applyFill="1" applyAlignment="1">
      <alignment vertical="top"/>
    </xf>
    <xf numFmtId="0" fontId="124" fillId="0" borderId="0" xfId="0" quotePrefix="1" applyFont="1" applyFill="1" applyAlignment="1">
      <alignment vertical="center" wrapText="1"/>
    </xf>
    <xf numFmtId="0" fontId="124" fillId="0" borderId="0" xfId="0" applyFont="1" applyFill="1" applyAlignment="1">
      <alignment vertical="center" wrapText="1"/>
    </xf>
    <xf numFmtId="189" fontId="8" fillId="0" borderId="0" xfId="35" applyNumberFormat="1" applyFont="1" applyFill="1" applyAlignment="1">
      <alignment horizontal="center" vertical="top"/>
    </xf>
    <xf numFmtId="38" fontId="8" fillId="0" borderId="0" xfId="37" applyNumberFormat="1" applyFont="1" applyFill="1" applyBorder="1" applyAlignment="1" applyProtection="1">
      <protection hidden="1"/>
    </xf>
    <xf numFmtId="0" fontId="0" fillId="0" borderId="8" xfId="0" applyBorder="1"/>
    <xf numFmtId="0" fontId="8" fillId="0" borderId="0" xfId="37" applyFont="1" applyFill="1" applyBorder="1" applyAlignment="1" applyProtection="1">
      <alignment wrapText="1"/>
      <protection hidden="1"/>
    </xf>
    <xf numFmtId="189" fontId="4" fillId="0" borderId="0" xfId="35" applyNumberFormat="1" applyFont="1" applyFill="1" applyAlignment="1">
      <alignment horizontal="right" vertical="top"/>
    </xf>
    <xf numFmtId="0" fontId="4" fillId="0" borderId="0" xfId="0" applyFont="1" applyAlignment="1">
      <alignment horizontal="right"/>
    </xf>
    <xf numFmtId="0" fontId="128" fillId="0" borderId="0" xfId="0" applyFont="1" applyAlignment="1">
      <alignment vertical="center"/>
    </xf>
    <xf numFmtId="0" fontId="128" fillId="0" borderId="0" xfId="0" quotePrefix="1" applyFont="1" applyAlignment="1">
      <alignment horizontal="left" vertical="center"/>
    </xf>
    <xf numFmtId="0" fontId="4" fillId="0" borderId="0" xfId="0" quotePrefix="1" applyFont="1" applyAlignment="1">
      <alignment horizontal="left" vertical="center"/>
    </xf>
    <xf numFmtId="49" fontId="8" fillId="0" borderId="0" xfId="0" applyNumberFormat="1" applyFont="1" applyFill="1" applyBorder="1" applyAlignment="1">
      <alignment horizontal="right" vertical="center" wrapText="1"/>
    </xf>
    <xf numFmtId="0" fontId="4" fillId="0" borderId="0" xfId="35" quotePrefix="1" applyNumberFormat="1" applyFont="1" applyFill="1" applyBorder="1" applyAlignment="1">
      <alignment vertical="top"/>
    </xf>
    <xf numFmtId="0" fontId="24" fillId="0" borderId="0" xfId="35" applyNumberFormat="1" applyFont="1" applyFill="1" applyAlignment="1">
      <alignment vertical="top"/>
    </xf>
    <xf numFmtId="0" fontId="8" fillId="0" borderId="0" xfId="38" applyNumberFormat="1" applyFont="1" applyFill="1" applyAlignment="1">
      <alignment horizontal="right" vertical="center"/>
    </xf>
    <xf numFmtId="0" fontId="4" fillId="0" borderId="0" xfId="35" applyNumberFormat="1" applyFont="1" applyFill="1" applyAlignment="1">
      <alignment horizontal="right" vertical="center"/>
    </xf>
    <xf numFmtId="0" fontId="4" fillId="0" borderId="0" xfId="35" applyNumberFormat="1" applyFont="1" applyFill="1" applyAlignment="1">
      <alignment vertical="center"/>
    </xf>
    <xf numFmtId="0" fontId="8" fillId="0" borderId="0" xfId="35" quotePrefix="1" applyNumberFormat="1" applyFont="1" applyFill="1" applyBorder="1" applyAlignment="1">
      <alignment vertical="center" wrapText="1"/>
    </xf>
    <xf numFmtId="0" fontId="4" fillId="0" borderId="0" xfId="0" applyFont="1" applyAlignment="1">
      <alignment vertical="center"/>
    </xf>
    <xf numFmtId="176" fontId="7" fillId="0" borderId="0" xfId="8" applyNumberFormat="1" applyFont="1" applyFill="1" applyAlignment="1">
      <alignment vertical="center"/>
    </xf>
    <xf numFmtId="176" fontId="4" fillId="0" borderId="13" xfId="8" applyNumberFormat="1" applyFont="1" applyFill="1" applyBorder="1" applyAlignment="1">
      <alignment vertical="center" shrinkToFit="1"/>
    </xf>
    <xf numFmtId="176" fontId="4" fillId="0" borderId="0" xfId="35" applyNumberFormat="1" applyFont="1" applyFill="1" applyAlignment="1">
      <alignment vertical="center"/>
    </xf>
    <xf numFmtId="3" fontId="124" fillId="0" borderId="0" xfId="0" applyNumberFormat="1" applyFont="1" applyFill="1" applyAlignment="1">
      <alignment vertical="center" wrapText="1"/>
    </xf>
    <xf numFmtId="0" fontId="9" fillId="0" borderId="0" xfId="35" applyNumberFormat="1" applyFont="1" applyFill="1" applyAlignment="1">
      <alignment horizontal="center" vertical="center"/>
    </xf>
    <xf numFmtId="0" fontId="120" fillId="0" borderId="0" xfId="39" applyNumberFormat="1" applyFont="1" applyFill="1" applyAlignment="1">
      <alignment vertical="center"/>
    </xf>
    <xf numFmtId="0" fontId="9" fillId="0" borderId="0" xfId="38" applyNumberFormat="1" applyFont="1" applyFill="1" applyAlignment="1">
      <alignment vertical="center"/>
    </xf>
    <xf numFmtId="3" fontId="9" fillId="0" borderId="0" xfId="35" applyNumberFormat="1" applyFont="1" applyFill="1" applyAlignment="1">
      <alignment vertical="center"/>
    </xf>
    <xf numFmtId="0" fontId="9" fillId="0" borderId="0" xfId="35" applyNumberFormat="1" applyFont="1" applyFill="1" applyAlignment="1">
      <alignment vertical="center"/>
    </xf>
    <xf numFmtId="3" fontId="9" fillId="0" borderId="0" xfId="35" applyNumberFormat="1" applyFont="1" applyFill="1" applyAlignment="1">
      <alignment vertical="top"/>
    </xf>
    <xf numFmtId="176" fontId="9" fillId="0" borderId="0" xfId="8" applyNumberFormat="1" applyFont="1" applyFill="1" applyAlignment="1">
      <alignment vertical="top"/>
    </xf>
    <xf numFmtId="170" fontId="121" fillId="0" borderId="0" xfId="0" applyNumberFormat="1" applyFont="1" applyFill="1" applyBorder="1" applyAlignment="1">
      <alignment vertical="center"/>
    </xf>
    <xf numFmtId="0" fontId="4" fillId="0" borderId="13" xfId="38" applyNumberFormat="1" applyFont="1" applyFill="1" applyBorder="1" applyAlignment="1">
      <alignment vertical="center"/>
    </xf>
    <xf numFmtId="0" fontId="4" fillId="0" borderId="8" xfId="38" applyNumberFormat="1" applyFont="1" applyFill="1" applyBorder="1" applyAlignment="1">
      <alignment vertical="center"/>
    </xf>
    <xf numFmtId="0" fontId="132" fillId="13" borderId="0" xfId="190" applyFont="1" applyFill="1"/>
    <xf numFmtId="0" fontId="71" fillId="0" borderId="0" xfId="190" applyFont="1"/>
    <xf numFmtId="0" fontId="71" fillId="0" borderId="0" xfId="190" applyFont="1" applyAlignment="1">
      <alignment horizontal="right"/>
    </xf>
    <xf numFmtId="0" fontId="20" fillId="0" borderId="0" xfId="191" applyFont="1" applyAlignment="1">
      <alignment vertical="top"/>
    </xf>
    <xf numFmtId="0" fontId="71" fillId="0" borderId="0" xfId="192" applyFont="1" applyFill="1" applyProtection="1">
      <protection locked="0"/>
    </xf>
    <xf numFmtId="0" fontId="71" fillId="0" borderId="0" xfId="191" applyFont="1" applyAlignment="1">
      <alignment vertical="top" wrapText="1"/>
    </xf>
    <xf numFmtId="16" fontId="20" fillId="0" borderId="0" xfId="191" applyNumberFormat="1" applyFont="1" applyAlignment="1">
      <alignment horizontal="right" vertical="top" wrapText="1"/>
    </xf>
    <xf numFmtId="0" fontId="71" fillId="0" borderId="0" xfId="192" quotePrefix="1" applyFont="1" applyFill="1" applyAlignment="1" applyProtection="1">
      <alignment horizontal="right"/>
      <protection locked="0"/>
    </xf>
    <xf numFmtId="0" fontId="71" fillId="0" borderId="0" xfId="192" applyFont="1" applyFill="1" applyAlignment="1" applyProtection="1">
      <alignment horizontal="right"/>
      <protection locked="0"/>
    </xf>
    <xf numFmtId="0" fontId="132" fillId="0" borderId="0" xfId="192" applyFont="1" applyFill="1" applyProtection="1">
      <protection locked="0"/>
    </xf>
    <xf numFmtId="0" fontId="71" fillId="0" borderId="4" xfId="191" applyFont="1" applyBorder="1" applyAlignment="1">
      <alignment horizontal="left" vertical="top"/>
    </xf>
    <xf numFmtId="0" fontId="71" fillId="0" borderId="8" xfId="192" applyFont="1" applyFill="1" applyBorder="1" applyProtection="1">
      <protection locked="0"/>
    </xf>
    <xf numFmtId="0" fontId="71" fillId="0" borderId="4" xfId="192" applyFont="1" applyFill="1" applyBorder="1" applyAlignment="1" applyProtection="1">
      <alignment horizontal="center"/>
      <protection locked="0"/>
    </xf>
    <xf numFmtId="0" fontId="133" fillId="0" borderId="0" xfId="78" applyFont="1"/>
    <xf numFmtId="0" fontId="133" fillId="0" borderId="0" xfId="190" applyFont="1"/>
    <xf numFmtId="0" fontId="136" fillId="0" borderId="0" xfId="190" applyFont="1"/>
    <xf numFmtId="172" fontId="133" fillId="0" borderId="0" xfId="8" applyFont="1" applyBorder="1" applyAlignment="1">
      <alignment horizontal="right" vertical="top" wrapText="1"/>
    </xf>
    <xf numFmtId="14" fontId="136" fillId="0" borderId="0" xfId="78" applyNumberFormat="1" applyFont="1" applyBorder="1"/>
    <xf numFmtId="0" fontId="20" fillId="0" borderId="0" xfId="190" applyFont="1"/>
    <xf numFmtId="172" fontId="20" fillId="0" borderId="0" xfId="8" applyFont="1" applyAlignment="1"/>
    <xf numFmtId="0" fontId="71" fillId="0" borderId="0" xfId="78" applyFont="1" applyAlignment="1">
      <alignment horizontal="right"/>
    </xf>
    <xf numFmtId="172" fontId="20" fillId="0" borderId="0" xfId="8" applyFont="1" applyFill="1" applyBorder="1" applyAlignment="1">
      <alignment horizontal="center" vertical="center" wrapText="1"/>
    </xf>
    <xf numFmtId="14" fontId="20" fillId="0" borderId="0" xfId="8" applyNumberFormat="1" applyFont="1" applyFill="1" applyBorder="1" applyAlignment="1">
      <alignment horizontal="center" vertical="center" wrapText="1"/>
    </xf>
    <xf numFmtId="14" fontId="20" fillId="0" borderId="8" xfId="8" applyNumberFormat="1" applyFont="1" applyFill="1" applyBorder="1" applyAlignment="1">
      <alignment horizontal="right" vertical="center" wrapText="1"/>
    </xf>
    <xf numFmtId="14" fontId="71" fillId="0" borderId="0" xfId="190" applyNumberFormat="1" applyFont="1" applyAlignment="1">
      <alignment horizontal="center" vertical="center" wrapText="1"/>
    </xf>
    <xf numFmtId="0" fontId="71" fillId="0" borderId="0" xfId="190" applyFont="1" applyAlignment="1">
      <alignment horizontal="center" vertical="center" wrapText="1"/>
    </xf>
    <xf numFmtId="172" fontId="20" fillId="0" borderId="8" xfId="8" applyFont="1" applyFill="1" applyBorder="1" applyAlignment="1">
      <alignment horizontal="center" vertical="center" wrapText="1"/>
    </xf>
    <xf numFmtId="14" fontId="71" fillId="0" borderId="8" xfId="190" applyNumberFormat="1" applyFont="1" applyBorder="1" applyAlignment="1">
      <alignment horizontal="center" vertical="center" wrapText="1"/>
    </xf>
    <xf numFmtId="14" fontId="20" fillId="0" borderId="58" xfId="8" applyNumberFormat="1" applyFont="1" applyFill="1" applyBorder="1" applyAlignment="1">
      <alignment horizontal="center" vertical="center" wrapText="1"/>
    </xf>
    <xf numFmtId="14" fontId="20" fillId="0" borderId="58" xfId="8" applyNumberFormat="1" applyFont="1" applyFill="1" applyBorder="1" applyAlignment="1">
      <alignment horizontal="right" vertical="center" wrapText="1"/>
    </xf>
    <xf numFmtId="0" fontId="71" fillId="0" borderId="0" xfId="190" applyFont="1" applyBorder="1"/>
    <xf numFmtId="0" fontId="133" fillId="0" borderId="0" xfId="190" quotePrefix="1" applyFont="1" applyBorder="1" applyAlignment="1">
      <alignment horizontal="center"/>
    </xf>
    <xf numFmtId="37" fontId="20" fillId="0" borderId="0" xfId="190" applyNumberFormat="1" applyFont="1" applyAlignment="1">
      <alignment horizontal="right"/>
    </xf>
    <xf numFmtId="0" fontId="137" fillId="0" borderId="0" xfId="190" applyFont="1" applyBorder="1" applyAlignment="1">
      <alignment horizontal="center" vertical="top" wrapText="1"/>
    </xf>
    <xf numFmtId="0" fontId="137" fillId="0" borderId="0" xfId="190" applyFont="1" applyBorder="1" applyAlignment="1">
      <alignment vertical="top" wrapText="1"/>
    </xf>
    <xf numFmtId="176" fontId="71" fillId="0" borderId="0" xfId="8" applyNumberFormat="1" applyFont="1" applyFill="1"/>
    <xf numFmtId="176" fontId="71" fillId="0" borderId="0" xfId="8" applyNumberFormat="1" applyFont="1"/>
    <xf numFmtId="37" fontId="71" fillId="0" borderId="0" xfId="190" applyNumberFormat="1" applyFont="1" applyAlignment="1">
      <alignment horizontal="right"/>
    </xf>
    <xf numFmtId="214" fontId="71" fillId="0" borderId="0" xfId="189" applyNumberFormat="1" applyFont="1" applyAlignment="1">
      <alignment horizontal="right"/>
    </xf>
    <xf numFmtId="0" fontId="137" fillId="0" borderId="0" xfId="190" quotePrefix="1" applyFont="1" applyBorder="1" applyAlignment="1">
      <alignment horizontal="center"/>
    </xf>
    <xf numFmtId="172" fontId="71" fillId="0" borderId="0" xfId="190" applyNumberFormat="1" applyFont="1" applyAlignment="1">
      <alignment horizontal="right"/>
    </xf>
    <xf numFmtId="170" fontId="71" fillId="0" borderId="0" xfId="8" applyNumberFormat="1" applyFont="1" applyFill="1"/>
    <xf numFmtId="172" fontId="71" fillId="0" borderId="0" xfId="8" applyFont="1"/>
    <xf numFmtId="170" fontId="133" fillId="0" borderId="24" xfId="8" applyNumberFormat="1" applyFont="1" applyFill="1" applyBorder="1"/>
    <xf numFmtId="170" fontId="20" fillId="0" borderId="24" xfId="189" applyNumberFormat="1" applyFont="1" applyBorder="1" applyAlignment="1">
      <alignment horizontal="right"/>
    </xf>
    <xf numFmtId="0" fontId="71" fillId="0" borderId="0" xfId="190" quotePrefix="1" applyFont="1" applyBorder="1" applyAlignment="1">
      <alignment horizontal="center"/>
    </xf>
    <xf numFmtId="172" fontId="71" fillId="0" borderId="22" xfId="8" applyFont="1" applyBorder="1" applyAlignment="1">
      <alignment horizontal="right"/>
    </xf>
    <xf numFmtId="172" fontId="71" fillId="0" borderId="0" xfId="8" applyFont="1" applyAlignment="1">
      <alignment horizontal="right"/>
    </xf>
    <xf numFmtId="0" fontId="133" fillId="0" borderId="0" xfId="192" applyFont="1" applyFill="1" applyAlignment="1" applyProtection="1">
      <alignment horizontal="center"/>
      <protection locked="0"/>
    </xf>
    <xf numFmtId="0" fontId="71" fillId="0" borderId="4" xfId="192" applyFont="1" applyFill="1" applyBorder="1" applyProtection="1">
      <protection locked="0"/>
    </xf>
    <xf numFmtId="0" fontId="71" fillId="0" borderId="4" xfId="191" applyFont="1" applyBorder="1" applyAlignment="1">
      <alignment vertical="top" wrapText="1"/>
    </xf>
    <xf numFmtId="0" fontId="71" fillId="0" borderId="0" xfId="192" applyFont="1" applyFill="1" applyBorder="1" applyProtection="1">
      <protection locked="0"/>
    </xf>
    <xf numFmtId="0" fontId="71" fillId="0" borderId="0" xfId="192" applyFont="1" applyFill="1" applyBorder="1" applyAlignment="1" applyProtection="1">
      <alignment horizontal="center"/>
      <protection locked="0"/>
    </xf>
    <xf numFmtId="0" fontId="71" fillId="0" borderId="0" xfId="192" applyFont="1" applyFill="1" applyBorder="1" applyAlignment="1" applyProtection="1">
      <alignment horizontal="right"/>
      <protection locked="0"/>
    </xf>
    <xf numFmtId="0" fontId="71" fillId="0" borderId="0" xfId="191" applyFont="1" applyBorder="1" applyAlignment="1">
      <alignment vertical="top" wrapText="1"/>
    </xf>
    <xf numFmtId="172" fontId="20" fillId="0" borderId="0" xfId="8" applyFont="1" applyAlignment="1">
      <alignment horizontal="right"/>
    </xf>
    <xf numFmtId="14" fontId="71" fillId="0" borderId="0" xfId="78" applyNumberFormat="1" applyFont="1"/>
    <xf numFmtId="172" fontId="20" fillId="0" borderId="0" xfId="8" applyFont="1" applyFill="1" applyBorder="1" applyAlignment="1">
      <alignment horizontal="center"/>
    </xf>
    <xf numFmtId="172" fontId="20" fillId="0" borderId="0" xfId="8" applyFont="1" applyFill="1" applyBorder="1" applyAlignment="1">
      <alignment horizontal="center" vertical="top" wrapText="1"/>
    </xf>
    <xf numFmtId="172" fontId="20" fillId="0" borderId="58" xfId="8" applyFont="1" applyFill="1" applyBorder="1" applyAlignment="1">
      <alignment horizontal="center"/>
    </xf>
    <xf numFmtId="172" fontId="20" fillId="0" borderId="59" xfId="8" applyFont="1" applyFill="1" applyBorder="1" applyAlignment="1"/>
    <xf numFmtId="0" fontId="20" fillId="0" borderId="59" xfId="190" applyFont="1" applyBorder="1"/>
    <xf numFmtId="0" fontId="133" fillId="0" borderId="0" xfId="190" applyFont="1" applyBorder="1" applyAlignment="1">
      <alignment horizontal="center" vertical="top" wrapText="1"/>
    </xf>
    <xf numFmtId="0" fontId="133" fillId="0" borderId="0" xfId="190" applyFont="1" applyBorder="1" applyAlignment="1">
      <alignment horizontal="left" vertical="center" wrapText="1"/>
    </xf>
    <xf numFmtId="0" fontId="137" fillId="0" borderId="0" xfId="190" applyFont="1" applyBorder="1" applyAlignment="1">
      <alignment horizontal="left" vertical="center" wrapText="1"/>
    </xf>
    <xf numFmtId="0" fontId="133" fillId="0" borderId="0" xfId="190" applyFont="1" applyBorder="1" applyAlignment="1">
      <alignment horizontal="left" vertical="top" wrapText="1"/>
    </xf>
    <xf numFmtId="0" fontId="137" fillId="0" borderId="0" xfId="190" applyFont="1" applyBorder="1" applyAlignment="1">
      <alignment horizontal="left" vertical="top" wrapText="1"/>
    </xf>
    <xf numFmtId="0" fontId="137" fillId="0" borderId="0" xfId="190" applyFont="1" applyAlignment="1">
      <alignment horizontal="center"/>
    </xf>
    <xf numFmtId="172" fontId="20" fillId="0" borderId="0" xfId="8" applyFont="1"/>
    <xf numFmtId="0" fontId="20" fillId="0" borderId="0" xfId="190" quotePrefix="1" applyFont="1" applyBorder="1" applyAlignment="1">
      <alignment horizontal="center"/>
    </xf>
    <xf numFmtId="0" fontId="71" fillId="0" borderId="0" xfId="191" applyFont="1" applyBorder="1" applyAlignment="1">
      <alignment horizontal="right" vertical="top" wrapText="1"/>
    </xf>
    <xf numFmtId="0" fontId="135" fillId="0" borderId="0" xfId="191" applyFont="1" applyBorder="1" applyAlignment="1">
      <alignment horizontal="center" vertical="top" wrapText="1"/>
    </xf>
    <xf numFmtId="172" fontId="133" fillId="0" borderId="0" xfId="8" applyFont="1" applyBorder="1" applyAlignment="1">
      <alignment vertical="top" wrapText="1"/>
    </xf>
    <xf numFmtId="172" fontId="20" fillId="0" borderId="8" xfId="8" applyFont="1" applyFill="1" applyBorder="1" applyAlignment="1">
      <alignment horizontal="center" vertical="top" wrapText="1"/>
    </xf>
    <xf numFmtId="172" fontId="20" fillId="0" borderId="58" xfId="8" applyFont="1" applyFill="1" applyBorder="1" applyAlignment="1">
      <alignment horizontal="right"/>
    </xf>
    <xf numFmtId="214" fontId="20" fillId="0" borderId="61" xfId="8" applyNumberFormat="1" applyFont="1" applyFill="1" applyBorder="1" applyAlignment="1">
      <alignment horizontal="center"/>
    </xf>
    <xf numFmtId="0" fontId="133" fillId="0" borderId="0" xfId="190" applyFont="1" applyBorder="1" applyAlignment="1">
      <alignment horizontal="center"/>
    </xf>
    <xf numFmtId="170" fontId="136" fillId="0" borderId="0" xfId="8" applyNumberFormat="1" applyFont="1" applyFill="1"/>
    <xf numFmtId="172" fontId="136" fillId="0" borderId="0" xfId="8" applyFont="1"/>
    <xf numFmtId="170" fontId="133" fillId="0" borderId="0" xfId="190" applyNumberFormat="1" applyFont="1" applyBorder="1" applyAlignment="1">
      <alignment horizontal="left" vertical="top" wrapText="1"/>
    </xf>
    <xf numFmtId="0" fontId="71" fillId="0" borderId="6" xfId="191" applyFont="1" applyBorder="1" applyAlignment="1">
      <alignment horizontal="right" vertical="top" wrapText="1"/>
    </xf>
    <xf numFmtId="0" fontId="71" fillId="0" borderId="4" xfId="191" applyFont="1" applyBorder="1" applyAlignment="1">
      <alignment horizontal="right" vertical="top" wrapText="1"/>
    </xf>
    <xf numFmtId="172" fontId="20" fillId="0" borderId="8" xfId="8" applyFont="1" applyFill="1" applyBorder="1" applyAlignment="1">
      <alignment horizontal="right" vertical="top" wrapText="1"/>
    </xf>
    <xf numFmtId="0" fontId="20" fillId="0" borderId="0" xfId="190" quotePrefix="1" applyFont="1" applyBorder="1" applyAlignment="1">
      <alignment horizontal="center" vertical="top" wrapText="1"/>
    </xf>
    <xf numFmtId="0" fontId="20" fillId="0" borderId="0" xfId="190" applyFont="1" applyBorder="1" applyAlignment="1">
      <alignment horizontal="left" vertical="top" wrapText="1"/>
    </xf>
    <xf numFmtId="170" fontId="20" fillId="0" borderId="24" xfId="8" applyNumberFormat="1" applyFont="1" applyFill="1" applyBorder="1"/>
    <xf numFmtId="0" fontId="20" fillId="0" borderId="0" xfId="190" applyFont="1" applyBorder="1" applyAlignment="1">
      <alignment horizontal="center" vertical="top" wrapText="1"/>
    </xf>
    <xf numFmtId="0" fontId="20" fillId="0" borderId="0" xfId="190" quotePrefix="1" applyFont="1" applyBorder="1" applyAlignment="1">
      <alignment horizontal="left" vertical="top" wrapText="1"/>
    </xf>
    <xf numFmtId="0" fontId="71" fillId="0" borderId="10" xfId="192" applyFont="1" applyFill="1" applyBorder="1" applyProtection="1">
      <protection locked="0"/>
    </xf>
    <xf numFmtId="170" fontId="133" fillId="0" borderId="24" xfId="189" applyNumberFormat="1" applyFont="1" applyBorder="1" applyAlignment="1">
      <alignment horizontal="right"/>
    </xf>
    <xf numFmtId="0" fontId="71" fillId="0" borderId="18" xfId="192" applyFont="1" applyFill="1" applyBorder="1" applyProtection="1">
      <protection locked="0"/>
    </xf>
    <xf numFmtId="0" fontId="20" fillId="0" borderId="0" xfId="190" applyFont="1" applyBorder="1" applyAlignment="1">
      <alignment horizontal="center"/>
    </xf>
    <xf numFmtId="0" fontId="71" fillId="0" borderId="4" xfId="192" applyFont="1" applyFill="1" applyBorder="1" applyAlignment="1" applyProtection="1">
      <alignment horizontal="left"/>
      <protection locked="0"/>
    </xf>
    <xf numFmtId="0" fontId="20" fillId="0" borderId="0" xfId="190" applyFont="1" applyBorder="1" applyAlignment="1">
      <alignment vertical="top" wrapText="1"/>
    </xf>
    <xf numFmtId="172" fontId="71" fillId="0" borderId="0" xfId="8" applyFont="1" applyBorder="1" applyAlignment="1">
      <alignment horizontal="right"/>
    </xf>
    <xf numFmtId="170" fontId="20" fillId="0" borderId="0" xfId="190" applyNumberFormat="1" applyFont="1" applyBorder="1" applyAlignment="1">
      <alignment horizontal="left" vertical="top" wrapText="1"/>
    </xf>
    <xf numFmtId="170" fontId="20" fillId="0" borderId="0" xfId="190" applyNumberFormat="1" applyFont="1" applyBorder="1"/>
    <xf numFmtId="0" fontId="133" fillId="13" borderId="0" xfId="190" applyFont="1" applyFill="1"/>
    <xf numFmtId="0" fontId="137" fillId="0" borderId="0" xfId="190" applyFont="1"/>
    <xf numFmtId="172" fontId="137" fillId="0" borderId="0" xfId="8" applyFont="1"/>
    <xf numFmtId="172" fontId="137" fillId="0" borderId="0" xfId="190" applyNumberFormat="1" applyFont="1" applyAlignment="1">
      <alignment horizontal="right"/>
    </xf>
    <xf numFmtId="0" fontId="20" fillId="0" borderId="0" xfId="190" applyFont="1" applyBorder="1"/>
    <xf numFmtId="170" fontId="20" fillId="0" borderId="24" xfId="190" applyNumberFormat="1" applyFont="1" applyBorder="1" applyAlignment="1">
      <alignment horizontal="right"/>
    </xf>
    <xf numFmtId="0" fontId="20" fillId="0" borderId="0" xfId="190" applyFont="1" applyAlignment="1">
      <alignment horizontal="center"/>
    </xf>
    <xf numFmtId="0" fontId="135" fillId="0" borderId="11" xfId="191" applyFont="1" applyBorder="1" applyAlignment="1">
      <alignment horizontal="center" vertical="top" wrapText="1"/>
    </xf>
    <xf numFmtId="22" fontId="71" fillId="0" borderId="11" xfId="191" applyNumberFormat="1" applyFont="1" applyBorder="1" applyAlignment="1">
      <alignment vertical="top" wrapText="1"/>
    </xf>
    <xf numFmtId="0" fontId="71" fillId="0" borderId="11" xfId="191" applyFont="1" applyBorder="1" applyAlignment="1">
      <alignment vertical="top" wrapText="1"/>
    </xf>
    <xf numFmtId="14" fontId="20" fillId="0" borderId="0" xfId="8" applyNumberFormat="1" applyFont="1" applyFill="1" applyBorder="1" applyAlignment="1">
      <alignment horizontal="center"/>
    </xf>
    <xf numFmtId="172" fontId="20" fillId="0" borderId="0" xfId="8" applyFont="1" applyFill="1" applyBorder="1" applyAlignment="1">
      <alignment horizontal="center" wrapText="1"/>
    </xf>
    <xf numFmtId="0" fontId="71" fillId="0" borderId="8" xfId="190" applyFont="1" applyBorder="1" applyAlignment="1">
      <alignment horizontal="center" wrapText="1"/>
    </xf>
    <xf numFmtId="172" fontId="20" fillId="0" borderId="0" xfId="8" quotePrefix="1" applyFont="1" applyFill="1" applyBorder="1" applyAlignment="1">
      <alignment horizontal="center"/>
    </xf>
    <xf numFmtId="172" fontId="20" fillId="0" borderId="0" xfId="8" applyFont="1" applyFill="1" applyBorder="1" applyAlignment="1">
      <alignment horizontal="right"/>
    </xf>
    <xf numFmtId="170" fontId="20" fillId="0" borderId="56" xfId="8" applyNumberFormat="1" applyFont="1" applyBorder="1"/>
    <xf numFmtId="0" fontId="71" fillId="0" borderId="11" xfId="191" applyFont="1" applyBorder="1" applyAlignment="1">
      <alignment horizontal="center" vertical="top" wrapText="1"/>
    </xf>
    <xf numFmtId="0" fontId="71" fillId="0" borderId="0" xfId="191" applyFont="1" applyBorder="1" applyAlignment="1">
      <alignment horizontal="center" vertical="top" wrapText="1"/>
    </xf>
    <xf numFmtId="3" fontId="20" fillId="0" borderId="0" xfId="191" applyNumberFormat="1" applyFont="1" applyAlignment="1">
      <alignment vertical="top"/>
    </xf>
    <xf numFmtId="170" fontId="10" fillId="0" borderId="24" xfId="8" applyNumberFormat="1" applyFont="1" applyFill="1" applyBorder="1"/>
    <xf numFmtId="3" fontId="20" fillId="0" borderId="0" xfId="192" applyNumberFormat="1" applyFont="1" applyFill="1" applyAlignment="1" applyProtection="1">
      <alignment vertical="center"/>
      <protection locked="0"/>
    </xf>
    <xf numFmtId="0" fontId="8" fillId="0" borderId="10" xfId="37" applyNumberFormat="1" applyFont="1" applyFill="1" applyBorder="1" applyAlignment="1" applyProtection="1">
      <alignment horizontal="left" vertical="center"/>
      <protection hidden="1"/>
    </xf>
    <xf numFmtId="0" fontId="71" fillId="0" borderId="0" xfId="190" applyFont="1" applyBorder="1" applyAlignment="1">
      <alignment horizontal="center" wrapText="1"/>
    </xf>
    <xf numFmtId="0" fontId="71" fillId="0" borderId="2" xfId="192" applyFont="1" applyFill="1" applyBorder="1" applyAlignment="1" applyProtection="1">
      <alignment horizontal="center"/>
      <protection locked="0"/>
    </xf>
    <xf numFmtId="0" fontId="25" fillId="0" borderId="0" xfId="191" applyFont="1" applyAlignment="1">
      <alignment vertical="top"/>
    </xf>
    <xf numFmtId="0" fontId="71" fillId="0" borderId="0" xfId="190" applyFont="1"/>
    <xf numFmtId="37" fontId="20" fillId="0" borderId="63" xfId="190" applyNumberFormat="1" applyFont="1" applyBorder="1" applyAlignment="1">
      <alignment horizontal="right"/>
    </xf>
    <xf numFmtId="0" fontId="71" fillId="0" borderId="66" xfId="192" applyFont="1" applyFill="1" applyBorder="1" applyProtection="1">
      <protection locked="0"/>
    </xf>
    <xf numFmtId="0" fontId="71" fillId="0" borderId="0" xfId="190" applyFont="1" applyAlignment="1">
      <alignment wrapText="1"/>
    </xf>
    <xf numFmtId="0" fontId="71" fillId="0" borderId="0" xfId="192" applyFont="1" applyFill="1" applyAlignment="1" applyProtection="1">
      <alignment wrapText="1"/>
      <protection locked="0"/>
    </xf>
    <xf numFmtId="0" fontId="71" fillId="0" borderId="8" xfId="192" applyFont="1" applyFill="1" applyBorder="1" applyAlignment="1" applyProtection="1">
      <alignment wrapText="1"/>
      <protection locked="0"/>
    </xf>
    <xf numFmtId="0" fontId="133" fillId="0" borderId="0" xfId="190" applyFont="1" applyAlignment="1">
      <alignment wrapText="1"/>
    </xf>
    <xf numFmtId="170" fontId="133" fillId="0" borderId="0" xfId="190" applyNumberFormat="1" applyFont="1" applyBorder="1" applyAlignment="1">
      <alignment horizontal="left" wrapText="1"/>
    </xf>
    <xf numFmtId="0" fontId="71" fillId="0" borderId="0" xfId="190" quotePrefix="1" applyFont="1" applyBorder="1" applyAlignment="1">
      <alignment horizontal="left" wrapText="1"/>
    </xf>
    <xf numFmtId="0" fontId="71" fillId="0" borderId="0" xfId="190" applyFont="1" applyAlignment="1">
      <alignment horizontal="left" wrapText="1"/>
    </xf>
    <xf numFmtId="0" fontId="71" fillId="0" borderId="0" xfId="192" applyFont="1" applyFill="1" applyBorder="1" applyAlignment="1" applyProtection="1">
      <alignment wrapText="1"/>
      <protection locked="0"/>
    </xf>
    <xf numFmtId="172" fontId="20" fillId="0" borderId="58" xfId="8" applyFont="1" applyFill="1" applyBorder="1" applyAlignment="1">
      <alignment wrapText="1"/>
    </xf>
    <xf numFmtId="0" fontId="138" fillId="0" borderId="0" xfId="190" applyFont="1" applyAlignment="1">
      <alignment wrapText="1"/>
    </xf>
    <xf numFmtId="0" fontId="20" fillId="0" borderId="0" xfId="191" applyFont="1" applyAlignment="1">
      <alignment vertical="top" wrapText="1"/>
    </xf>
    <xf numFmtId="0" fontId="20" fillId="0" borderId="0" xfId="190" applyFont="1" applyBorder="1" applyAlignment="1">
      <alignment horizontal="left" wrapText="1"/>
    </xf>
    <xf numFmtId="0" fontId="20" fillId="0" borderId="0" xfId="190" applyFont="1" applyAlignment="1">
      <alignment wrapText="1"/>
    </xf>
    <xf numFmtId="170" fontId="20" fillId="0" borderId="0" xfId="190" applyNumberFormat="1" applyFont="1" applyBorder="1" applyAlignment="1">
      <alignment horizontal="left" wrapText="1"/>
    </xf>
    <xf numFmtId="0" fontId="133" fillId="0" borderId="0" xfId="191" applyFont="1" applyBorder="1" applyAlignment="1">
      <alignment vertical="top" wrapText="1"/>
    </xf>
    <xf numFmtId="0" fontId="133" fillId="0" borderId="0" xfId="191" applyFont="1" applyAlignment="1">
      <alignment vertical="top" wrapText="1"/>
    </xf>
    <xf numFmtId="172" fontId="20" fillId="0" borderId="0" xfId="8" applyFont="1" applyFill="1" applyBorder="1" applyAlignment="1">
      <alignment wrapText="1"/>
    </xf>
    <xf numFmtId="0" fontId="71" fillId="0" borderId="0" xfId="192" applyFont="1" applyFill="1" applyAlignment="1" applyProtection="1">
      <alignment vertical="center" wrapText="1"/>
      <protection locked="0"/>
    </xf>
    <xf numFmtId="0" fontId="20" fillId="0" borderId="0" xfId="192" applyFont="1" applyFill="1" applyAlignment="1" applyProtection="1">
      <alignment vertical="center" wrapText="1"/>
      <protection locked="0"/>
    </xf>
    <xf numFmtId="0" fontId="137" fillId="14" borderId="0" xfId="190" applyFont="1" applyFill="1" applyBorder="1" applyAlignment="1">
      <alignment horizontal="center" vertical="center" wrapText="1"/>
    </xf>
    <xf numFmtId="0" fontId="133" fillId="0" borderId="0" xfId="190" quotePrefix="1" applyFont="1" applyBorder="1" applyAlignment="1">
      <alignment horizontal="center" vertical="center" wrapText="1"/>
    </xf>
    <xf numFmtId="0" fontId="137" fillId="0" borderId="0" xfId="190" applyFont="1" applyBorder="1" applyAlignment="1">
      <alignment horizontal="center" vertical="center" wrapText="1"/>
    </xf>
    <xf numFmtId="0" fontId="137" fillId="0" borderId="0" xfId="190" quotePrefix="1" applyFont="1" applyBorder="1" applyAlignment="1">
      <alignment horizontal="center" vertical="center" wrapText="1"/>
    </xf>
    <xf numFmtId="176" fontId="133" fillId="0" borderId="0" xfId="8" applyNumberFormat="1" applyFont="1" applyFill="1" applyAlignment="1">
      <alignment vertical="center" wrapText="1"/>
    </xf>
    <xf numFmtId="0" fontId="71" fillId="14" borderId="0" xfId="190" applyFont="1" applyFill="1" applyBorder="1" applyAlignment="1">
      <alignment vertical="center" wrapText="1"/>
    </xf>
    <xf numFmtId="0" fontId="71" fillId="0" borderId="0" xfId="190" applyFont="1" applyBorder="1" applyAlignment="1">
      <alignment vertical="center" wrapText="1"/>
    </xf>
    <xf numFmtId="176" fontId="71" fillId="0" borderId="0" xfId="8" applyNumberFormat="1" applyFont="1" applyFill="1" applyAlignment="1">
      <alignment vertical="center" wrapText="1"/>
    </xf>
    <xf numFmtId="176" fontId="71" fillId="0" borderId="0" xfId="8" applyNumberFormat="1" applyFont="1" applyAlignment="1">
      <alignment vertical="center" wrapText="1"/>
    </xf>
    <xf numFmtId="37" fontId="71" fillId="0" borderId="0" xfId="190" applyNumberFormat="1" applyFont="1" applyAlignment="1">
      <alignment horizontal="right" vertical="center" wrapText="1"/>
    </xf>
    <xf numFmtId="0" fontId="71" fillId="0" borderId="0" xfId="190" applyFont="1" applyAlignment="1">
      <alignment vertical="center" wrapText="1"/>
    </xf>
    <xf numFmtId="0" fontId="137" fillId="14" borderId="0" xfId="190" quotePrefix="1" applyFont="1" applyFill="1" applyBorder="1" applyAlignment="1">
      <alignment horizontal="center" vertical="center" wrapText="1"/>
    </xf>
    <xf numFmtId="172" fontId="71" fillId="0" borderId="0" xfId="190" applyNumberFormat="1" applyFont="1" applyAlignment="1">
      <alignment horizontal="right" vertical="center" wrapText="1"/>
    </xf>
    <xf numFmtId="0" fontId="71" fillId="14" borderId="0" xfId="190" applyFont="1" applyFill="1" applyAlignment="1">
      <alignment vertical="center" wrapText="1"/>
    </xf>
    <xf numFmtId="0" fontId="20" fillId="14" borderId="0" xfId="190" applyFont="1" applyFill="1" applyAlignment="1">
      <alignment vertical="center" wrapText="1"/>
    </xf>
    <xf numFmtId="0" fontId="20" fillId="0" borderId="0" xfId="190" applyFont="1" applyAlignment="1">
      <alignment vertical="center" wrapText="1"/>
    </xf>
    <xf numFmtId="0" fontId="133" fillId="0" borderId="13" xfId="190" applyFont="1" applyBorder="1" applyAlignment="1">
      <alignment horizontal="left" vertical="center" wrapText="1"/>
    </xf>
    <xf numFmtId="0" fontId="137" fillId="0" borderId="0" xfId="190" applyFont="1" applyBorder="1" applyAlignment="1">
      <alignment vertical="center" wrapText="1"/>
    </xf>
    <xf numFmtId="0" fontId="20" fillId="0" borderId="13" xfId="190" applyFont="1" applyBorder="1" applyAlignment="1">
      <alignment horizontal="left" vertical="center" wrapText="1"/>
    </xf>
    <xf numFmtId="176" fontId="137" fillId="0" borderId="0" xfId="8" applyNumberFormat="1" applyFont="1" applyFill="1" applyAlignment="1">
      <alignment horizontal="left" vertical="center" wrapText="1"/>
    </xf>
    <xf numFmtId="176" fontId="20" fillId="0" borderId="0" xfId="8" applyNumberFormat="1" applyFont="1" applyFill="1" applyAlignment="1">
      <alignment horizontal="left" vertical="center" wrapText="1"/>
    </xf>
    <xf numFmtId="176" fontId="20" fillId="0" borderId="0" xfId="8" applyNumberFormat="1" applyFont="1" applyFill="1" applyBorder="1" applyAlignment="1">
      <alignment horizontal="left" vertical="center" wrapText="1"/>
    </xf>
    <xf numFmtId="176" fontId="137" fillId="0" borderId="17" xfId="8" applyNumberFormat="1" applyFont="1" applyFill="1" applyBorder="1" applyAlignment="1">
      <alignment horizontal="left" vertical="center" wrapText="1"/>
    </xf>
    <xf numFmtId="0" fontId="20" fillId="0" borderId="0" xfId="190" applyFont="1" applyBorder="1" applyAlignment="1">
      <alignment vertical="center" wrapText="1"/>
    </xf>
    <xf numFmtId="3" fontId="20" fillId="0" borderId="0" xfId="37" applyNumberFormat="1" applyFont="1" applyFill="1" applyBorder="1" applyAlignment="1" applyProtection="1">
      <alignment vertical="center"/>
      <protection hidden="1"/>
    </xf>
    <xf numFmtId="0" fontId="140" fillId="0" borderId="67" xfId="36" applyNumberFormat="1" applyFont="1" applyFill="1" applyBorder="1" applyAlignment="1">
      <alignment vertical="center"/>
    </xf>
    <xf numFmtId="0" fontId="140" fillId="0" borderId="5" xfId="36" applyNumberFormat="1" applyFont="1" applyFill="1" applyBorder="1" applyAlignment="1">
      <alignment vertical="center"/>
    </xf>
    <xf numFmtId="0" fontId="137" fillId="0" borderId="0" xfId="190" applyFont="1" applyAlignment="1">
      <alignment vertical="center"/>
    </xf>
    <xf numFmtId="0" fontId="20" fillId="0" borderId="0" xfId="190" applyFont="1" applyAlignment="1">
      <alignment vertical="center"/>
    </xf>
    <xf numFmtId="0" fontId="137" fillId="14" borderId="0" xfId="190" applyFont="1" applyFill="1" applyBorder="1" applyAlignment="1">
      <alignment horizontal="right" vertical="center" wrapText="1"/>
    </xf>
    <xf numFmtId="0" fontId="20" fillId="14" borderId="0" xfId="190" applyFont="1" applyFill="1" applyAlignment="1">
      <alignment horizontal="right" vertical="center"/>
    </xf>
    <xf numFmtId="170" fontId="20" fillId="0" borderId="0" xfId="8" applyNumberFormat="1" applyFont="1" applyFill="1" applyAlignment="1">
      <alignment horizontal="right" vertical="center"/>
    </xf>
    <xf numFmtId="37" fontId="20" fillId="0" borderId="0" xfId="190" applyNumberFormat="1" applyFont="1" applyAlignment="1">
      <alignment horizontal="right" vertical="center"/>
    </xf>
    <xf numFmtId="214" fontId="20" fillId="0" borderId="0" xfId="189" applyNumberFormat="1" applyFont="1" applyAlignment="1">
      <alignment horizontal="right" vertical="center"/>
    </xf>
    <xf numFmtId="0" fontId="20" fillId="0" borderId="0" xfId="190" applyFont="1" applyAlignment="1">
      <alignment horizontal="right" vertical="center"/>
    </xf>
    <xf numFmtId="176" fontId="71" fillId="0" borderId="0" xfId="8" applyNumberFormat="1" applyFont="1" applyFill="1" applyAlignment="1">
      <alignment horizontal="right" vertical="center"/>
    </xf>
    <xf numFmtId="176" fontId="71" fillId="0" borderId="0" xfId="8" applyNumberFormat="1" applyFont="1" applyAlignment="1">
      <alignment horizontal="right" vertical="center"/>
    </xf>
    <xf numFmtId="214" fontId="71" fillId="0" borderId="0" xfId="189" applyNumberFormat="1" applyFont="1" applyAlignment="1">
      <alignment horizontal="right" vertical="center"/>
    </xf>
    <xf numFmtId="0" fontId="71" fillId="0" borderId="0" xfId="190" applyFont="1" applyAlignment="1">
      <alignment horizontal="right" vertical="center"/>
    </xf>
    <xf numFmtId="176" fontId="20" fillId="0" borderId="0" xfId="8" applyNumberFormat="1" applyFont="1" applyFill="1" applyAlignment="1">
      <alignment horizontal="right" vertical="center"/>
    </xf>
    <xf numFmtId="176" fontId="20" fillId="0" borderId="0" xfId="8" applyNumberFormat="1" applyFont="1" applyAlignment="1">
      <alignment horizontal="right" vertical="center"/>
    </xf>
    <xf numFmtId="0" fontId="20" fillId="14" borderId="0" xfId="190" applyFont="1" applyFill="1" applyBorder="1" applyAlignment="1">
      <alignment horizontal="right" vertical="center" wrapText="1"/>
    </xf>
    <xf numFmtId="176" fontId="137" fillId="0" borderId="0" xfId="8" applyNumberFormat="1" applyFont="1" applyFill="1" applyAlignment="1">
      <alignment horizontal="right" vertical="center"/>
    </xf>
    <xf numFmtId="176" fontId="137" fillId="0" borderId="0" xfId="8" applyNumberFormat="1" applyFont="1" applyAlignment="1">
      <alignment horizontal="right" vertical="center"/>
    </xf>
    <xf numFmtId="37" fontId="137" fillId="0" borderId="0" xfId="190" applyNumberFormat="1" applyFont="1" applyAlignment="1">
      <alignment horizontal="right" vertical="center"/>
    </xf>
    <xf numFmtId="214" fontId="137" fillId="0" borderId="0" xfId="189" applyNumberFormat="1" applyFont="1" applyAlignment="1">
      <alignment horizontal="right" vertical="center"/>
    </xf>
    <xf numFmtId="0" fontId="137" fillId="0" borderId="0" xfId="190" applyFont="1" applyAlignment="1">
      <alignment horizontal="right" vertical="center"/>
    </xf>
    <xf numFmtId="0" fontId="139" fillId="14" borderId="0" xfId="190" applyFont="1" applyFill="1" applyBorder="1" applyAlignment="1">
      <alignment horizontal="right" vertical="center" wrapText="1"/>
    </xf>
    <xf numFmtId="0" fontId="137" fillId="14" borderId="0" xfId="190" applyFont="1" applyFill="1" applyAlignment="1">
      <alignment horizontal="right" vertical="center"/>
    </xf>
    <xf numFmtId="37" fontId="71" fillId="0" borderId="0" xfId="190" applyNumberFormat="1" applyFont="1" applyAlignment="1">
      <alignment horizontal="right" vertical="center"/>
    </xf>
    <xf numFmtId="172" fontId="20" fillId="0" borderId="0" xfId="8" applyFont="1" applyAlignment="1">
      <alignment horizontal="right" vertical="center"/>
    </xf>
    <xf numFmtId="0" fontId="71" fillId="14" borderId="0" xfId="190" applyFont="1" applyFill="1" applyAlignment="1">
      <alignment horizontal="right" vertical="center"/>
    </xf>
    <xf numFmtId="170" fontId="133" fillId="0" borderId="24" xfId="8" applyNumberFormat="1" applyFont="1" applyFill="1" applyBorder="1" applyAlignment="1">
      <alignment horizontal="right" vertical="center"/>
    </xf>
    <xf numFmtId="170" fontId="20" fillId="0" borderId="24" xfId="189" applyNumberFormat="1" applyFont="1" applyBorder="1" applyAlignment="1">
      <alignment horizontal="right" vertical="center"/>
    </xf>
    <xf numFmtId="0" fontId="71" fillId="14" borderId="0" xfId="192" applyFont="1" applyFill="1" applyAlignment="1" applyProtection="1">
      <alignment horizontal="right" vertical="center"/>
      <protection locked="0"/>
    </xf>
    <xf numFmtId="0" fontId="71" fillId="0" borderId="0" xfId="192" applyFont="1" applyFill="1" applyAlignment="1" applyProtection="1">
      <alignment horizontal="right" vertical="center"/>
      <protection locked="0"/>
    </xf>
    <xf numFmtId="0" fontId="133" fillId="0" borderId="0" xfId="190" applyFont="1" applyBorder="1" applyAlignment="1">
      <alignment horizontal="right" vertical="center" wrapText="1"/>
    </xf>
    <xf numFmtId="215" fontId="133" fillId="0" borderId="0" xfId="190" applyNumberFormat="1" applyFont="1" applyBorder="1" applyAlignment="1">
      <alignment horizontal="right" vertical="center" wrapText="1"/>
    </xf>
    <xf numFmtId="0" fontId="71" fillId="0" borderId="66" xfId="191" applyFont="1" applyBorder="1" applyAlignment="1">
      <alignment vertical="top" wrapText="1"/>
    </xf>
    <xf numFmtId="176" fontId="71" fillId="0" borderId="0" xfId="8" applyNumberFormat="1" applyFont="1" applyFill="1" applyAlignment="1">
      <alignment horizontal="left" vertical="center" wrapText="1"/>
    </xf>
    <xf numFmtId="0" fontId="71" fillId="0" borderId="0" xfId="190" applyFont="1" applyBorder="1" applyAlignment="1">
      <alignment horizontal="center" vertical="center" wrapText="1"/>
    </xf>
    <xf numFmtId="176" fontId="71" fillId="0" borderId="0" xfId="8" applyNumberFormat="1" applyFont="1" applyFill="1" applyAlignment="1">
      <alignment vertical="center"/>
    </xf>
    <xf numFmtId="176" fontId="71" fillId="0" borderId="0" xfId="8" applyNumberFormat="1" applyFont="1" applyAlignment="1">
      <alignment vertical="center"/>
    </xf>
    <xf numFmtId="0" fontId="71" fillId="0" borderId="0" xfId="190" applyFont="1" applyAlignment="1">
      <alignment vertical="center"/>
    </xf>
    <xf numFmtId="0" fontId="135" fillId="0" borderId="18" xfId="191" applyFont="1" applyBorder="1" applyAlignment="1">
      <alignment horizontal="right" vertical="top" wrapText="1"/>
    </xf>
    <xf numFmtId="0" fontId="71" fillId="0" borderId="66" xfId="191" applyFont="1" applyBorder="1" applyAlignment="1">
      <alignment horizontal="right" vertical="top" wrapText="1"/>
    </xf>
    <xf numFmtId="10" fontId="71" fillId="0" borderId="0" xfId="189" applyNumberFormat="1" applyFont="1" applyAlignment="1">
      <alignment horizontal="right"/>
    </xf>
    <xf numFmtId="10" fontId="71" fillId="0" borderId="0" xfId="190" applyNumberFormat="1" applyFont="1" applyAlignment="1">
      <alignment horizontal="right"/>
    </xf>
    <xf numFmtId="10" fontId="133" fillId="0" borderId="0" xfId="192" applyNumberFormat="1" applyFont="1" applyFill="1" applyAlignment="1" applyProtection="1">
      <alignment horizontal="right"/>
      <protection locked="0"/>
    </xf>
    <xf numFmtId="10" fontId="135" fillId="0" borderId="4" xfId="191" applyNumberFormat="1" applyFont="1" applyBorder="1" applyAlignment="1">
      <alignment horizontal="center" vertical="top" wrapText="1"/>
    </xf>
    <xf numFmtId="10" fontId="135" fillId="0" borderId="2" xfId="191" applyNumberFormat="1" applyFont="1" applyBorder="1" applyAlignment="1">
      <alignment horizontal="center" vertical="top" wrapText="1"/>
    </xf>
    <xf numFmtId="10" fontId="133" fillId="0" borderId="0" xfId="8" applyNumberFormat="1" applyFont="1" applyBorder="1" applyAlignment="1">
      <alignment horizontal="right" vertical="top" wrapText="1"/>
    </xf>
    <xf numFmtId="10" fontId="20" fillId="0" borderId="8" xfId="8" applyNumberFormat="1" applyFont="1" applyFill="1" applyBorder="1" applyAlignment="1">
      <alignment horizontal="right" vertical="center" wrapText="1"/>
    </xf>
    <xf numFmtId="10" fontId="20" fillId="0" borderId="58" xfId="8" applyNumberFormat="1" applyFont="1" applyFill="1" applyBorder="1" applyAlignment="1">
      <alignment horizontal="right" vertical="center" wrapText="1"/>
    </xf>
    <xf numFmtId="10" fontId="133" fillId="0" borderId="0" xfId="8" applyNumberFormat="1" applyFont="1" applyFill="1" applyAlignment="1">
      <alignment vertical="center" wrapText="1"/>
    </xf>
    <xf numFmtId="10" fontId="71" fillId="0" borderId="0" xfId="189" applyNumberFormat="1" applyFont="1" applyAlignment="1">
      <alignment horizontal="right" vertical="center" wrapText="1"/>
    </xf>
    <xf numFmtId="10" fontId="133" fillId="0" borderId="0" xfId="190" applyNumberFormat="1" applyFont="1" applyBorder="1" applyAlignment="1">
      <alignment horizontal="right" vertical="center" wrapText="1"/>
    </xf>
    <xf numFmtId="10" fontId="20" fillId="0" borderId="63" xfId="189" applyNumberFormat="1" applyFont="1" applyBorder="1" applyAlignment="1">
      <alignment horizontal="right"/>
    </xf>
    <xf numFmtId="10" fontId="71" fillId="0" borderId="6" xfId="192" applyNumberFormat="1" applyFont="1" applyFill="1" applyBorder="1" applyAlignment="1" applyProtection="1">
      <alignment horizontal="center"/>
      <protection locked="0"/>
    </xf>
    <xf numFmtId="10" fontId="71" fillId="0" borderId="4" xfId="192" applyNumberFormat="1" applyFont="1" applyFill="1" applyBorder="1" applyProtection="1">
      <protection locked="0"/>
    </xf>
    <xf numFmtId="10" fontId="71" fillId="0" borderId="66" xfId="192" applyNumberFormat="1" applyFont="1" applyFill="1" applyBorder="1" applyProtection="1">
      <protection locked="0"/>
    </xf>
    <xf numFmtId="10" fontId="71" fillId="0" borderId="0" xfId="192" applyNumberFormat="1" applyFont="1" applyFill="1" applyBorder="1" applyAlignment="1" applyProtection="1">
      <alignment horizontal="right"/>
      <protection locked="0"/>
    </xf>
    <xf numFmtId="10" fontId="71" fillId="0" borderId="0" xfId="78" applyNumberFormat="1" applyFont="1" applyAlignment="1">
      <alignment horizontal="right"/>
    </xf>
    <xf numFmtId="10" fontId="20" fillId="0" borderId="0" xfId="8" applyNumberFormat="1" applyFont="1" applyFill="1" applyBorder="1" applyAlignment="1">
      <alignment horizontal="center" vertical="top" wrapText="1"/>
    </xf>
    <xf numFmtId="10" fontId="20" fillId="0" borderId="58" xfId="8" applyNumberFormat="1" applyFont="1" applyFill="1" applyBorder="1" applyAlignment="1">
      <alignment horizontal="center"/>
    </xf>
    <xf numFmtId="10" fontId="20" fillId="0" borderId="0" xfId="189" applyNumberFormat="1" applyFont="1" applyAlignment="1">
      <alignment horizontal="right" vertical="center"/>
    </xf>
    <xf numFmtId="10" fontId="137" fillId="0" borderId="0" xfId="189" applyNumberFormat="1" applyFont="1" applyAlignment="1">
      <alignment horizontal="right" vertical="center"/>
    </xf>
    <xf numFmtId="10" fontId="71" fillId="0" borderId="0" xfId="189" applyNumberFormat="1" applyFont="1" applyAlignment="1">
      <alignment horizontal="right" vertical="center"/>
    </xf>
    <xf numFmtId="10" fontId="20" fillId="0" borderId="0" xfId="190" applyNumberFormat="1" applyFont="1" applyAlignment="1">
      <alignment horizontal="right" vertical="center"/>
    </xf>
    <xf numFmtId="10" fontId="135" fillId="0" borderId="0" xfId="191" applyNumberFormat="1" applyFont="1" applyBorder="1" applyAlignment="1">
      <alignment horizontal="center" vertical="top" wrapText="1"/>
    </xf>
    <xf numFmtId="10" fontId="71" fillId="0" borderId="64" xfId="191" applyNumberFormat="1" applyFont="1" applyBorder="1" applyAlignment="1">
      <alignment horizontal="center" vertical="top" wrapText="1"/>
    </xf>
    <xf numFmtId="10" fontId="71" fillId="0" borderId="64" xfId="191" applyNumberFormat="1" applyFont="1" applyBorder="1" applyAlignment="1">
      <alignment vertical="top" wrapText="1"/>
    </xf>
    <xf numFmtId="10" fontId="71" fillId="0" borderId="66" xfId="191" applyNumberFormat="1" applyFont="1" applyBorder="1" applyAlignment="1">
      <alignment vertical="top" wrapText="1"/>
    </xf>
    <xf numFmtId="10" fontId="20" fillId="0" borderId="8" xfId="8" applyNumberFormat="1" applyFont="1" applyFill="1" applyBorder="1" applyAlignment="1">
      <alignment horizontal="center" vertical="top" wrapText="1"/>
    </xf>
    <xf numFmtId="10" fontId="20" fillId="0" borderId="60" xfId="8" applyNumberFormat="1" applyFont="1" applyFill="1" applyBorder="1" applyAlignment="1">
      <alignment horizontal="center"/>
    </xf>
    <xf numFmtId="10" fontId="20" fillId="0" borderId="0" xfId="189" applyNumberFormat="1" applyFont="1" applyAlignment="1">
      <alignment horizontal="right"/>
    </xf>
    <xf numFmtId="10" fontId="135" fillId="0" borderId="4" xfId="191" applyNumberFormat="1" applyFont="1" applyBorder="1" applyAlignment="1">
      <alignment horizontal="right" vertical="top" wrapText="1"/>
    </xf>
    <xf numFmtId="10" fontId="71" fillId="0" borderId="4" xfId="191" applyNumberFormat="1" applyFont="1" applyBorder="1" applyAlignment="1">
      <alignment horizontal="right" vertical="top" wrapText="1"/>
    </xf>
    <xf numFmtId="10" fontId="71" fillId="0" borderId="66" xfId="191" applyNumberFormat="1" applyFont="1" applyBorder="1" applyAlignment="1">
      <alignment horizontal="right" vertical="top" wrapText="1"/>
    </xf>
    <xf numFmtId="10" fontId="20" fillId="0" borderId="8" xfId="8" applyNumberFormat="1" applyFont="1" applyFill="1" applyBorder="1" applyAlignment="1">
      <alignment horizontal="right" vertical="top" wrapText="1"/>
    </xf>
    <xf numFmtId="10" fontId="20" fillId="0" borderId="58" xfId="8" applyNumberFormat="1" applyFont="1" applyFill="1" applyBorder="1" applyAlignment="1">
      <alignment horizontal="right"/>
    </xf>
    <xf numFmtId="10" fontId="71" fillId="0" borderId="0" xfId="191" applyNumberFormat="1" applyFont="1" applyBorder="1" applyAlignment="1">
      <alignment horizontal="right" vertical="top" wrapText="1"/>
    </xf>
    <xf numFmtId="10" fontId="137" fillId="0" borderId="0" xfId="189" applyNumberFormat="1" applyFont="1" applyAlignment="1">
      <alignment horizontal="right"/>
    </xf>
    <xf numFmtId="10" fontId="20" fillId="0" borderId="24" xfId="189" applyNumberFormat="1" applyFont="1" applyBorder="1" applyAlignment="1">
      <alignment horizontal="right"/>
    </xf>
    <xf numFmtId="10" fontId="20" fillId="0" borderId="0" xfId="8" applyNumberFormat="1" applyFont="1" applyFill="1" applyBorder="1" applyAlignment="1">
      <alignment horizontal="right"/>
    </xf>
    <xf numFmtId="0" fontId="20" fillId="0" borderId="0" xfId="190" applyFont="1" applyBorder="1" applyAlignment="1">
      <alignment horizontal="center" vertical="center" wrapText="1"/>
    </xf>
    <xf numFmtId="176" fontId="20" fillId="0" borderId="0" xfId="8" applyNumberFormat="1" applyFont="1" applyFill="1" applyAlignment="1">
      <alignment vertical="center"/>
    </xf>
    <xf numFmtId="176" fontId="20" fillId="0" borderId="0" xfId="8" applyNumberFormat="1" applyFont="1" applyAlignment="1">
      <alignment vertical="center"/>
    </xf>
    <xf numFmtId="0" fontId="20" fillId="14" borderId="0" xfId="190" applyFont="1" applyFill="1" applyAlignment="1">
      <alignment vertical="center"/>
    </xf>
    <xf numFmtId="176" fontId="137" fillId="0" borderId="0" xfId="8" applyNumberFormat="1" applyFont="1" applyFill="1" applyAlignment="1">
      <alignment vertical="center"/>
    </xf>
    <xf numFmtId="176" fontId="137" fillId="0" borderId="0" xfId="8" applyNumberFormat="1" applyFont="1" applyAlignment="1">
      <alignment vertical="center"/>
    </xf>
    <xf numFmtId="170" fontId="133" fillId="0" borderId="0" xfId="8" applyNumberFormat="1" applyFont="1" applyFill="1" applyAlignment="1">
      <alignment vertical="center"/>
    </xf>
    <xf numFmtId="172" fontId="71" fillId="0" borderId="0" xfId="190" applyNumberFormat="1" applyFont="1" applyAlignment="1">
      <alignment horizontal="right" vertical="center"/>
    </xf>
    <xf numFmtId="170" fontId="20" fillId="0" borderId="0" xfId="8" applyNumberFormat="1" applyFont="1" applyFill="1" applyAlignment="1">
      <alignment vertical="center"/>
    </xf>
    <xf numFmtId="170" fontId="71" fillId="0" borderId="0" xfId="8" applyNumberFormat="1" applyFont="1" applyFill="1" applyAlignment="1">
      <alignment vertical="center"/>
    </xf>
    <xf numFmtId="172" fontId="71" fillId="0" borderId="0" xfId="8" applyFont="1" applyAlignment="1">
      <alignment vertical="center"/>
    </xf>
    <xf numFmtId="0" fontId="137" fillId="0" borderId="0" xfId="190" quotePrefix="1" applyFont="1" applyBorder="1" applyAlignment="1">
      <alignment horizontal="center" vertical="center"/>
    </xf>
    <xf numFmtId="0" fontId="71" fillId="0" borderId="66" xfId="192" applyFont="1" applyFill="1" applyBorder="1" applyAlignment="1" applyProtection="1">
      <alignment horizontal="center"/>
      <protection locked="0"/>
    </xf>
    <xf numFmtId="0" fontId="20" fillId="0" borderId="0" xfId="190" quotePrefix="1" applyFont="1" applyBorder="1" applyAlignment="1">
      <alignment horizontal="center" vertical="center" wrapText="1"/>
    </xf>
    <xf numFmtId="0" fontId="71" fillId="14" borderId="0" xfId="190" applyFont="1" applyFill="1" applyAlignment="1">
      <alignment vertical="center"/>
    </xf>
    <xf numFmtId="0" fontId="71" fillId="14" borderId="0" xfId="192" applyFont="1" applyFill="1" applyAlignment="1" applyProtection="1">
      <alignment vertical="center"/>
      <protection locked="0"/>
    </xf>
    <xf numFmtId="0" fontId="71" fillId="14" borderId="0" xfId="192" applyFont="1" applyFill="1" applyAlignment="1" applyProtection="1">
      <alignment horizontal="center" vertical="center"/>
      <protection locked="0"/>
    </xf>
    <xf numFmtId="0" fontId="136" fillId="14" borderId="0" xfId="190" applyFont="1" applyFill="1" applyAlignment="1">
      <alignment vertical="center"/>
    </xf>
    <xf numFmtId="0" fontId="71" fillId="14" borderId="0" xfId="190" applyFont="1" applyFill="1" applyBorder="1" applyAlignment="1">
      <alignment vertical="center"/>
    </xf>
    <xf numFmtId="0" fontId="137" fillId="14" borderId="0" xfId="190" applyFont="1" applyFill="1" applyAlignment="1">
      <alignment vertical="center"/>
    </xf>
    <xf numFmtId="37" fontId="20" fillId="0" borderId="14" xfId="190" applyNumberFormat="1" applyFont="1" applyBorder="1" applyAlignment="1">
      <alignment horizontal="right" vertical="center"/>
    </xf>
    <xf numFmtId="37" fontId="20" fillId="0" borderId="11" xfId="190" applyNumberFormat="1" applyFont="1" applyBorder="1" applyAlignment="1">
      <alignment horizontal="right"/>
    </xf>
    <xf numFmtId="172" fontId="71" fillId="0" borderId="11" xfId="190" applyNumberFormat="1" applyFont="1" applyBorder="1" applyAlignment="1">
      <alignment horizontal="right"/>
    </xf>
    <xf numFmtId="176" fontId="20" fillId="0" borderId="14" xfId="8" applyNumberFormat="1" applyFont="1" applyFill="1" applyBorder="1" applyAlignment="1">
      <alignment vertical="center"/>
    </xf>
    <xf numFmtId="170" fontId="71" fillId="0" borderId="9" xfId="8" applyNumberFormat="1" applyFont="1" applyFill="1" applyBorder="1"/>
    <xf numFmtId="176" fontId="20" fillId="0" borderId="13" xfId="8" applyNumberFormat="1" applyFont="1" applyBorder="1" applyAlignment="1">
      <alignment vertical="center"/>
    </xf>
    <xf numFmtId="176" fontId="20" fillId="0" borderId="12" xfId="8" applyNumberFormat="1" applyFont="1" applyFill="1" applyBorder="1" applyAlignment="1">
      <alignment vertical="center"/>
    </xf>
    <xf numFmtId="176" fontId="20" fillId="0" borderId="11" xfId="8" applyNumberFormat="1" applyFont="1" applyFill="1" applyBorder="1" applyAlignment="1">
      <alignment vertical="center"/>
    </xf>
    <xf numFmtId="176" fontId="20" fillId="0" borderId="0" xfId="8" applyNumberFormat="1" applyFont="1" applyBorder="1" applyAlignment="1">
      <alignment vertical="center"/>
    </xf>
    <xf numFmtId="176" fontId="20" fillId="0" borderId="10" xfId="8" applyNumberFormat="1" applyFont="1" applyFill="1" applyBorder="1" applyAlignment="1">
      <alignment vertical="center"/>
    </xf>
    <xf numFmtId="37" fontId="71" fillId="0" borderId="63" xfId="190" applyNumberFormat="1" applyFont="1" applyBorder="1" applyAlignment="1">
      <alignment horizontal="right" vertical="center"/>
    </xf>
    <xf numFmtId="10" fontId="71" fillId="0" borderId="63" xfId="189" applyNumberFormat="1" applyFont="1" applyBorder="1" applyAlignment="1">
      <alignment horizontal="right" vertical="center"/>
    </xf>
    <xf numFmtId="176" fontId="133" fillId="0" borderId="0" xfId="8" applyNumberFormat="1" applyFont="1" applyFill="1" applyAlignment="1">
      <alignment vertical="center"/>
    </xf>
    <xf numFmtId="176" fontId="133" fillId="0" borderId="0" xfId="8" applyNumberFormat="1" applyFont="1" applyAlignment="1">
      <alignment vertical="center"/>
    </xf>
    <xf numFmtId="0" fontId="71" fillId="0" borderId="0" xfId="190" applyFont="1" applyBorder="1" applyAlignment="1">
      <alignment vertical="center"/>
    </xf>
    <xf numFmtId="0" fontId="20" fillId="0" borderId="0" xfId="190" applyFont="1" applyAlignment="1">
      <alignment horizontal="center" vertical="center" wrapText="1"/>
    </xf>
    <xf numFmtId="0" fontId="20" fillId="0" borderId="0" xfId="190" quotePrefix="1" applyFont="1" applyBorder="1" applyAlignment="1">
      <alignment horizontal="center" vertical="center"/>
    </xf>
    <xf numFmtId="0" fontId="20" fillId="0" borderId="0" xfId="190" applyFont="1" applyBorder="1" applyAlignment="1">
      <alignment horizontal="left" vertical="center" wrapText="1"/>
    </xf>
    <xf numFmtId="172" fontId="20" fillId="0" borderId="0" xfId="190" applyNumberFormat="1" applyFont="1" applyAlignment="1">
      <alignment horizontal="right" vertical="center"/>
    </xf>
    <xf numFmtId="170" fontId="133" fillId="0" borderId="44" xfId="8" applyNumberFormat="1" applyFont="1" applyFill="1" applyBorder="1"/>
    <xf numFmtId="170" fontId="133" fillId="0" borderId="46" xfId="8" applyNumberFormat="1" applyFont="1" applyFill="1" applyBorder="1"/>
    <xf numFmtId="37" fontId="20" fillId="0" borderId="44" xfId="190" applyNumberFormat="1" applyFont="1" applyBorder="1" applyAlignment="1">
      <alignment horizontal="right"/>
    </xf>
    <xf numFmtId="170" fontId="71" fillId="0" borderId="11" xfId="8" applyNumberFormat="1" applyFont="1" applyFill="1" applyBorder="1" applyAlignment="1">
      <alignment vertical="center"/>
    </xf>
    <xf numFmtId="170" fontId="71" fillId="0" borderId="10" xfId="8" applyNumberFormat="1" applyFont="1" applyFill="1" applyBorder="1" applyAlignment="1">
      <alignment vertical="center"/>
    </xf>
    <xf numFmtId="176" fontId="71" fillId="0" borderId="11" xfId="8" applyNumberFormat="1" applyFont="1" applyFill="1" applyBorder="1" applyAlignment="1">
      <alignment vertical="center"/>
    </xf>
    <xf numFmtId="176" fontId="71" fillId="0" borderId="10" xfId="8" applyNumberFormat="1" applyFont="1" applyFill="1" applyBorder="1" applyAlignment="1">
      <alignment vertical="center"/>
    </xf>
    <xf numFmtId="0" fontId="20" fillId="0" borderId="0" xfId="190" applyFont="1" applyBorder="1" applyAlignment="1">
      <alignment horizontal="center" vertical="center"/>
    </xf>
    <xf numFmtId="0" fontId="137" fillId="0" borderId="0" xfId="190" applyFont="1" applyBorder="1" applyAlignment="1">
      <alignment horizontal="center" vertical="center"/>
    </xf>
    <xf numFmtId="37" fontId="20" fillId="0" borderId="0" xfId="190" applyNumberFormat="1" applyFont="1" applyBorder="1" applyAlignment="1">
      <alignment horizontal="right" vertical="center"/>
    </xf>
    <xf numFmtId="10" fontId="20" fillId="0" borderId="0" xfId="189" applyNumberFormat="1" applyFont="1" applyBorder="1" applyAlignment="1">
      <alignment horizontal="right" vertical="center"/>
    </xf>
    <xf numFmtId="170" fontId="20" fillId="0" borderId="11" xfId="8" applyNumberFormat="1" applyFont="1" applyFill="1" applyBorder="1" applyAlignment="1">
      <alignment vertical="center"/>
    </xf>
    <xf numFmtId="172" fontId="20" fillId="0" borderId="0" xfId="8" applyFont="1" applyAlignment="1">
      <alignment vertical="center"/>
    </xf>
    <xf numFmtId="170" fontId="20" fillId="0" borderId="10" xfId="8" applyNumberFormat="1" applyFont="1" applyFill="1" applyBorder="1" applyAlignment="1">
      <alignment vertical="center"/>
    </xf>
    <xf numFmtId="176" fontId="20" fillId="0" borderId="0" xfId="8" applyNumberFormat="1" applyFont="1" applyFill="1" applyBorder="1" applyAlignment="1">
      <alignment vertical="center"/>
    </xf>
    <xf numFmtId="0" fontId="71" fillId="0" borderId="66" xfId="192" applyFont="1" applyFill="1" applyBorder="1" applyAlignment="1" applyProtection="1">
      <alignment horizontal="left"/>
      <protection locked="0"/>
    </xf>
    <xf numFmtId="170" fontId="71" fillId="0" borderId="11" xfId="8" applyNumberFormat="1" applyFont="1" applyFill="1" applyBorder="1"/>
    <xf numFmtId="170" fontId="20" fillId="0" borderId="44" xfId="8" applyNumberFormat="1" applyFont="1" applyFill="1" applyBorder="1"/>
    <xf numFmtId="170" fontId="71" fillId="0" borderId="10" xfId="8" applyNumberFormat="1" applyFont="1" applyFill="1" applyBorder="1"/>
    <xf numFmtId="170" fontId="20" fillId="0" borderId="46" xfId="8" applyNumberFormat="1" applyFont="1" applyFill="1" applyBorder="1"/>
    <xf numFmtId="170" fontId="136" fillId="0" borderId="11" xfId="8" applyNumberFormat="1" applyFont="1" applyFill="1" applyBorder="1"/>
    <xf numFmtId="176" fontId="137" fillId="0" borderId="11" xfId="8" applyNumberFormat="1" applyFont="1" applyFill="1" applyBorder="1" applyAlignment="1">
      <alignment vertical="center"/>
    </xf>
    <xf numFmtId="176" fontId="137" fillId="0" borderId="9" xfId="8" applyNumberFormat="1" applyFont="1" applyFill="1" applyBorder="1" applyAlignment="1">
      <alignment vertical="center"/>
    </xf>
    <xf numFmtId="172" fontId="71" fillId="0" borderId="12" xfId="8" applyFont="1" applyBorder="1" applyAlignment="1">
      <alignment horizontal="right"/>
    </xf>
    <xf numFmtId="170" fontId="136" fillId="0" borderId="10" xfId="8" applyNumberFormat="1" applyFont="1" applyFill="1" applyBorder="1"/>
    <xf numFmtId="176" fontId="137" fillId="0" borderId="10" xfId="8" applyNumberFormat="1" applyFont="1" applyFill="1" applyBorder="1" applyAlignment="1">
      <alignment vertical="center"/>
    </xf>
    <xf numFmtId="176" fontId="137" fillId="0" borderId="18" xfId="8" applyNumberFormat="1" applyFont="1" applyFill="1" applyBorder="1" applyAlignment="1">
      <alignment vertical="center"/>
    </xf>
    <xf numFmtId="170" fontId="137" fillId="0" borderId="11" xfId="8" applyNumberFormat="1" applyFont="1" applyFill="1" applyBorder="1"/>
    <xf numFmtId="170" fontId="137" fillId="0" borderId="10" xfId="8" applyNumberFormat="1" applyFont="1" applyFill="1" applyBorder="1"/>
    <xf numFmtId="0" fontId="137" fillId="14" borderId="62" xfId="37" applyFont="1" applyFill="1" applyBorder="1" applyAlignment="1" applyProtection="1">
      <alignment horizontal="right" vertical="center"/>
      <protection hidden="1"/>
    </xf>
    <xf numFmtId="172" fontId="71" fillId="0" borderId="9" xfId="190" applyNumberFormat="1" applyFont="1" applyBorder="1" applyAlignment="1">
      <alignment horizontal="right"/>
    </xf>
    <xf numFmtId="176" fontId="135" fillId="0" borderId="0" xfId="8" applyNumberFormat="1" applyFont="1" applyFill="1" applyAlignment="1">
      <alignment horizontal="left" vertical="center" wrapText="1"/>
    </xf>
    <xf numFmtId="37" fontId="20" fillId="0" borderId="11" xfId="190" applyNumberFormat="1" applyFont="1" applyBorder="1" applyAlignment="1">
      <alignment horizontal="right" vertical="center"/>
    </xf>
    <xf numFmtId="37" fontId="137" fillId="0" borderId="11" xfId="190" applyNumberFormat="1" applyFont="1" applyBorder="1" applyAlignment="1">
      <alignment horizontal="right" vertical="center"/>
    </xf>
    <xf numFmtId="170" fontId="20" fillId="0" borderId="11" xfId="8" applyNumberFormat="1" applyFont="1" applyFill="1" applyBorder="1"/>
    <xf numFmtId="170" fontId="20" fillId="0" borderId="10" xfId="8" applyNumberFormat="1" applyFont="1" applyFill="1" applyBorder="1"/>
    <xf numFmtId="0" fontId="20" fillId="0" borderId="0" xfId="190" applyFont="1" applyAlignment="1">
      <alignment horizontal="left" wrapText="1"/>
    </xf>
    <xf numFmtId="170" fontId="20" fillId="0" borderId="14" xfId="8" applyNumberFormat="1" applyFont="1" applyFill="1" applyBorder="1" applyAlignment="1"/>
    <xf numFmtId="170" fontId="20" fillId="0" borderId="13" xfId="8" applyNumberFormat="1" applyFont="1" applyFill="1" applyBorder="1" applyAlignment="1"/>
    <xf numFmtId="170" fontId="20" fillId="0" borderId="12" xfId="8" applyNumberFormat="1" applyFont="1" applyFill="1" applyBorder="1" applyAlignment="1"/>
    <xf numFmtId="0" fontId="71" fillId="0" borderId="0" xfId="190" applyFont="1" applyAlignment="1"/>
    <xf numFmtId="0" fontId="71" fillId="14" borderId="0" xfId="190" applyFont="1" applyFill="1" applyAlignment="1"/>
    <xf numFmtId="176" fontId="137" fillId="0" borderId="0" xfId="8" applyNumberFormat="1" applyFont="1" applyFill="1" applyAlignment="1">
      <alignment horizontal="left" wrapText="1"/>
    </xf>
    <xf numFmtId="176" fontId="137" fillId="0" borderId="11" xfId="8" applyNumberFormat="1" applyFont="1" applyFill="1" applyBorder="1" applyAlignment="1"/>
    <xf numFmtId="176" fontId="137" fillId="0" borderId="0" xfId="8" applyNumberFormat="1" applyFont="1" applyAlignment="1"/>
    <xf numFmtId="176" fontId="137" fillId="0" borderId="10" xfId="8" applyNumberFormat="1" applyFont="1" applyFill="1" applyBorder="1" applyAlignment="1"/>
    <xf numFmtId="176" fontId="20" fillId="0" borderId="0" xfId="8" applyNumberFormat="1" applyFont="1" applyFill="1" applyAlignment="1">
      <alignment horizontal="left" wrapText="1"/>
    </xf>
    <xf numFmtId="176" fontId="20" fillId="0" borderId="11" xfId="8" applyNumberFormat="1" applyFont="1" applyFill="1" applyBorder="1" applyAlignment="1"/>
    <xf numFmtId="176" fontId="20" fillId="0" borderId="0" xfId="8" applyNumberFormat="1" applyFont="1" applyAlignment="1"/>
    <xf numFmtId="176" fontId="20" fillId="0" borderId="10" xfId="8" applyNumberFormat="1" applyFont="1" applyFill="1" applyBorder="1" applyAlignment="1"/>
    <xf numFmtId="176" fontId="135" fillId="0" borderId="0" xfId="8" applyNumberFormat="1" applyFont="1" applyFill="1" applyAlignment="1">
      <alignment horizontal="left" wrapText="1"/>
    </xf>
    <xf numFmtId="176" fontId="135" fillId="0" borderId="11" xfId="8" applyNumberFormat="1" applyFont="1" applyFill="1" applyBorder="1" applyAlignment="1"/>
    <xf numFmtId="176" fontId="135" fillId="0" borderId="0" xfId="8" applyNumberFormat="1" applyFont="1" applyAlignment="1"/>
    <xf numFmtId="176" fontId="135" fillId="0" borderId="10" xfId="8" applyNumberFormat="1" applyFont="1" applyFill="1" applyBorder="1" applyAlignment="1"/>
    <xf numFmtId="0" fontId="20" fillId="0" borderId="0" xfId="190" applyFont="1" applyAlignment="1"/>
    <xf numFmtId="0" fontId="20" fillId="14" borderId="0" xfId="190" applyFont="1" applyFill="1" applyAlignment="1"/>
    <xf numFmtId="0" fontId="20" fillId="0" borderId="0" xfId="190" applyFont="1" applyBorder="1" applyAlignment="1">
      <alignment horizontal="center" wrapText="1"/>
    </xf>
    <xf numFmtId="176" fontId="135" fillId="0" borderId="0" xfId="8" applyNumberFormat="1" applyFont="1" applyFill="1" applyBorder="1" applyAlignment="1"/>
    <xf numFmtId="0" fontId="137" fillId="0" borderId="0" xfId="190" applyFont="1" applyBorder="1" applyAlignment="1">
      <alignment horizontal="center" wrapText="1"/>
    </xf>
    <xf numFmtId="10" fontId="135" fillId="0" borderId="4" xfId="191" applyNumberFormat="1" applyFont="1" applyBorder="1" applyAlignment="1">
      <alignment horizontal="center" vertical="center" wrapText="1"/>
    </xf>
    <xf numFmtId="170" fontId="71" fillId="0" borderId="18" xfId="8" applyNumberFormat="1" applyFont="1" applyFill="1" applyBorder="1"/>
    <xf numFmtId="170" fontId="10" fillId="0" borderId="44" xfId="8" applyNumberFormat="1" applyFont="1" applyFill="1" applyBorder="1"/>
    <xf numFmtId="0" fontId="71" fillId="14" borderId="0" xfId="190" quotePrefix="1" applyFont="1" applyFill="1" applyAlignment="1">
      <alignment vertical="center"/>
    </xf>
    <xf numFmtId="170" fontId="10" fillId="0" borderId="63" xfId="8" applyNumberFormat="1" applyFont="1" applyFill="1" applyBorder="1"/>
    <xf numFmtId="170" fontId="10" fillId="0" borderId="46" xfId="8" applyNumberFormat="1" applyFont="1" applyFill="1" applyBorder="1"/>
    <xf numFmtId="0" fontId="20" fillId="0" borderId="66" xfId="192" applyFont="1" applyFill="1" applyBorder="1" applyAlignment="1" applyProtection="1">
      <alignment horizontal="left"/>
      <protection locked="0"/>
    </xf>
    <xf numFmtId="170" fontId="20" fillId="0" borderId="63" xfId="189" applyNumberFormat="1" applyFont="1" applyBorder="1" applyAlignment="1">
      <alignment horizontal="right"/>
    </xf>
    <xf numFmtId="172" fontId="20" fillId="0" borderId="14" xfId="8" applyFont="1" applyFill="1" applyBorder="1" applyAlignment="1">
      <alignment horizontal="center"/>
    </xf>
    <xf numFmtId="176" fontId="20" fillId="0" borderId="9" xfId="8" applyNumberFormat="1" applyFont="1" applyFill="1" applyBorder="1" applyAlignment="1">
      <alignment vertical="center"/>
    </xf>
    <xf numFmtId="172" fontId="20" fillId="0" borderId="12" xfId="8" applyFont="1" applyFill="1" applyBorder="1" applyAlignment="1">
      <alignment horizontal="center"/>
    </xf>
    <xf numFmtId="176" fontId="20" fillId="0" borderId="18" xfId="8" applyNumberFormat="1" applyFont="1" applyFill="1" applyBorder="1" applyAlignment="1">
      <alignment vertical="center"/>
    </xf>
    <xf numFmtId="170" fontId="10" fillId="0" borderId="56" xfId="8" applyNumberFormat="1" applyFont="1" applyFill="1" applyBorder="1"/>
    <xf numFmtId="0" fontId="4" fillId="0" borderId="0" xfId="35" applyNumberFormat="1" applyFont="1" applyFill="1" applyBorder="1" applyAlignment="1">
      <alignment vertical="center"/>
    </xf>
    <xf numFmtId="3" fontId="24" fillId="0" borderId="0" xfId="35"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0" fontId="21" fillId="0" borderId="0" xfId="35" applyNumberFormat="1" applyFont="1" applyFill="1" applyAlignment="1">
      <alignment horizontal="center" vertical="center"/>
    </xf>
    <xf numFmtId="0" fontId="122" fillId="0" borderId="0" xfId="39" applyNumberFormat="1" applyFont="1" applyFill="1" applyAlignment="1">
      <alignment vertical="center"/>
    </xf>
    <xf numFmtId="0" fontId="21" fillId="0" borderId="0" xfId="38" applyNumberFormat="1" applyFont="1" applyFill="1" applyAlignment="1">
      <alignment vertical="center"/>
    </xf>
    <xf numFmtId="0" fontId="21" fillId="0" borderId="0" xfId="35" applyNumberFormat="1" applyFont="1" applyFill="1" applyAlignment="1">
      <alignment vertical="center"/>
    </xf>
    <xf numFmtId="38" fontId="4" fillId="0" borderId="0" xfId="35" applyNumberFormat="1" applyFont="1" applyFill="1" applyBorder="1" applyAlignment="1">
      <alignment vertical="center"/>
    </xf>
    <xf numFmtId="0" fontId="4" fillId="0" borderId="0" xfId="35" applyNumberFormat="1" applyFont="1" applyFill="1" applyBorder="1" applyAlignment="1">
      <alignment vertical="center"/>
    </xf>
    <xf numFmtId="3" fontId="7" fillId="0" borderId="0" xfId="38"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3" fontId="24"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3" fontId="7" fillId="0" borderId="0" xfId="35" applyNumberFormat="1" applyFont="1" applyFill="1" applyBorder="1" applyAlignment="1">
      <alignment horizontal="right" vertical="center"/>
    </xf>
    <xf numFmtId="37" fontId="7" fillId="0" borderId="0" xfId="38" applyNumberFormat="1" applyFont="1" applyFill="1" applyBorder="1" applyAlignment="1">
      <alignment vertical="center"/>
    </xf>
    <xf numFmtId="37" fontId="7" fillId="0" borderId="0" xfId="38" applyNumberFormat="1" applyFont="1" applyFill="1" applyBorder="1" applyAlignment="1">
      <alignment vertical="center" shrinkToFit="1"/>
    </xf>
    <xf numFmtId="170" fontId="7" fillId="0" borderId="0" xfId="38" applyNumberFormat="1" applyFont="1" applyFill="1" applyBorder="1" applyAlignment="1">
      <alignment vertical="center" shrinkToFit="1"/>
    </xf>
    <xf numFmtId="170" fontId="7" fillId="0" borderId="0" xfId="35" applyNumberFormat="1" applyFont="1" applyFill="1" applyBorder="1" applyAlignment="1">
      <alignment vertical="center"/>
    </xf>
    <xf numFmtId="176" fontId="8" fillId="0" borderId="0" xfId="8" applyNumberFormat="1" applyFont="1" applyFill="1" applyBorder="1" applyAlignment="1">
      <alignment vertical="center"/>
    </xf>
    <xf numFmtId="38" fontId="4" fillId="0" borderId="0" xfId="35" applyNumberFormat="1" applyFont="1" applyFill="1" applyAlignment="1">
      <alignment horizontal="right" vertical="center"/>
    </xf>
    <xf numFmtId="37" fontId="4" fillId="0" borderId="0" xfId="35" applyNumberFormat="1" applyFont="1" applyFill="1" applyAlignment="1">
      <alignment horizontal="right" vertical="center"/>
    </xf>
    <xf numFmtId="0" fontId="8" fillId="0" borderId="0" xfId="35" quotePrefix="1" applyNumberFormat="1" applyFont="1" applyFill="1" applyBorder="1" applyAlignment="1">
      <alignment horizontal="center" vertical="center" wrapText="1"/>
    </xf>
    <xf numFmtId="0" fontId="44" fillId="0" borderId="0" xfId="35" applyNumberFormat="1" applyFont="1" applyFill="1" applyAlignment="1">
      <alignment horizontal="left" vertical="top"/>
    </xf>
    <xf numFmtId="0" fontId="4" fillId="0" borderId="0" xfId="35" applyNumberFormat="1" applyFont="1" applyFill="1" applyBorder="1" applyAlignment="1">
      <alignment horizontal="right" vertical="top"/>
    </xf>
    <xf numFmtId="0" fontId="4" fillId="0" borderId="0" xfId="35" quotePrefix="1" applyNumberFormat="1" applyFont="1" applyFill="1" applyBorder="1" applyAlignment="1">
      <alignment vertical="center" wrapText="1"/>
    </xf>
    <xf numFmtId="170" fontId="4" fillId="0" borderId="48" xfId="38" applyNumberFormat="1" applyFont="1" applyFill="1" applyBorder="1" applyAlignment="1">
      <alignment horizontal="right" vertical="center" wrapText="1" shrinkToFit="1"/>
    </xf>
    <xf numFmtId="170" fontId="8" fillId="0" borderId="72" xfId="38" applyNumberFormat="1" applyFont="1" applyFill="1" applyBorder="1" applyAlignment="1">
      <alignment horizontal="center" vertical="center" wrapText="1"/>
    </xf>
    <xf numFmtId="176" fontId="4" fillId="0" borderId="48" xfId="8" applyNumberFormat="1" applyFont="1" applyFill="1" applyBorder="1" applyAlignment="1">
      <alignment horizontal="right" vertical="center" wrapText="1"/>
    </xf>
    <xf numFmtId="0" fontId="8" fillId="0" borderId="0" xfId="35" applyNumberFormat="1" applyFont="1" applyFill="1" applyBorder="1" applyAlignment="1">
      <alignment horizontal="center" vertical="center"/>
    </xf>
    <xf numFmtId="176" fontId="9" fillId="0" borderId="0" xfId="8" applyNumberFormat="1" applyFont="1" applyFill="1" applyAlignment="1">
      <alignment vertical="center"/>
    </xf>
    <xf numFmtId="37" fontId="4" fillId="0" borderId="75" xfId="38" applyNumberFormat="1" applyFont="1" applyFill="1" applyBorder="1" applyAlignment="1">
      <alignment vertical="center" wrapText="1" shrinkToFit="1"/>
    </xf>
    <xf numFmtId="0" fontId="4" fillId="0" borderId="68" xfId="83" applyNumberFormat="1" applyFont="1" applyFill="1" applyBorder="1" applyAlignment="1" applyProtection="1">
      <alignment vertical="center"/>
      <protection hidden="1"/>
    </xf>
    <xf numFmtId="0" fontId="8" fillId="0" borderId="86" xfId="38" applyNumberFormat="1" applyFont="1" applyFill="1" applyBorder="1" applyAlignment="1">
      <alignment horizontal="center" vertical="center" wrapText="1"/>
    </xf>
    <xf numFmtId="191" fontId="8" fillId="0" borderId="52" xfId="35" applyNumberFormat="1" applyFont="1" applyFill="1" applyBorder="1" applyAlignment="1">
      <alignment vertical="center"/>
    </xf>
    <xf numFmtId="37" fontId="8" fillId="0" borderId="53" xfId="38" applyNumberFormat="1" applyFont="1" applyFill="1" applyBorder="1" applyAlignment="1">
      <alignment horizontal="right" vertical="center" wrapText="1" shrinkToFit="1"/>
    </xf>
    <xf numFmtId="170" fontId="8" fillId="0" borderId="53" xfId="38" applyNumberFormat="1" applyFont="1" applyFill="1" applyBorder="1" applyAlignment="1">
      <alignment horizontal="right" vertical="center" wrapText="1" shrinkToFit="1"/>
    </xf>
    <xf numFmtId="37" fontId="7" fillId="0" borderId="51" xfId="38" applyNumberFormat="1" applyFont="1" applyFill="1" applyBorder="1" applyAlignment="1">
      <alignment horizontal="right" vertical="center" wrapText="1" shrinkToFit="1"/>
    </xf>
    <xf numFmtId="37" fontId="8" fillId="0" borderId="53" xfId="38" applyNumberFormat="1" applyFont="1" applyFill="1" applyBorder="1" applyAlignment="1">
      <alignment horizontal="right" vertical="center" wrapText="1"/>
    </xf>
    <xf numFmtId="37" fontId="8" fillId="0" borderId="50" xfId="38" applyNumberFormat="1" applyFont="1" applyFill="1" applyBorder="1" applyAlignment="1">
      <alignment horizontal="right" vertical="center" wrapText="1" shrinkToFit="1"/>
    </xf>
    <xf numFmtId="176" fontId="4" fillId="0" borderId="51" xfId="8" applyNumberFormat="1" applyFont="1" applyFill="1" applyBorder="1" applyAlignment="1">
      <alignment horizontal="right" wrapText="1" shrinkToFit="1"/>
    </xf>
    <xf numFmtId="176" fontId="8" fillId="0" borderId="53" xfId="8" applyNumberFormat="1" applyFont="1" applyFill="1" applyBorder="1" applyAlignment="1">
      <alignment horizontal="right" vertical="center" wrapText="1"/>
    </xf>
    <xf numFmtId="0" fontId="8" fillId="0" borderId="0" xfId="37" applyFont="1" applyFill="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38" fontId="5" fillId="0" borderId="0" xfId="37" applyNumberFormat="1" applyFont="1" applyFill="1" applyBorder="1" applyAlignment="1" applyProtection="1">
      <alignment horizontal="right" vertical="top"/>
      <protection hidden="1"/>
    </xf>
    <xf numFmtId="38" fontId="8" fillId="0" borderId="0" xfId="37" applyNumberFormat="1" applyFont="1" applyFill="1" applyBorder="1" applyAlignment="1" applyProtection="1">
      <alignment horizontal="right"/>
      <protection hidden="1"/>
    </xf>
    <xf numFmtId="0" fontId="8" fillId="0" borderId="0" xfId="35" applyNumberFormat="1" applyFont="1" applyFill="1" applyAlignment="1">
      <alignment vertical="top"/>
    </xf>
    <xf numFmtId="0" fontId="8" fillId="0" borderId="0" xfId="35" applyNumberFormat="1" applyFont="1" applyFill="1" applyBorder="1" applyAlignment="1">
      <alignment vertical="top"/>
    </xf>
    <xf numFmtId="0" fontId="4" fillId="0" borderId="0" xfId="35" applyNumberFormat="1" applyFont="1" applyFill="1" applyBorder="1" applyAlignment="1">
      <alignment vertical="top"/>
    </xf>
    <xf numFmtId="0" fontId="4" fillId="0" borderId="0" xfId="35" applyNumberFormat="1" applyFont="1" applyFill="1" applyAlignment="1">
      <alignment vertical="top"/>
    </xf>
    <xf numFmtId="0" fontId="8" fillId="0" borderId="0" xfId="35" applyNumberFormat="1" applyFont="1" applyFill="1" applyBorder="1" applyAlignment="1">
      <alignment horizontal="center" vertical="top"/>
    </xf>
    <xf numFmtId="189" fontId="8" fillId="0" borderId="0" xfId="35" applyNumberFormat="1" applyFont="1" applyFill="1" applyAlignment="1">
      <alignment vertical="top"/>
    </xf>
    <xf numFmtId="189" fontId="8" fillId="0" borderId="0" xfId="35" applyNumberFormat="1" applyFont="1" applyFill="1" applyBorder="1" applyAlignment="1">
      <alignment horizontal="right" vertical="top"/>
    </xf>
    <xf numFmtId="3" fontId="8" fillId="0" borderId="0" xfId="37" applyNumberFormat="1" applyFont="1" applyFill="1" applyBorder="1" applyAlignment="1" applyProtection="1">
      <alignment wrapText="1"/>
      <protection hidden="1"/>
    </xf>
    <xf numFmtId="172" fontId="9" fillId="0" borderId="0" xfId="8" applyFont="1" applyFill="1" applyAlignment="1">
      <alignment vertical="center"/>
    </xf>
    <xf numFmtId="0" fontId="5" fillId="0" borderId="68" xfId="37" applyFont="1" applyFill="1" applyBorder="1" applyAlignment="1" applyProtection="1">
      <alignment vertical="top"/>
      <protection hidden="1"/>
    </xf>
    <xf numFmtId="0" fontId="0" fillId="0" borderId="68" xfId="0" applyBorder="1"/>
    <xf numFmtId="189" fontId="8" fillId="0" borderId="0" xfId="35" applyNumberFormat="1" applyFont="1" applyFill="1" applyBorder="1" applyAlignment="1">
      <alignment horizontal="center" vertical="top"/>
    </xf>
    <xf numFmtId="189" fontId="4" fillId="0" borderId="0" xfId="35" applyNumberFormat="1" applyFont="1" applyFill="1" applyBorder="1" applyAlignment="1">
      <alignment horizontal="right" vertical="top"/>
    </xf>
    <xf numFmtId="0" fontId="0" fillId="0" borderId="0" xfId="0" applyBorder="1"/>
    <xf numFmtId="3" fontId="8" fillId="0" borderId="0" xfId="37" applyNumberFormat="1" applyFont="1" applyFill="1" applyBorder="1" applyAlignment="1" applyProtection="1">
      <protection hidden="1"/>
    </xf>
    <xf numFmtId="189" fontId="8" fillId="0" borderId="0" xfId="35" applyNumberFormat="1" applyFont="1" applyFill="1" applyBorder="1" applyAlignment="1">
      <alignment vertical="top"/>
    </xf>
    <xf numFmtId="0" fontId="8" fillId="0" borderId="0" xfId="0" applyFont="1" applyBorder="1"/>
    <xf numFmtId="189" fontId="4" fillId="0" borderId="0" xfId="35" applyNumberFormat="1" applyFont="1" applyFill="1" applyBorder="1" applyAlignment="1">
      <alignment vertical="top"/>
    </xf>
    <xf numFmtId="0" fontId="4" fillId="0" borderId="0" xfId="35" quotePrefix="1" applyNumberFormat="1" applyFont="1" applyFill="1" applyBorder="1" applyAlignment="1">
      <alignment vertical="center"/>
    </xf>
    <xf numFmtId="0" fontId="7" fillId="0" borderId="0" xfId="0" applyFont="1" applyBorder="1"/>
    <xf numFmtId="170" fontId="0" fillId="0" borderId="0" xfId="0" applyNumberFormat="1"/>
    <xf numFmtId="0" fontId="4" fillId="0" borderId="0" xfId="35" applyNumberFormat="1" applyFont="1" applyFill="1" applyBorder="1" applyAlignment="1">
      <alignment horizontal="right" vertical="center" wrapText="1"/>
    </xf>
    <xf numFmtId="0" fontId="0" fillId="0" borderId="0" xfId="0"/>
    <xf numFmtId="176" fontId="0" fillId="0" borderId="0" xfId="8" applyNumberFormat="1" applyFont="1"/>
    <xf numFmtId="0" fontId="8" fillId="0" borderId="0" xfId="35" applyNumberFormat="1" applyFont="1" applyFill="1" applyBorder="1" applyAlignment="1">
      <alignment horizontal="center" vertical="center"/>
    </xf>
    <xf numFmtId="0" fontId="44" fillId="0" borderId="0" xfId="35" applyNumberFormat="1" applyFont="1" applyFill="1" applyAlignment="1">
      <alignment vertical="center"/>
    </xf>
    <xf numFmtId="0" fontId="44" fillId="0" borderId="0" xfId="35" applyNumberFormat="1" applyFont="1" applyFill="1" applyAlignment="1">
      <alignment horizontal="center" vertical="center"/>
    </xf>
    <xf numFmtId="0" fontId="43" fillId="0" borderId="0" xfId="35" applyNumberFormat="1" applyFont="1" applyFill="1" applyAlignment="1">
      <alignment vertical="center"/>
    </xf>
    <xf numFmtId="0" fontId="8" fillId="0" borderId="68" xfId="83" applyNumberFormat="1" applyFont="1" applyFill="1" applyBorder="1" applyAlignment="1" applyProtection="1">
      <alignment vertical="center"/>
      <protection hidden="1"/>
    </xf>
    <xf numFmtId="0" fontId="4" fillId="0" borderId="68" xfId="83" applyNumberFormat="1" applyFont="1" applyFill="1" applyBorder="1" applyAlignment="1" applyProtection="1">
      <alignment horizontal="right" vertical="center"/>
      <protection hidden="1"/>
    </xf>
    <xf numFmtId="170" fontId="4" fillId="0" borderId="68" xfId="83" applyNumberFormat="1" applyFont="1" applyFill="1" applyBorder="1" applyAlignment="1" applyProtection="1">
      <alignment horizontal="right" vertical="center"/>
      <protection hidden="1"/>
    </xf>
    <xf numFmtId="0" fontId="8" fillId="0" borderId="0" xfId="35" applyNumberFormat="1" applyFont="1" applyFill="1" applyBorder="1" applyAlignment="1">
      <alignment horizontal="right" vertical="center"/>
    </xf>
    <xf numFmtId="0" fontId="8" fillId="0" borderId="0" xfId="0" applyFont="1" applyBorder="1" applyAlignment="1">
      <alignment horizontal="center" vertical="center" wrapText="1"/>
    </xf>
    <xf numFmtId="170" fontId="8" fillId="0" borderId="0" xfId="38" applyNumberFormat="1" applyFont="1" applyFill="1" applyBorder="1" applyAlignment="1">
      <alignment horizontal="center" vertical="center" wrapText="1"/>
    </xf>
    <xf numFmtId="191" fontId="4" fillId="0" borderId="0" xfId="35" applyNumberFormat="1" applyFont="1" applyFill="1" applyBorder="1" applyAlignment="1">
      <alignment vertical="top"/>
    </xf>
    <xf numFmtId="37" fontId="4" fillId="0" borderId="0" xfId="38" applyNumberFormat="1" applyFont="1" applyFill="1" applyBorder="1" applyAlignment="1">
      <alignment horizontal="right" vertical="center" wrapText="1" shrinkToFit="1"/>
    </xf>
    <xf numFmtId="170" fontId="4" fillId="0" borderId="0" xfId="38" applyNumberFormat="1" applyFont="1" applyFill="1" applyBorder="1" applyAlignment="1">
      <alignment horizontal="right" vertical="center" wrapText="1" shrinkToFit="1"/>
    </xf>
    <xf numFmtId="0" fontId="8" fillId="0" borderId="0" xfId="83" applyNumberFormat="1" applyFont="1" applyFill="1" applyBorder="1" applyAlignment="1" applyProtection="1">
      <alignment horizontal="left" vertical="center"/>
      <protection hidden="1"/>
    </xf>
    <xf numFmtId="0" fontId="4" fillId="0" borderId="68" xfId="83" applyNumberFormat="1" applyFont="1" applyFill="1" applyBorder="1" applyAlignment="1" applyProtection="1">
      <alignment horizontal="left" vertical="center"/>
      <protection hidden="1"/>
    </xf>
    <xf numFmtId="0" fontId="0" fillId="0" borderId="0" xfId="0" applyAlignment="1">
      <alignment horizontal="left"/>
    </xf>
    <xf numFmtId="170" fontId="7" fillId="0" borderId="0" xfId="38" applyNumberFormat="1" applyFont="1" applyFill="1" applyBorder="1" applyAlignment="1">
      <alignment horizontal="right" vertical="center" wrapText="1" shrinkToFit="1"/>
    </xf>
    <xf numFmtId="0" fontId="4" fillId="0" borderId="0" xfId="0" applyFont="1" applyFill="1" applyAlignment="1">
      <alignment vertical="center"/>
    </xf>
    <xf numFmtId="176" fontId="0" fillId="0" borderId="0" xfId="0" applyNumberFormat="1"/>
    <xf numFmtId="3" fontId="8" fillId="0" borderId="8" xfId="37" applyNumberFormat="1" applyFont="1" applyFill="1" applyBorder="1" applyAlignment="1" applyProtection="1">
      <alignment horizontal="center" vertical="center" wrapText="1"/>
      <protection hidden="1"/>
    </xf>
    <xf numFmtId="0" fontId="8" fillId="0" borderId="0" xfId="0" applyFont="1"/>
    <xf numFmtId="0" fontId="0" fillId="0" borderId="0" xfId="0"/>
    <xf numFmtId="0" fontId="8" fillId="0" borderId="0" xfId="0" applyFont="1" applyAlignment="1">
      <alignment horizontal="center"/>
    </xf>
    <xf numFmtId="0" fontId="8" fillId="0" borderId="0" xfId="0" applyFont="1" applyFill="1" applyBorder="1"/>
    <xf numFmtId="0" fontId="0" fillId="0" borderId="0" xfId="0" applyAlignment="1">
      <alignment horizontal="left"/>
    </xf>
    <xf numFmtId="0" fontId="8" fillId="0" borderId="0" xfId="37" applyFont="1" applyFill="1" applyBorder="1" applyAlignment="1" applyProtection="1">
      <alignment horizontal="left" vertical="top" wrapText="1"/>
      <protection hidden="1"/>
    </xf>
    <xf numFmtId="172" fontId="5" fillId="0" borderId="0" xfId="8" applyFont="1" applyFill="1" applyBorder="1" applyAlignment="1" applyProtection="1">
      <alignment horizontal="right" vertical="top"/>
      <protection hidden="1"/>
    </xf>
    <xf numFmtId="0" fontId="44" fillId="0" borderId="0" xfId="35" applyNumberFormat="1" applyFont="1" applyFill="1" applyBorder="1" applyAlignment="1">
      <alignment horizontal="left" vertical="top"/>
    </xf>
    <xf numFmtId="0" fontId="44" fillId="0" borderId="0" xfId="35" applyNumberFormat="1" applyFont="1" applyFill="1" applyAlignment="1">
      <alignment horizontal="left" vertical="center"/>
    </xf>
    <xf numFmtId="176" fontId="0" fillId="0" borderId="0" xfId="8" applyNumberFormat="1" applyFont="1" applyAlignment="1"/>
    <xf numFmtId="176" fontId="44" fillId="0" borderId="0" xfId="8" applyNumberFormat="1" applyFont="1" applyBorder="1"/>
    <xf numFmtId="176" fontId="8" fillId="0" borderId="0" xfId="0" applyNumberFormat="1" applyFont="1" applyBorder="1"/>
    <xf numFmtId="3" fontId="4" fillId="0" borderId="68" xfId="83" applyNumberFormat="1" applyFont="1" applyFill="1" applyBorder="1" applyAlignment="1" applyProtection="1">
      <alignment vertical="center"/>
      <protection hidden="1"/>
    </xf>
    <xf numFmtId="38" fontId="5" fillId="0" borderId="0" xfId="37" applyNumberFormat="1" applyFont="1" applyFill="1" applyBorder="1" applyAlignment="1" applyProtection="1">
      <alignment horizontal="right" vertical="top"/>
      <protection hidden="1"/>
    </xf>
    <xf numFmtId="38" fontId="8" fillId="0" borderId="0" xfId="37" applyNumberFormat="1" applyFont="1" applyFill="1" applyBorder="1" applyAlignment="1" applyProtection="1">
      <alignment horizontal="right"/>
      <protection hidden="1"/>
    </xf>
    <xf numFmtId="0" fontId="4" fillId="0" borderId="0" xfId="35" applyNumberFormat="1" applyFont="1" applyFill="1" applyBorder="1" applyAlignment="1">
      <alignment vertical="top"/>
    </xf>
    <xf numFmtId="0" fontId="8" fillId="0" borderId="0" xfId="35" applyNumberFormat="1" applyFont="1" applyFill="1" applyAlignment="1">
      <alignment horizontal="center" vertical="top"/>
    </xf>
    <xf numFmtId="0" fontId="8" fillId="0" borderId="0" xfId="35" applyNumberFormat="1" applyFont="1" applyFill="1" applyAlignment="1">
      <alignment vertical="top"/>
    </xf>
    <xf numFmtId="0" fontId="8" fillId="0" borderId="0" xfId="35" applyNumberFormat="1" applyFont="1" applyFill="1" applyBorder="1" applyAlignment="1">
      <alignment vertical="top"/>
    </xf>
    <xf numFmtId="176" fontId="8" fillId="0" borderId="0" xfId="8" applyNumberFormat="1" applyFont="1" applyFill="1" applyBorder="1" applyAlignment="1">
      <alignment vertical="justify" wrapText="1"/>
    </xf>
    <xf numFmtId="0" fontId="8" fillId="0" borderId="0" xfId="35" applyNumberFormat="1" applyFont="1" applyFill="1" applyBorder="1" applyAlignment="1">
      <alignment vertical="justify" wrapText="1"/>
    </xf>
    <xf numFmtId="0" fontId="4" fillId="0" borderId="0" xfId="35" applyNumberFormat="1" applyFont="1" applyFill="1" applyBorder="1" applyAlignment="1">
      <alignment vertical="justify" wrapText="1"/>
    </xf>
    <xf numFmtId="0" fontId="4" fillId="0" borderId="0" xfId="35" applyNumberFormat="1" applyFont="1" applyFill="1" applyAlignment="1">
      <alignment vertical="top"/>
    </xf>
    <xf numFmtId="0" fontId="4" fillId="12" borderId="0" xfId="35" applyNumberFormat="1" applyFont="1" applyFill="1" applyAlignment="1">
      <alignment vertical="top"/>
    </xf>
    <xf numFmtId="0" fontId="0" fillId="0" borderId="0" xfId="0"/>
    <xf numFmtId="176" fontId="0" fillId="0" borderId="0" xfId="0" applyNumberFormat="1"/>
    <xf numFmtId="176" fontId="11" fillId="7" borderId="100" xfId="193" applyNumberFormat="1" applyFont="1" applyFill="1" applyBorder="1" applyAlignment="1">
      <alignment vertical="center" wrapText="1"/>
    </xf>
    <xf numFmtId="0" fontId="7" fillId="0" borderId="0" xfId="0" applyFont="1"/>
    <xf numFmtId="176" fontId="8" fillId="0" borderId="95" xfId="35" applyNumberFormat="1" applyFont="1" applyFill="1" applyBorder="1" applyAlignment="1">
      <alignment vertical="center"/>
    </xf>
    <xf numFmtId="37" fontId="4" fillId="0" borderId="101" xfId="38" applyNumberFormat="1" applyFont="1" applyFill="1" applyBorder="1" applyAlignment="1">
      <alignment horizontal="right" vertical="center" wrapText="1"/>
    </xf>
    <xf numFmtId="0" fontId="0" fillId="0" borderId="0" xfId="0"/>
    <xf numFmtId="176" fontId="0" fillId="0" borderId="0" xfId="0" applyNumberFormat="1"/>
    <xf numFmtId="37" fontId="7" fillId="0" borderId="51" xfId="38" applyNumberFormat="1" applyFont="1" applyFill="1" applyBorder="1" applyAlignment="1">
      <alignment vertical="center" wrapText="1" shrinkToFit="1"/>
    </xf>
    <xf numFmtId="176" fontId="0" fillId="0" borderId="0" xfId="0" applyNumberFormat="1"/>
    <xf numFmtId="176" fontId="0" fillId="0" borderId="0" xfId="0" applyNumberFormat="1"/>
    <xf numFmtId="0" fontId="155" fillId="0" borderId="0" xfId="194" applyFont="1" applyAlignment="1">
      <alignment horizontal="center"/>
    </xf>
    <xf numFmtId="0" fontId="155" fillId="0" borderId="0" xfId="194" applyFont="1" applyAlignment="1">
      <alignment wrapText="1"/>
    </xf>
    <xf numFmtId="0" fontId="155" fillId="0" borderId="0" xfId="194" applyFont="1" applyAlignment="1"/>
    <xf numFmtId="0" fontId="155" fillId="0" borderId="0" xfId="194" applyFont="1"/>
    <xf numFmtId="176" fontId="155" fillId="0" borderId="0" xfId="195" applyNumberFormat="1" applyFont="1"/>
    <xf numFmtId="0" fontId="22" fillId="0" borderId="0" xfId="196" applyFont="1" applyBorder="1" applyAlignment="1">
      <alignment horizontal="center"/>
    </xf>
    <xf numFmtId="0" fontId="22" fillId="0" borderId="0" xfId="196" applyFont="1" applyBorder="1" applyAlignment="1">
      <alignment wrapText="1"/>
    </xf>
    <xf numFmtId="0" fontId="156" fillId="0" borderId="0" xfId="196" applyFont="1" applyBorder="1" applyAlignment="1"/>
    <xf numFmtId="0" fontId="9" fillId="0" borderId="0" xfId="196" applyFont="1" applyAlignment="1"/>
    <xf numFmtId="176" fontId="9" fillId="0" borderId="0" xfId="195" applyNumberFormat="1" applyFont="1" applyBorder="1" applyAlignment="1"/>
    <xf numFmtId="0" fontId="9" fillId="0" borderId="0" xfId="196" applyFont="1" applyBorder="1" applyAlignment="1">
      <alignment wrapText="1"/>
    </xf>
    <xf numFmtId="0" fontId="9" fillId="0" borderId="0" xfId="196" applyFont="1" applyBorder="1" applyAlignment="1"/>
    <xf numFmtId="0" fontId="22" fillId="0" borderId="0" xfId="196" applyFont="1" applyAlignment="1">
      <alignment horizontal="center"/>
    </xf>
    <xf numFmtId="0" fontId="22" fillId="0" borderId="0" xfId="196" applyFont="1" applyAlignment="1">
      <alignment wrapText="1"/>
    </xf>
    <xf numFmtId="0" fontId="22" fillId="0" borderId="0" xfId="196" applyFont="1" applyBorder="1" applyAlignment="1"/>
    <xf numFmtId="176" fontId="21" fillId="0" borderId="0" xfId="195" applyNumberFormat="1" applyFont="1" applyAlignment="1"/>
    <xf numFmtId="3" fontId="21" fillId="0" borderId="0" xfId="196" applyNumberFormat="1" applyFont="1" applyAlignment="1">
      <alignment wrapText="1"/>
    </xf>
    <xf numFmtId="3" fontId="21" fillId="0" borderId="0" xfId="196" applyNumberFormat="1" applyFont="1" applyAlignment="1"/>
    <xf numFmtId="0" fontId="22" fillId="0" borderId="0" xfId="196" applyFont="1" applyAlignment="1"/>
    <xf numFmtId="176" fontId="22" fillId="0" borderId="0" xfId="195" applyNumberFormat="1" applyFont="1" applyAlignment="1">
      <alignment horizontal="left"/>
    </xf>
    <xf numFmtId="0" fontId="10" fillId="0" borderId="0" xfId="196" applyFont="1" applyBorder="1" applyAlignment="1">
      <alignment wrapText="1"/>
    </xf>
    <xf numFmtId="0" fontId="22" fillId="0" borderId="19" xfId="196" applyFont="1" applyBorder="1" applyAlignment="1">
      <alignment horizontal="center"/>
    </xf>
    <xf numFmtId="0" fontId="22" fillId="0" borderId="19" xfId="196" applyFont="1" applyBorder="1" applyAlignment="1">
      <alignment wrapText="1"/>
    </xf>
    <xf numFmtId="0" fontId="22" fillId="0" borderId="19" xfId="196" applyFont="1" applyBorder="1" applyAlignment="1"/>
    <xf numFmtId="0" fontId="22" fillId="0" borderId="19" xfId="196" applyFont="1" applyBorder="1" applyAlignment="1">
      <alignment horizontal="left"/>
    </xf>
    <xf numFmtId="14" fontId="22" fillId="0" borderId="19" xfId="195" applyNumberFormat="1" applyFont="1" applyBorder="1" applyAlignment="1">
      <alignment horizontal="left"/>
    </xf>
    <xf numFmtId="14" fontId="22" fillId="0" borderId="0" xfId="196" applyNumberFormat="1" applyFont="1" applyBorder="1" applyAlignment="1">
      <alignment horizontal="left"/>
    </xf>
    <xf numFmtId="0" fontId="155" fillId="0" borderId="0" xfId="194" applyFont="1" applyAlignment="1">
      <alignment horizontal="center" wrapText="1"/>
    </xf>
    <xf numFmtId="0" fontId="157" fillId="0" borderId="0" xfId="194" applyFont="1" applyAlignment="1">
      <alignment horizontal="center" wrapText="1"/>
    </xf>
    <xf numFmtId="176" fontId="155" fillId="0" borderId="0" xfId="195" applyNumberFormat="1" applyFont="1" applyAlignment="1">
      <alignment horizontal="center"/>
    </xf>
    <xf numFmtId="0" fontId="155" fillId="0" borderId="0" xfId="194" quotePrefix="1" applyFont="1" applyAlignment="1">
      <alignment horizontal="center" wrapText="1"/>
    </xf>
    <xf numFmtId="176" fontId="155" fillId="0" borderId="0" xfId="195" quotePrefix="1" applyNumberFormat="1" applyFont="1" applyAlignment="1">
      <alignment horizontal="center"/>
    </xf>
    <xf numFmtId="0" fontId="154" fillId="0" borderId="0" xfId="194"/>
    <xf numFmtId="0" fontId="22" fillId="0" borderId="0" xfId="196" applyFont="1" applyFill="1" applyBorder="1" applyAlignment="1">
      <alignment wrapText="1"/>
    </xf>
    <xf numFmtId="14" fontId="154" fillId="0" borderId="0" xfId="194" applyNumberFormat="1"/>
    <xf numFmtId="216" fontId="154" fillId="0" borderId="0" xfId="195" applyNumberFormat="1" applyFont="1"/>
    <xf numFmtId="216" fontId="154" fillId="0" borderId="0" xfId="194" applyNumberFormat="1"/>
    <xf numFmtId="43" fontId="154" fillId="0" borderId="0" xfId="195" applyFont="1"/>
    <xf numFmtId="0" fontId="158" fillId="0" borderId="0" xfId="194" applyFont="1"/>
    <xf numFmtId="0" fontId="152" fillId="0" borderId="0" xfId="194" applyFont="1"/>
    <xf numFmtId="216" fontId="152" fillId="0" borderId="0" xfId="194" applyNumberFormat="1" applyFont="1"/>
    <xf numFmtId="216" fontId="158" fillId="0" borderId="0" xfId="194" applyNumberFormat="1" applyFont="1"/>
    <xf numFmtId="0" fontId="4" fillId="0" borderId="0" xfId="35" applyNumberFormat="1" applyFont="1" applyFill="1" applyBorder="1" applyAlignment="1">
      <alignment vertical="top"/>
    </xf>
    <xf numFmtId="0" fontId="4" fillId="0" borderId="0" xfId="35" applyNumberFormat="1" applyFont="1" applyFill="1" applyAlignment="1">
      <alignment vertical="top"/>
    </xf>
    <xf numFmtId="189" fontId="8" fillId="0" borderId="0" xfId="35" applyNumberFormat="1" applyFont="1" applyFill="1" applyAlignment="1">
      <alignment vertical="top"/>
    </xf>
    <xf numFmtId="0" fontId="0" fillId="0" borderId="0" xfId="0" applyFill="1"/>
    <xf numFmtId="176" fontId="8" fillId="0" borderId="0" xfId="8" applyNumberFormat="1" applyFont="1" applyFill="1" applyBorder="1" applyAlignment="1">
      <alignment horizontal="center" vertical="center" wrapText="1"/>
    </xf>
    <xf numFmtId="38" fontId="5" fillId="0" borderId="0" xfId="37" applyNumberFormat="1" applyFont="1" applyFill="1" applyBorder="1" applyAlignment="1" applyProtection="1">
      <alignment vertical="top"/>
      <protection hidden="1"/>
    </xf>
    <xf numFmtId="0" fontId="0" fillId="0" borderId="0" xfId="0"/>
    <xf numFmtId="189" fontId="8" fillId="0" borderId="0" xfId="35" applyNumberFormat="1" applyFont="1" applyFill="1" applyAlignment="1">
      <alignment vertical="top"/>
    </xf>
    <xf numFmtId="0" fontId="4" fillId="0" borderId="0" xfId="197" quotePrefix="1" applyFont="1" applyFill="1" applyAlignment="1">
      <alignment vertical="center" wrapText="1"/>
    </xf>
    <xf numFmtId="170" fontId="4" fillId="0" borderId="0" xfId="197" applyNumberFormat="1" applyFont="1" applyFill="1" applyAlignment="1">
      <alignment horizontal="right" vertical="center" wrapText="1"/>
    </xf>
    <xf numFmtId="170" fontId="4" fillId="0" borderId="0" xfId="197" applyNumberFormat="1" applyFont="1" applyFill="1" applyAlignment="1">
      <alignment vertical="center"/>
    </xf>
    <xf numFmtId="10" fontId="8" fillId="0" borderId="86" xfId="197" applyNumberFormat="1" applyFont="1" applyFill="1" applyBorder="1" applyAlignment="1">
      <alignment horizontal="center" vertical="center" wrapText="1"/>
    </xf>
    <xf numFmtId="0" fontId="8" fillId="0" borderId="109" xfId="197" applyFont="1" applyFill="1" applyBorder="1" applyAlignment="1">
      <alignment horizontal="center" vertical="center" wrapText="1"/>
    </xf>
    <xf numFmtId="0" fontId="8" fillId="0" borderId="109" xfId="197" quotePrefix="1" applyFont="1" applyFill="1" applyBorder="1" applyAlignment="1">
      <alignment horizontal="center" vertical="center" wrapText="1"/>
    </xf>
    <xf numFmtId="0" fontId="4" fillId="0" borderId="109" xfId="197" applyFont="1" applyFill="1" applyBorder="1" applyAlignment="1">
      <alignment vertical="center" wrapText="1"/>
    </xf>
    <xf numFmtId="0" fontId="8" fillId="0" borderId="108" xfId="197" applyFont="1" applyFill="1" applyBorder="1" applyAlignment="1">
      <alignment horizontal="center" vertical="center" wrapText="1"/>
    </xf>
    <xf numFmtId="0" fontId="8" fillId="0" borderId="108" xfId="197" quotePrefix="1" applyFont="1" applyFill="1" applyBorder="1" applyAlignment="1">
      <alignment horizontal="center" vertical="center" wrapText="1"/>
    </xf>
    <xf numFmtId="0" fontId="4" fillId="0" borderId="108" xfId="197" applyFont="1" applyFill="1" applyBorder="1" applyAlignment="1">
      <alignment vertical="center" wrapText="1"/>
    </xf>
    <xf numFmtId="189" fontId="8" fillId="0" borderId="0" xfId="35" applyNumberFormat="1" applyFont="1" applyFill="1" applyBorder="1" applyAlignment="1">
      <alignment horizontal="center" vertical="top" wrapText="1"/>
    </xf>
    <xf numFmtId="189" fontId="8" fillId="0" borderId="111" xfId="35" applyNumberFormat="1" applyFont="1" applyFill="1" applyBorder="1" applyAlignment="1">
      <alignment horizontal="center" vertical="center" wrapText="1"/>
    </xf>
    <xf numFmtId="176" fontId="0" fillId="0" borderId="0" xfId="8" applyNumberFormat="1" applyFont="1"/>
    <xf numFmtId="0" fontId="7" fillId="0" borderId="0" xfId="0" applyFont="1"/>
    <xf numFmtId="176" fontId="7" fillId="0" borderId="0" xfId="8" applyNumberFormat="1" applyFont="1"/>
    <xf numFmtId="0" fontId="0" fillId="0" borderId="0" xfId="0"/>
    <xf numFmtId="0" fontId="144" fillId="0" borderId="0" xfId="37" quotePrefix="1" applyNumberFormat="1" applyFont="1" applyFill="1" applyBorder="1" applyAlignment="1" applyProtection="1">
      <alignment horizontal="left" vertical="top"/>
      <protection hidden="1"/>
    </xf>
    <xf numFmtId="0" fontId="144" fillId="0" borderId="0" xfId="37" applyFont="1" applyFill="1" applyBorder="1" applyAlignment="1" applyProtection="1">
      <alignment vertical="top"/>
      <protection locked="0"/>
    </xf>
    <xf numFmtId="0" fontId="144" fillId="0" borderId="0" xfId="37" applyFont="1" applyFill="1" applyBorder="1" applyAlignment="1" applyProtection="1">
      <alignment vertical="top"/>
      <protection hidden="1"/>
    </xf>
    <xf numFmtId="38" fontId="144" fillId="0" borderId="0" xfId="37" applyNumberFormat="1" applyFont="1" applyFill="1" applyBorder="1" applyAlignment="1" applyProtection="1">
      <alignment vertical="top"/>
      <protection hidden="1"/>
    </xf>
    <xf numFmtId="0" fontId="144" fillId="0" borderId="0" xfId="37" applyFont="1" applyFill="1" applyBorder="1" applyAlignment="1" applyProtection="1">
      <alignment horizontal="center" vertical="top"/>
      <protection hidden="1"/>
    </xf>
    <xf numFmtId="0" fontId="144" fillId="0" borderId="0" xfId="37" applyNumberFormat="1" applyFont="1" applyFill="1" applyBorder="1" applyAlignment="1" applyProtection="1">
      <alignment horizontal="left" vertical="top"/>
      <protection hidden="1"/>
    </xf>
    <xf numFmtId="176" fontId="43" fillId="0" borderId="0" xfId="8" applyNumberFormat="1" applyFont="1" applyFill="1" applyAlignment="1">
      <alignment vertical="center"/>
    </xf>
    <xf numFmtId="0" fontId="8" fillId="0" borderId="0" xfId="35" applyNumberFormat="1" applyFont="1" applyFill="1" applyBorder="1" applyAlignment="1">
      <alignment vertical="top"/>
    </xf>
    <xf numFmtId="0" fontId="8" fillId="0" borderId="0" xfId="35" applyNumberFormat="1" applyFont="1" applyFill="1" applyBorder="1" applyAlignment="1">
      <alignment horizontal="left" vertical="top"/>
    </xf>
    <xf numFmtId="0" fontId="8" fillId="0" borderId="0" xfId="35" applyNumberFormat="1" applyFont="1" applyFill="1" applyAlignment="1">
      <alignment vertical="top"/>
    </xf>
    <xf numFmtId="3" fontId="9" fillId="0" borderId="0" xfId="37" applyNumberFormat="1" applyFont="1" applyFill="1" applyBorder="1" applyAlignment="1" applyProtection="1">
      <alignment vertical="top"/>
      <protection hidden="1"/>
    </xf>
    <xf numFmtId="176" fontId="9" fillId="0" borderId="0" xfId="8" applyNumberFormat="1" applyFont="1" applyFill="1" applyBorder="1" applyAlignment="1" applyProtection="1">
      <alignment vertical="top"/>
      <protection hidden="1"/>
    </xf>
    <xf numFmtId="0" fontId="8" fillId="0" borderId="0" xfId="35" applyNumberFormat="1" applyFont="1" applyFill="1" applyAlignment="1">
      <alignment horizontal="centerContinuous" vertical="top"/>
    </xf>
    <xf numFmtId="2" fontId="5" fillId="0" borderId="0" xfId="35" applyNumberFormat="1" applyFont="1" applyFill="1" applyAlignment="1">
      <alignment horizontal="centerContinuous" vertical="top"/>
    </xf>
    <xf numFmtId="3" fontId="5" fillId="0" borderId="0" xfId="35" applyNumberFormat="1" applyFont="1" applyFill="1" applyAlignment="1">
      <alignment horizontal="centerContinuous" vertical="top"/>
    </xf>
    <xf numFmtId="3" fontId="8" fillId="0" borderId="0" xfId="37" applyNumberFormat="1" applyFont="1" applyFill="1" applyBorder="1" applyAlignment="1" applyProtection="1">
      <alignment horizontal="centerContinuous" vertical="top"/>
      <protection hidden="1"/>
    </xf>
    <xf numFmtId="2" fontId="43" fillId="0" borderId="8" xfId="35" applyNumberFormat="1" applyFont="1" applyFill="1" applyBorder="1" applyAlignment="1">
      <alignment vertical="top"/>
    </xf>
    <xf numFmtId="2" fontId="43" fillId="0" borderId="0" xfId="35" applyNumberFormat="1" applyFont="1" applyFill="1" applyAlignment="1">
      <alignment vertical="top"/>
    </xf>
    <xf numFmtId="2" fontId="44" fillId="0" borderId="8" xfId="35" applyNumberFormat="1" applyFont="1" applyFill="1" applyBorder="1" applyAlignment="1">
      <alignment vertical="center"/>
    </xf>
    <xf numFmtId="2" fontId="44" fillId="0" borderId="0" xfId="35" applyNumberFormat="1" applyFont="1" applyFill="1" applyBorder="1" applyAlignment="1">
      <alignment vertical="center"/>
    </xf>
    <xf numFmtId="38" fontId="44" fillId="0" borderId="0" xfId="37" applyNumberFormat="1" applyFont="1" applyFill="1" applyBorder="1" applyAlignment="1">
      <alignment horizontal="center" vertical="center" wrapText="1"/>
    </xf>
    <xf numFmtId="3" fontId="44" fillId="0" borderId="0" xfId="37" applyNumberFormat="1" applyFont="1" applyFill="1" applyAlignment="1">
      <alignment vertical="top"/>
    </xf>
    <xf numFmtId="0" fontId="44" fillId="0" borderId="0" xfId="37" applyFont="1" applyFill="1" applyAlignment="1">
      <alignment vertical="top"/>
    </xf>
    <xf numFmtId="0" fontId="44" fillId="0" borderId="0" xfId="37" applyNumberFormat="1" applyFont="1" applyFill="1" applyAlignment="1">
      <alignment vertical="top"/>
    </xf>
    <xf numFmtId="3" fontId="43" fillId="0" borderId="0" xfId="35" applyNumberFormat="1" applyFont="1" applyFill="1" applyAlignment="1">
      <alignment vertical="top"/>
    </xf>
    <xf numFmtId="38" fontId="44" fillId="0" borderId="0" xfId="37" applyNumberFormat="1" applyFont="1" applyFill="1" applyBorder="1" applyAlignment="1">
      <alignment horizontal="center" vertical="top"/>
    </xf>
    <xf numFmtId="176" fontId="43" fillId="0" borderId="0" xfId="8" applyNumberFormat="1" applyFont="1" applyFill="1" applyAlignment="1">
      <alignment vertical="top"/>
    </xf>
    <xf numFmtId="0" fontId="10" fillId="0" borderId="0" xfId="37" applyFont="1" applyFill="1" applyBorder="1" applyAlignment="1">
      <alignment vertical="top"/>
    </xf>
    <xf numFmtId="0" fontId="10" fillId="0" borderId="0" xfId="37" applyFont="1" applyFill="1" applyAlignment="1">
      <alignment vertical="top"/>
    </xf>
    <xf numFmtId="2" fontId="10" fillId="0" borderId="0" xfId="37" applyNumberFormat="1" applyFont="1" applyFill="1" applyBorder="1" applyAlignment="1">
      <alignment vertical="top"/>
    </xf>
    <xf numFmtId="2" fontId="10" fillId="0" borderId="0" xfId="37" applyNumberFormat="1" applyFont="1" applyFill="1" applyAlignment="1">
      <alignment vertical="top"/>
    </xf>
    <xf numFmtId="0" fontId="5" fillId="0" borderId="0" xfId="35" applyNumberFormat="1" applyFont="1" applyFill="1" applyBorder="1" applyAlignment="1">
      <alignment horizontal="right" vertical="top"/>
    </xf>
    <xf numFmtId="49" fontId="5" fillId="0" borderId="0" xfId="35" applyNumberFormat="1" applyFont="1" applyFill="1" applyAlignment="1">
      <alignment horizontal="center" vertical="center"/>
    </xf>
    <xf numFmtId="49" fontId="5" fillId="0" borderId="0" xfId="35" applyNumberFormat="1" applyFont="1" applyFill="1" applyAlignment="1">
      <alignment vertical="center"/>
    </xf>
    <xf numFmtId="190" fontId="5" fillId="0" borderId="0" xfId="35" applyNumberFormat="1" applyFont="1" applyFill="1" applyAlignment="1">
      <alignment vertical="top"/>
    </xf>
    <xf numFmtId="0" fontId="5" fillId="0" borderId="0" xfId="35" applyNumberFormat="1" applyFont="1" applyFill="1" applyAlignment="1">
      <alignment horizontal="right" vertical="top"/>
    </xf>
    <xf numFmtId="0" fontId="9" fillId="0" borderId="0" xfId="0" applyFont="1" applyFill="1"/>
    <xf numFmtId="0" fontId="9" fillId="0" borderId="0" xfId="37" applyNumberFormat="1" applyFont="1" applyFill="1" applyAlignment="1">
      <alignment vertical="top"/>
    </xf>
    <xf numFmtId="37" fontId="9" fillId="0" borderId="0" xfId="37" applyNumberFormat="1" applyFont="1" applyFill="1" applyAlignment="1" applyProtection="1">
      <alignment horizontal="right" vertical="top"/>
      <protection locked="0"/>
    </xf>
    <xf numFmtId="2" fontId="9" fillId="0" borderId="0" xfId="37" applyNumberFormat="1" applyFont="1" applyFill="1" applyAlignment="1">
      <alignment vertical="top"/>
    </xf>
    <xf numFmtId="2" fontId="22" fillId="0" borderId="0" xfId="37" applyNumberFormat="1" applyFont="1" applyFill="1" applyBorder="1" applyAlignment="1">
      <alignment vertical="top"/>
    </xf>
    <xf numFmtId="2" fontId="24" fillId="0" borderId="0" xfId="35" applyNumberFormat="1" applyFont="1" applyFill="1" applyAlignment="1">
      <alignment vertical="top"/>
    </xf>
    <xf numFmtId="0" fontId="22" fillId="0" borderId="0" xfId="37" applyNumberFormat="1" applyFont="1" applyFill="1" applyAlignment="1">
      <alignment vertical="top"/>
    </xf>
    <xf numFmtId="190" fontId="24" fillId="0" borderId="0" xfId="35" applyNumberFormat="1" applyFont="1" applyFill="1" applyAlignment="1">
      <alignment vertical="top"/>
    </xf>
    <xf numFmtId="0" fontId="22" fillId="0" borderId="0" xfId="37" applyFont="1" applyFill="1" applyAlignment="1">
      <alignment horizontal="right" vertical="top"/>
    </xf>
    <xf numFmtId="0" fontId="22" fillId="0" borderId="0" xfId="37" applyFont="1" applyFill="1" applyAlignment="1">
      <alignment vertical="top"/>
    </xf>
    <xf numFmtId="3" fontId="24" fillId="0" borderId="0" xfId="35" applyNumberFormat="1" applyFont="1" applyFill="1" applyAlignment="1">
      <alignment vertical="top"/>
    </xf>
    <xf numFmtId="3" fontId="22" fillId="0" borderId="0" xfId="35" applyNumberFormat="1" applyFont="1" applyFill="1" applyAlignment="1">
      <alignment vertical="top"/>
    </xf>
    <xf numFmtId="176" fontId="22" fillId="0" borderId="0" xfId="8" applyNumberFormat="1" applyFont="1" applyFill="1" applyAlignment="1">
      <alignment vertical="top"/>
    </xf>
    <xf numFmtId="49" fontId="24" fillId="0" borderId="0" xfId="35" applyNumberFormat="1" applyFont="1" applyFill="1" applyAlignment="1">
      <alignment horizontal="center" vertical="center"/>
    </xf>
    <xf numFmtId="37" fontId="22" fillId="0" borderId="0" xfId="37" applyNumberFormat="1" applyFont="1" applyFill="1" applyAlignment="1">
      <alignment horizontal="right" vertical="top"/>
    </xf>
    <xf numFmtId="0" fontId="21" fillId="0" borderId="0" xfId="37" applyNumberFormat="1" applyFont="1" applyFill="1" applyAlignment="1">
      <alignment vertical="top"/>
    </xf>
    <xf numFmtId="3" fontId="9" fillId="0" borderId="0" xfId="37" applyNumberFormat="1" applyFont="1" applyFill="1" applyBorder="1" applyAlignment="1" applyProtection="1">
      <alignment vertical="center"/>
      <protection hidden="1"/>
    </xf>
    <xf numFmtId="176" fontId="9" fillId="0" borderId="0" xfId="8" applyNumberFormat="1" applyFont="1" applyFill="1" applyBorder="1" applyAlignment="1" applyProtection="1">
      <alignment vertical="center"/>
      <protection hidden="1"/>
    </xf>
    <xf numFmtId="3" fontId="10" fillId="0" borderId="0" xfId="37" applyNumberFormat="1" applyFont="1" applyFill="1" applyBorder="1" applyAlignment="1" applyProtection="1">
      <alignment vertical="center"/>
      <protection hidden="1"/>
    </xf>
    <xf numFmtId="176" fontId="10" fillId="0" borderId="0" xfId="8" applyNumberFormat="1" applyFont="1" applyFill="1" applyBorder="1" applyAlignment="1" applyProtection="1">
      <alignment vertical="center"/>
      <protection hidden="1"/>
    </xf>
    <xf numFmtId="2" fontId="4" fillId="0" borderId="0" xfId="35" applyNumberFormat="1" applyFont="1" applyFill="1" applyAlignment="1">
      <alignment horizontal="right" vertical="top"/>
    </xf>
    <xf numFmtId="3" fontId="44" fillId="0" borderId="8" xfId="37" applyNumberFormat="1" applyFont="1" applyFill="1" applyBorder="1" applyAlignment="1" applyProtection="1">
      <alignment vertical="center"/>
      <protection hidden="1"/>
    </xf>
    <xf numFmtId="0" fontId="5" fillId="0" borderId="8" xfId="37" applyFont="1" applyFill="1" applyBorder="1" applyAlignment="1" applyProtection="1">
      <alignment vertical="center"/>
      <protection hidden="1"/>
    </xf>
    <xf numFmtId="0" fontId="8" fillId="0" borderId="8" xfId="37" applyFont="1" applyFill="1" applyBorder="1" applyAlignment="1" applyProtection="1">
      <alignment vertical="center"/>
      <protection hidden="1"/>
    </xf>
    <xf numFmtId="0" fontId="10" fillId="0" borderId="8" xfId="37" applyNumberFormat="1" applyFont="1" applyFill="1" applyBorder="1" applyAlignment="1">
      <alignment vertical="center"/>
    </xf>
    <xf numFmtId="0" fontId="5" fillId="0" borderId="68" xfId="37" applyFont="1" applyFill="1" applyBorder="1" applyAlignment="1" applyProtection="1">
      <alignment vertical="center"/>
      <protection hidden="1"/>
    </xf>
    <xf numFmtId="0" fontId="8" fillId="0" borderId="0" xfId="37" applyFont="1" applyFill="1" applyBorder="1" applyAlignment="1" applyProtection="1">
      <alignment vertical="center" wrapText="1"/>
      <protection hidden="1"/>
    </xf>
    <xf numFmtId="2" fontId="43" fillId="0" borderId="0" xfId="35" applyNumberFormat="1" applyFont="1" applyFill="1" applyAlignment="1">
      <alignment vertical="center"/>
    </xf>
    <xf numFmtId="0" fontId="9" fillId="0" borderId="0" xfId="37" applyFont="1" applyFill="1" applyAlignment="1">
      <alignment vertical="center"/>
    </xf>
    <xf numFmtId="176" fontId="10" fillId="0" borderId="0" xfId="8" applyNumberFormat="1" applyFont="1" applyFill="1" applyAlignment="1">
      <alignment vertical="center"/>
    </xf>
    <xf numFmtId="38" fontId="10" fillId="0" borderId="0" xfId="37" applyNumberFormat="1" applyFont="1" applyFill="1" applyAlignment="1">
      <alignment horizontal="right" vertical="center"/>
    </xf>
    <xf numFmtId="38" fontId="44" fillId="0" borderId="0" xfId="37" applyNumberFormat="1" applyFont="1" applyFill="1" applyBorder="1" applyAlignment="1">
      <alignment vertical="center"/>
    </xf>
    <xf numFmtId="0" fontId="43" fillId="0" borderId="0" xfId="37" applyFont="1" applyFill="1" applyAlignment="1">
      <alignment vertical="center"/>
    </xf>
    <xf numFmtId="0" fontId="44" fillId="0" borderId="0" xfId="37" applyFont="1" applyFill="1" applyAlignment="1">
      <alignment vertical="center"/>
    </xf>
    <xf numFmtId="38" fontId="44" fillId="0" borderId="0" xfId="37" applyNumberFormat="1" applyFont="1" applyFill="1" applyAlignment="1">
      <alignment vertical="center"/>
    </xf>
    <xf numFmtId="38" fontId="43" fillId="0" borderId="0" xfId="37" applyNumberFormat="1" applyFont="1" applyFill="1" applyAlignment="1">
      <alignment vertical="center"/>
    </xf>
    <xf numFmtId="38" fontId="146" fillId="0" borderId="0" xfId="37" applyNumberFormat="1" applyFont="1" applyFill="1" applyBorder="1" applyAlignment="1">
      <alignment vertical="center"/>
    </xf>
    <xf numFmtId="0" fontId="146" fillId="0" borderId="0" xfId="37" applyFont="1" applyFill="1" applyAlignment="1">
      <alignment vertical="center"/>
    </xf>
    <xf numFmtId="38" fontId="146" fillId="0" borderId="0" xfId="37" applyNumberFormat="1" applyFont="1" applyFill="1" applyAlignment="1">
      <alignment vertical="center"/>
    </xf>
    <xf numFmtId="0" fontId="44" fillId="0" borderId="0" xfId="37" quotePrefix="1" applyFont="1" applyFill="1" applyAlignment="1">
      <alignment vertical="center"/>
    </xf>
    <xf numFmtId="0" fontId="43" fillId="0" borderId="0" xfId="37" applyFont="1" applyFill="1" applyBorder="1" applyAlignment="1">
      <alignment vertical="center"/>
    </xf>
    <xf numFmtId="49" fontId="43" fillId="0" borderId="0" xfId="37" applyNumberFormat="1" applyFont="1" applyFill="1" applyAlignment="1">
      <alignment vertical="center"/>
    </xf>
    <xf numFmtId="3" fontId="148" fillId="0" borderId="0" xfId="0" applyNumberFormat="1" applyFont="1" applyFill="1" applyBorder="1"/>
    <xf numFmtId="176" fontId="44" fillId="0" borderId="0" xfId="8" applyNumberFormat="1" applyFont="1" applyFill="1" applyAlignment="1">
      <alignment vertical="center"/>
    </xf>
    <xf numFmtId="0" fontId="144" fillId="0" borderId="0" xfId="37" applyFont="1" applyFill="1" applyAlignment="1">
      <alignment vertical="center"/>
    </xf>
    <xf numFmtId="0" fontId="43" fillId="0" borderId="0" xfId="37" applyFont="1" applyFill="1" applyBorder="1" applyAlignment="1">
      <alignment horizontal="right" vertical="center"/>
    </xf>
    <xf numFmtId="0" fontId="43" fillId="0" borderId="0" xfId="37" applyFont="1" applyFill="1" applyAlignment="1">
      <alignment horizontal="right" vertical="center"/>
    </xf>
    <xf numFmtId="176" fontId="3" fillId="0" borderId="0" xfId="8" applyNumberFormat="1" applyFont="1" applyFill="1"/>
    <xf numFmtId="0" fontId="44" fillId="0" borderId="0" xfId="37" applyFont="1" applyFill="1" applyBorder="1" applyAlignment="1">
      <alignment vertical="center"/>
    </xf>
    <xf numFmtId="3" fontId="44" fillId="0" borderId="0" xfId="37" applyNumberFormat="1" applyFont="1" applyFill="1" applyBorder="1" applyAlignment="1">
      <alignment vertical="center"/>
    </xf>
    <xf numFmtId="0" fontId="43" fillId="0" borderId="0" xfId="37" applyFont="1" applyFill="1" applyBorder="1" applyAlignment="1">
      <alignment horizontal="right" vertical="top"/>
    </xf>
    <xf numFmtId="0" fontId="10" fillId="0" borderId="0" xfId="37" applyFont="1" applyFill="1" applyBorder="1" applyAlignment="1">
      <alignment vertical="center"/>
    </xf>
    <xf numFmtId="0" fontId="10" fillId="0" borderId="0" xfId="37" applyFont="1" applyFill="1" applyAlignment="1">
      <alignment vertical="center"/>
    </xf>
    <xf numFmtId="0" fontId="9" fillId="0" borderId="0" xfId="37" applyFont="1" applyFill="1" applyAlignment="1">
      <alignment horizontal="right" vertical="center"/>
    </xf>
    <xf numFmtId="38" fontId="9" fillId="0" borderId="0" xfId="37" applyNumberFormat="1" applyFont="1" applyFill="1" applyAlignment="1">
      <alignment vertical="center"/>
    </xf>
    <xf numFmtId="3" fontId="43" fillId="0" borderId="0" xfId="37" applyNumberFormat="1" applyFont="1" applyFill="1" applyAlignment="1">
      <alignment vertical="top"/>
    </xf>
    <xf numFmtId="0" fontId="43" fillId="0" borderId="0" xfId="37" applyFont="1" applyFill="1" applyAlignment="1">
      <alignment vertical="top"/>
    </xf>
    <xf numFmtId="0" fontId="44" fillId="0" borderId="0" xfId="37" quotePrefix="1" applyFont="1" applyFill="1" applyAlignment="1">
      <alignment vertical="top"/>
    </xf>
    <xf numFmtId="0" fontId="72" fillId="0" borderId="0" xfId="37" applyFont="1" applyFill="1" applyAlignment="1">
      <alignment vertical="center"/>
    </xf>
    <xf numFmtId="3" fontId="72" fillId="0" borderId="0" xfId="37" applyNumberFormat="1" applyFont="1" applyFill="1" applyAlignment="1">
      <alignment vertical="center"/>
    </xf>
    <xf numFmtId="0" fontId="73" fillId="0" borderId="0" xfId="37" applyFont="1" applyFill="1" applyAlignment="1">
      <alignment vertical="center"/>
    </xf>
    <xf numFmtId="176" fontId="72" fillId="0" borderId="0" xfId="8" applyNumberFormat="1" applyFont="1" applyFill="1" applyAlignment="1">
      <alignment vertical="center"/>
    </xf>
    <xf numFmtId="38" fontId="72" fillId="0" borderId="0" xfId="37" applyNumberFormat="1" applyFont="1" applyFill="1" applyAlignment="1">
      <alignment vertical="center"/>
    </xf>
    <xf numFmtId="2" fontId="43" fillId="0" borderId="0" xfId="35" applyNumberFormat="1" applyFont="1" applyFill="1" applyAlignment="1">
      <alignment horizontal="right" vertical="top"/>
    </xf>
    <xf numFmtId="3" fontId="43" fillId="0" borderId="0" xfId="37" applyNumberFormat="1" applyFont="1" applyFill="1" applyBorder="1" applyAlignment="1">
      <alignment vertical="center"/>
    </xf>
    <xf numFmtId="3" fontId="43" fillId="0" borderId="0" xfId="35" applyNumberFormat="1" applyFont="1" applyFill="1" applyAlignment="1">
      <alignment horizontal="right" vertical="top"/>
    </xf>
    <xf numFmtId="3" fontId="153" fillId="0" borderId="0" xfId="35" applyNumberFormat="1" applyFont="1" applyFill="1" applyAlignment="1">
      <alignment horizontal="right" vertical="top"/>
    </xf>
    <xf numFmtId="172" fontId="9" fillId="0" borderId="0" xfId="8" applyFont="1" applyFill="1" applyBorder="1" applyAlignment="1" applyProtection="1">
      <alignment vertical="top"/>
      <protection hidden="1"/>
    </xf>
    <xf numFmtId="2" fontId="8" fillId="0" borderId="0" xfId="35" applyNumberFormat="1" applyFont="1" applyFill="1" applyAlignment="1">
      <alignment vertical="top"/>
    </xf>
    <xf numFmtId="176" fontId="10" fillId="0" borderId="0" xfId="8" applyNumberFormat="1" applyFont="1" applyFill="1" applyBorder="1" applyAlignment="1" applyProtection="1">
      <alignment vertical="top"/>
      <protection hidden="1"/>
    </xf>
    <xf numFmtId="176" fontId="43" fillId="0" borderId="0" xfId="37" applyNumberFormat="1" applyFont="1" applyFill="1" applyAlignment="1">
      <alignment vertical="center"/>
    </xf>
    <xf numFmtId="0" fontId="176" fillId="0" borderId="0" xfId="194" applyFont="1"/>
    <xf numFmtId="0" fontId="177" fillId="0" borderId="0" xfId="194" applyFont="1" applyAlignment="1">
      <alignment horizontal="center" vertical="center" wrapText="1"/>
    </xf>
    <xf numFmtId="0" fontId="177" fillId="0" borderId="86" xfId="194" applyFont="1" applyBorder="1" applyAlignment="1">
      <alignment horizontal="center" vertical="center" wrapText="1"/>
    </xf>
    <xf numFmtId="49" fontId="177" fillId="0" borderId="50" xfId="194" applyNumberFormat="1" applyFont="1" applyBorder="1" applyAlignment="1">
      <alignment horizontal="left"/>
    </xf>
    <xf numFmtId="3" fontId="177" fillId="0" borderId="50" xfId="194" applyNumberFormat="1" applyFont="1" applyBorder="1"/>
    <xf numFmtId="49" fontId="176" fillId="0" borderId="51" xfId="194" applyNumberFormat="1" applyFont="1" applyBorder="1" applyAlignment="1">
      <alignment horizontal="left"/>
    </xf>
    <xf numFmtId="3" fontId="176" fillId="0" borderId="51" xfId="194" applyNumberFormat="1" applyFont="1" applyBorder="1"/>
    <xf numFmtId="49" fontId="177" fillId="0" borderId="51" xfId="194" applyNumberFormat="1" applyFont="1" applyBorder="1" applyAlignment="1">
      <alignment horizontal="left"/>
    </xf>
    <xf numFmtId="3" fontId="177" fillId="0" borderId="51" xfId="194" applyNumberFormat="1" applyFont="1" applyBorder="1"/>
    <xf numFmtId="0" fontId="177" fillId="0" borderId="53" xfId="194" applyFont="1" applyBorder="1" applyAlignment="1">
      <alignment horizontal="left"/>
    </xf>
    <xf numFmtId="49" fontId="177" fillId="0" borderId="53" xfId="194" applyNumberFormat="1" applyFont="1" applyBorder="1" applyAlignment="1">
      <alignment horizontal="left"/>
    </xf>
    <xf numFmtId="3" fontId="177" fillId="0" borderId="53" xfId="194" applyNumberFormat="1" applyFont="1" applyBorder="1"/>
    <xf numFmtId="0" fontId="176" fillId="0" borderId="0" xfId="194" applyFont="1" applyAlignment="1"/>
    <xf numFmtId="176" fontId="179" fillId="0" borderId="0" xfId="8" applyNumberFormat="1" applyFont="1" applyFill="1" applyAlignment="1">
      <alignment vertical="center"/>
    </xf>
    <xf numFmtId="176" fontId="180" fillId="0" borderId="0" xfId="8" applyNumberFormat="1" applyFont="1" applyFill="1" applyAlignment="1">
      <alignment vertical="center"/>
    </xf>
    <xf numFmtId="3" fontId="25" fillId="0" borderId="0" xfId="37" applyNumberFormat="1" applyFont="1" applyFill="1" applyBorder="1" applyAlignment="1" applyProtection="1">
      <alignment horizontal="centerContinuous" vertical="top" wrapText="1"/>
      <protection hidden="1"/>
    </xf>
    <xf numFmtId="0" fontId="7" fillId="0" borderId="0" xfId="0" applyFont="1"/>
    <xf numFmtId="176" fontId="7" fillId="0" borderId="0" xfId="8" applyNumberFormat="1" applyFont="1"/>
    <xf numFmtId="176" fontId="0" fillId="0" borderId="0" xfId="8" applyNumberFormat="1" applyFont="1"/>
    <xf numFmtId="176" fontId="4" fillId="0" borderId="0" xfId="8" applyNumberFormat="1" applyFont="1"/>
    <xf numFmtId="10" fontId="0" fillId="0" borderId="0" xfId="286" applyNumberFormat="1" applyFont="1"/>
    <xf numFmtId="9" fontId="0" fillId="0" borderId="0" xfId="286" applyFont="1"/>
    <xf numFmtId="0" fontId="0" fillId="0" borderId="0" xfId="8" applyNumberFormat="1" applyFont="1"/>
    <xf numFmtId="14" fontId="0" fillId="0" borderId="0" xfId="8" applyNumberFormat="1" applyFont="1"/>
    <xf numFmtId="0" fontId="4" fillId="0" borderId="0" xfId="8" applyNumberFormat="1" applyFont="1"/>
    <xf numFmtId="10" fontId="0" fillId="0" borderId="0" xfId="189" applyNumberFormat="1" applyFont="1"/>
    <xf numFmtId="170" fontId="7" fillId="0" borderId="48" xfId="38" applyNumberFormat="1" applyFont="1" applyFill="1" applyBorder="1" applyAlignment="1">
      <alignment horizontal="right" vertical="center" wrapText="1" shrinkToFit="1"/>
    </xf>
    <xf numFmtId="176" fontId="0" fillId="0" borderId="0" xfId="8" applyNumberFormat="1" applyFont="1"/>
    <xf numFmtId="176" fontId="4" fillId="0" borderId="0" xfId="8" applyNumberFormat="1" applyFont="1"/>
    <xf numFmtId="37" fontId="43" fillId="0" borderId="0" xfId="37" applyNumberFormat="1" applyFont="1" applyFill="1" applyAlignment="1">
      <alignment vertical="center"/>
    </xf>
    <xf numFmtId="176" fontId="8" fillId="0" borderId="0" xfId="8" applyNumberFormat="1" applyFont="1"/>
    <xf numFmtId="0" fontId="8" fillId="0" borderId="0" xfId="8" applyNumberFormat="1" applyFont="1"/>
    <xf numFmtId="0" fontId="8" fillId="11" borderId="0" xfId="8" applyNumberFormat="1" applyFont="1" applyFill="1"/>
    <xf numFmtId="176" fontId="0" fillId="11" borderId="0" xfId="8" applyNumberFormat="1" applyFont="1" applyFill="1"/>
    <xf numFmtId="0" fontId="0" fillId="0" borderId="0" xfId="0"/>
    <xf numFmtId="0" fontId="182" fillId="0" borderId="0" xfId="0" applyFont="1"/>
    <xf numFmtId="0" fontId="182" fillId="0" borderId="0" xfId="35" applyNumberFormat="1" applyFont="1" applyFill="1" applyAlignment="1">
      <alignment horizontal="left" vertical="center"/>
    </xf>
    <xf numFmtId="3" fontId="8" fillId="0" borderId="75" xfId="8" applyNumberFormat="1" applyFont="1" applyFill="1" applyBorder="1" applyAlignment="1">
      <alignment horizontal="right" vertical="center"/>
    </xf>
    <xf numFmtId="3" fontId="8" fillId="0" borderId="53" xfId="38" applyNumberFormat="1" applyFont="1" applyFill="1" applyBorder="1" applyAlignment="1">
      <alignment horizontal="right" vertical="center" wrapText="1"/>
    </xf>
    <xf numFmtId="176" fontId="4" fillId="0" borderId="48" xfId="38" applyNumberFormat="1" applyFont="1" applyFill="1" applyBorder="1" applyAlignment="1">
      <alignment horizontal="right" vertical="center" wrapText="1" shrinkToFit="1"/>
    </xf>
    <xf numFmtId="176" fontId="8" fillId="0" borderId="53" xfId="38" applyNumberFormat="1" applyFont="1" applyFill="1" applyBorder="1" applyAlignment="1">
      <alignment horizontal="right" vertical="center" wrapText="1"/>
    </xf>
    <xf numFmtId="176" fontId="7" fillId="0" borderId="51" xfId="38" applyNumberFormat="1" applyFont="1" applyFill="1" applyBorder="1" applyAlignment="1">
      <alignment horizontal="right" vertical="center" wrapText="1" shrinkToFit="1"/>
    </xf>
    <xf numFmtId="189" fontId="8" fillId="0" borderId="0" xfId="35" applyNumberFormat="1" applyFont="1" applyFill="1" applyBorder="1" applyAlignment="1">
      <alignment horizontal="center" vertical="center" wrapText="1"/>
    </xf>
    <xf numFmtId="176" fontId="8" fillId="0" borderId="53" xfId="8" applyNumberFormat="1" applyFont="1" applyFill="1" applyBorder="1" applyAlignment="1">
      <alignment horizontal="right" vertical="center" wrapText="1" shrinkToFit="1"/>
    </xf>
    <xf numFmtId="176" fontId="0" fillId="0" borderId="0" xfId="0" applyNumberFormat="1"/>
    <xf numFmtId="0" fontId="48" fillId="0" borderId="0" xfId="39" applyNumberFormat="1" applyFont="1" applyFill="1" applyBorder="1" applyAlignment="1">
      <alignment vertical="center"/>
    </xf>
    <xf numFmtId="3" fontId="7" fillId="0" borderId="0" xfId="35" applyNumberFormat="1" applyFont="1" applyFill="1" applyBorder="1" applyAlignment="1">
      <alignment vertical="center" shrinkToFit="1"/>
    </xf>
    <xf numFmtId="170" fontId="121" fillId="0" borderId="0" xfId="38" applyNumberFormat="1" applyFont="1" applyFill="1" applyBorder="1" applyAlignment="1">
      <alignment vertical="center"/>
    </xf>
    <xf numFmtId="3" fontId="121" fillId="0" borderId="0" xfId="38" applyNumberFormat="1" applyFont="1" applyFill="1" applyBorder="1" applyAlignment="1">
      <alignment vertical="center"/>
    </xf>
    <xf numFmtId="0" fontId="0" fillId="0" borderId="0" xfId="0"/>
    <xf numFmtId="0" fontId="8" fillId="0" borderId="0" xfId="0" applyFont="1"/>
    <xf numFmtId="0" fontId="8" fillId="0" borderId="0" xfId="37" applyNumberFormat="1" applyFont="1" applyFill="1" applyBorder="1" applyAlignment="1" applyProtection="1">
      <alignment vertical="center"/>
      <protection hidden="1"/>
    </xf>
    <xf numFmtId="0" fontId="4" fillId="0" borderId="0" xfId="37" applyNumberFormat="1" applyFont="1" applyFill="1" applyBorder="1" applyAlignment="1" applyProtection="1">
      <alignment vertical="center"/>
      <protection hidden="1"/>
    </xf>
    <xf numFmtId="0" fontId="8" fillId="0" borderId="8" xfId="37" applyNumberFormat="1" applyFont="1" applyFill="1" applyBorder="1" applyAlignment="1" applyProtection="1">
      <alignment vertical="center"/>
      <protection hidden="1"/>
    </xf>
    <xf numFmtId="0" fontId="4" fillId="0" borderId="8" xfId="37" applyNumberFormat="1" applyFont="1" applyFill="1" applyBorder="1" applyAlignment="1" applyProtection="1">
      <alignment vertical="center"/>
      <protection hidden="1"/>
    </xf>
    <xf numFmtId="0" fontId="4" fillId="0" borderId="68" xfId="37" applyNumberFormat="1" applyFont="1" applyFill="1" applyBorder="1" applyAlignment="1" applyProtection="1">
      <alignment vertical="center"/>
      <protection hidden="1"/>
    </xf>
    <xf numFmtId="0" fontId="4" fillId="0" borderId="8" xfId="37" applyNumberFormat="1" applyFont="1" applyFill="1" applyBorder="1" applyAlignment="1" applyProtection="1">
      <alignment horizontal="right" vertical="center"/>
      <protection hidden="1"/>
    </xf>
    <xf numFmtId="0" fontId="10" fillId="0" borderId="0" xfId="37" applyNumberFormat="1" applyFont="1" applyFill="1" applyBorder="1" applyAlignment="1" applyProtection="1">
      <alignment horizontal="center" vertical="center"/>
      <protection hidden="1"/>
    </xf>
    <xf numFmtId="0" fontId="24" fillId="0" borderId="0" xfId="35" applyNumberFormat="1" applyFont="1" applyFill="1" applyAlignment="1">
      <alignment vertical="center"/>
    </xf>
    <xf numFmtId="189" fontId="8" fillId="0" borderId="0" xfId="35" applyNumberFormat="1" applyFont="1" applyFill="1" applyAlignment="1">
      <alignment vertical="center"/>
    </xf>
    <xf numFmtId="189" fontId="4" fillId="0" borderId="0" xfId="35" applyNumberFormat="1" applyFont="1" applyFill="1" applyAlignment="1">
      <alignment horizontal="right" vertical="center"/>
    </xf>
    <xf numFmtId="0" fontId="8" fillId="0" borderId="0" xfId="35" applyNumberFormat="1" applyFont="1" applyFill="1" applyBorder="1" applyAlignment="1">
      <alignment horizontal="left" vertical="center"/>
    </xf>
    <xf numFmtId="0" fontId="4" fillId="0" borderId="0" xfId="35" quotePrefix="1" applyNumberFormat="1" applyFont="1" applyFill="1" applyAlignment="1">
      <alignment vertical="center"/>
    </xf>
    <xf numFmtId="0" fontId="44" fillId="0" borderId="0" xfId="35" applyNumberFormat="1" applyFont="1" applyFill="1" applyBorder="1" applyAlignment="1">
      <alignment horizontal="left" vertical="center"/>
    </xf>
    <xf numFmtId="0" fontId="43" fillId="0" borderId="0" xfId="35" applyNumberFormat="1" applyFont="1" applyFill="1" applyBorder="1" applyAlignment="1">
      <alignment vertical="center"/>
    </xf>
    <xf numFmtId="170" fontId="44" fillId="0" borderId="0" xfId="35" applyNumberFormat="1" applyFont="1" applyFill="1" applyBorder="1" applyAlignment="1">
      <alignment vertical="center"/>
    </xf>
    <xf numFmtId="170" fontId="43" fillId="0" borderId="0" xfId="35" applyNumberFormat="1" applyFont="1" applyFill="1" applyAlignment="1">
      <alignment vertical="center"/>
    </xf>
    <xf numFmtId="170" fontId="43" fillId="0" borderId="0" xfId="35" applyNumberFormat="1" applyFont="1" applyFill="1" applyBorder="1" applyAlignment="1">
      <alignment horizontal="right" vertical="center"/>
    </xf>
    <xf numFmtId="176" fontId="8" fillId="0" borderId="0" xfId="35" applyNumberFormat="1" applyFont="1" applyFill="1" applyBorder="1" applyAlignment="1">
      <alignment horizontal="right" vertical="center"/>
    </xf>
    <xf numFmtId="176" fontId="8" fillId="0" borderId="7" xfId="35" applyNumberFormat="1" applyFont="1" applyFill="1" applyBorder="1" applyAlignment="1">
      <alignment horizontal="right" vertical="center"/>
    </xf>
    <xf numFmtId="170" fontId="8" fillId="0" borderId="7" xfId="35" applyNumberFormat="1" applyFont="1" applyFill="1" applyBorder="1" applyAlignment="1">
      <alignment vertical="center"/>
    </xf>
    <xf numFmtId="189" fontId="8" fillId="0" borderId="0" xfId="35" applyNumberFormat="1" applyFont="1" applyFill="1" applyBorder="1" applyAlignment="1">
      <alignment vertical="center"/>
    </xf>
    <xf numFmtId="0" fontId="8" fillId="0" borderId="0" xfId="35" applyNumberFormat="1" applyFont="1" applyFill="1" applyAlignment="1">
      <alignment horizontal="left" vertical="center"/>
    </xf>
    <xf numFmtId="170" fontId="4" fillId="0" borderId="7" xfId="35" applyNumberFormat="1" applyFont="1" applyFill="1" applyBorder="1" applyAlignment="1">
      <alignment vertical="center"/>
    </xf>
    <xf numFmtId="0" fontId="8" fillId="0" borderId="0" xfId="35" quotePrefix="1" applyNumberFormat="1" applyFont="1" applyFill="1" applyAlignment="1">
      <alignment horizontal="left" vertical="center"/>
    </xf>
    <xf numFmtId="0" fontId="74" fillId="0" borderId="0" xfId="35" applyNumberFormat="1" applyFont="1" applyFill="1" applyAlignment="1">
      <alignment vertical="center" wrapText="1"/>
    </xf>
    <xf numFmtId="0" fontId="18" fillId="0" borderId="0" xfId="35" applyNumberFormat="1" applyFont="1" applyFill="1" applyBorder="1" applyAlignment="1">
      <alignment vertical="center" wrapText="1"/>
    </xf>
    <xf numFmtId="0" fontId="18" fillId="0" borderId="0" xfId="35" applyNumberFormat="1" applyFont="1" applyFill="1" applyBorder="1" applyAlignment="1">
      <alignment horizontal="center" vertical="center" wrapText="1"/>
    </xf>
    <xf numFmtId="0" fontId="7" fillId="0" borderId="0" xfId="35" applyNumberFormat="1" applyFont="1" applyFill="1" applyAlignment="1">
      <alignment horizontal="left" vertical="center" wrapText="1"/>
    </xf>
    <xf numFmtId="0" fontId="8" fillId="0" borderId="7" xfId="35" quotePrefix="1" applyNumberFormat="1" applyFont="1" applyFill="1" applyBorder="1" applyAlignment="1">
      <alignment horizontal="center" vertical="center"/>
    </xf>
    <xf numFmtId="0" fontId="18" fillId="0" borderId="7" xfId="35" applyNumberFormat="1" applyFont="1" applyFill="1" applyBorder="1" applyAlignment="1">
      <alignment horizontal="center" vertical="center" wrapText="1"/>
    </xf>
    <xf numFmtId="0" fontId="7" fillId="0" borderId="7" xfId="35" applyNumberFormat="1" applyFont="1" applyFill="1" applyBorder="1" applyAlignment="1">
      <alignment horizontal="left" vertical="center" wrapText="1"/>
    </xf>
    <xf numFmtId="3" fontId="18" fillId="0" borderId="0" xfId="35" applyNumberFormat="1" applyFont="1" applyFill="1" applyBorder="1" applyAlignment="1">
      <alignment vertical="center" wrapText="1"/>
    </xf>
    <xf numFmtId="3" fontId="44" fillId="0" borderId="0" xfId="8" applyNumberFormat="1" applyFont="1" applyFill="1" applyBorder="1" applyAlignment="1">
      <alignment vertical="center" wrapText="1"/>
    </xf>
    <xf numFmtId="0" fontId="24" fillId="0" borderId="0" xfId="0" applyFont="1" applyFill="1" applyAlignment="1">
      <alignment vertical="center"/>
    </xf>
    <xf numFmtId="0" fontId="4" fillId="0" borderId="0" xfId="0" quotePrefix="1" applyFont="1" applyFill="1" applyAlignment="1">
      <alignment vertical="center"/>
    </xf>
    <xf numFmtId="0" fontId="44" fillId="0" borderId="0" xfId="38" applyNumberFormat="1" applyFont="1" applyFill="1" applyAlignment="1">
      <alignment vertical="center"/>
    </xf>
    <xf numFmtId="0" fontId="8" fillId="0" borderId="0" xfId="38" applyNumberFormat="1" applyFont="1" applyFill="1" applyAlignment="1">
      <alignment vertical="center"/>
    </xf>
    <xf numFmtId="0" fontId="119" fillId="0" borderId="2" xfId="39" applyNumberFormat="1" applyFont="1" applyFill="1" applyBorder="1" applyAlignment="1">
      <alignment vertical="center"/>
    </xf>
    <xf numFmtId="0" fontId="9" fillId="0" borderId="2" xfId="38" applyNumberFormat="1" applyFont="1" applyFill="1" applyBorder="1" applyAlignment="1">
      <alignment vertical="center"/>
    </xf>
    <xf numFmtId="0" fontId="9" fillId="0" borderId="0" xfId="35" applyNumberFormat="1" applyFont="1" applyFill="1" applyBorder="1" applyAlignment="1">
      <alignment vertical="center" shrinkToFit="1"/>
    </xf>
    <xf numFmtId="3" fontId="21" fillId="0" borderId="0" xfId="35" applyNumberFormat="1" applyFont="1" applyFill="1" applyAlignment="1">
      <alignment vertical="center"/>
    </xf>
    <xf numFmtId="0" fontId="10" fillId="0" borderId="2" xfId="38" applyNumberFormat="1" applyFont="1" applyFill="1" applyBorder="1" applyAlignment="1">
      <alignment vertical="center"/>
    </xf>
    <xf numFmtId="0" fontId="10" fillId="0" borderId="0" xfId="35" applyNumberFormat="1" applyFont="1" applyFill="1" applyBorder="1" applyAlignment="1">
      <alignment vertical="center" shrinkToFit="1"/>
    </xf>
    <xf numFmtId="0" fontId="10" fillId="0" borderId="0" xfId="35" applyNumberFormat="1" applyFont="1" applyFill="1" applyAlignment="1">
      <alignment vertical="center"/>
    </xf>
    <xf numFmtId="0" fontId="9" fillId="0" borderId="0" xfId="39" applyNumberFormat="1" applyFont="1" applyFill="1" applyAlignment="1">
      <alignment vertical="center"/>
    </xf>
    <xf numFmtId="38" fontId="9" fillId="0" borderId="0" xfId="35" applyNumberFormat="1" applyFont="1" applyFill="1" applyAlignment="1">
      <alignment vertical="center"/>
    </xf>
    <xf numFmtId="0" fontId="21" fillId="0" borderId="0" xfId="39" applyNumberFormat="1" applyFont="1" applyFill="1" applyAlignment="1">
      <alignment vertical="center"/>
    </xf>
    <xf numFmtId="0" fontId="22" fillId="0" borderId="0" xfId="35" applyNumberFormat="1" applyFont="1" applyFill="1" applyAlignment="1">
      <alignment horizontal="center" vertical="center"/>
    </xf>
    <xf numFmtId="38" fontId="21" fillId="0" borderId="0" xfId="35" applyNumberFormat="1" applyFont="1" applyFill="1" applyAlignment="1">
      <alignment vertical="center"/>
    </xf>
    <xf numFmtId="0" fontId="9" fillId="0" borderId="0" xfId="39" applyNumberFormat="1" applyFont="1" applyFill="1" applyBorder="1" applyAlignment="1">
      <alignment vertical="center"/>
    </xf>
    <xf numFmtId="37" fontId="0" fillId="0" borderId="0" xfId="0" applyNumberFormat="1" applyFill="1" applyAlignment="1">
      <alignment vertical="center"/>
    </xf>
    <xf numFmtId="0" fontId="120" fillId="0" borderId="8" xfId="39" applyNumberFormat="1" applyFont="1" applyFill="1" applyBorder="1" applyAlignment="1">
      <alignment vertical="center"/>
    </xf>
    <xf numFmtId="0" fontId="9" fillId="0" borderId="8" xfId="38" applyNumberFormat="1" applyFont="1" applyFill="1" applyBorder="1" applyAlignment="1">
      <alignment vertical="center"/>
    </xf>
    <xf numFmtId="3" fontId="9" fillId="0" borderId="0" xfId="35" applyNumberFormat="1" applyFont="1" applyFill="1" applyBorder="1" applyAlignment="1">
      <alignment vertical="center" shrinkToFit="1"/>
    </xf>
    <xf numFmtId="0" fontId="142" fillId="0" borderId="0" xfId="39" applyNumberFormat="1" applyFont="1" applyFill="1" applyBorder="1" applyAlignment="1">
      <alignment vertical="center"/>
    </xf>
    <xf numFmtId="170" fontId="43" fillId="0" borderId="0" xfId="0" applyNumberFormat="1" applyFont="1" applyFill="1" applyBorder="1" applyAlignment="1">
      <alignment horizontal="right" vertical="center"/>
    </xf>
    <xf numFmtId="0" fontId="120" fillId="0" borderId="0" xfId="39" applyNumberFormat="1" applyFont="1" applyFill="1" applyBorder="1" applyAlignment="1">
      <alignment vertical="center"/>
    </xf>
    <xf numFmtId="0" fontId="9" fillId="0" borderId="0" xfId="38" applyNumberFormat="1" applyFont="1" applyFill="1" applyBorder="1" applyAlignment="1">
      <alignment vertical="center"/>
    </xf>
    <xf numFmtId="0" fontId="143" fillId="0" borderId="0" xfId="39" applyNumberFormat="1" applyFont="1" applyFill="1" applyBorder="1" applyAlignment="1">
      <alignment vertical="center"/>
    </xf>
    <xf numFmtId="3" fontId="10" fillId="0" borderId="0" xfId="35" applyNumberFormat="1" applyFont="1" applyFill="1" applyAlignment="1">
      <alignment vertical="center"/>
    </xf>
    <xf numFmtId="3" fontId="7" fillId="0" borderId="0" xfId="35" applyNumberFormat="1" applyFont="1" applyFill="1" applyAlignment="1">
      <alignment vertical="center"/>
    </xf>
    <xf numFmtId="0" fontId="8" fillId="0" borderId="68" xfId="35" quotePrefix="1" applyNumberFormat="1" applyFont="1" applyFill="1" applyBorder="1" applyAlignment="1">
      <alignment vertical="center"/>
    </xf>
    <xf numFmtId="0" fontId="4" fillId="0" borderId="0" xfId="35" applyNumberFormat="1" applyFont="1" applyFill="1" applyBorder="1" applyAlignment="1">
      <alignment vertical="center"/>
    </xf>
    <xf numFmtId="0" fontId="4" fillId="0" borderId="0" xfId="35" applyNumberFormat="1" applyFont="1" applyFill="1" applyAlignment="1">
      <alignment vertical="center"/>
    </xf>
    <xf numFmtId="0" fontId="18" fillId="0" borderId="0" xfId="35" applyNumberFormat="1" applyFont="1" applyFill="1" applyAlignment="1">
      <alignment horizontal="center" vertical="center" wrapText="1"/>
    </xf>
    <xf numFmtId="170" fontId="9" fillId="0" borderId="0" xfId="35" applyNumberFormat="1" applyFont="1" applyFill="1" applyAlignment="1">
      <alignment vertical="center"/>
    </xf>
    <xf numFmtId="176" fontId="147" fillId="0" borderId="0" xfId="8" applyNumberFormat="1" applyFont="1" applyFill="1" applyAlignment="1">
      <alignment vertical="center"/>
    </xf>
    <xf numFmtId="176" fontId="8" fillId="0" borderId="0" xfId="8" applyNumberFormat="1" applyFont="1" applyFill="1" applyAlignment="1">
      <alignment vertical="center"/>
    </xf>
    <xf numFmtId="0" fontId="4" fillId="0" borderId="0" xfId="35" quotePrefix="1" applyNumberFormat="1" applyFont="1" applyFill="1" applyAlignment="1">
      <alignment horizontal="center" vertical="center"/>
    </xf>
    <xf numFmtId="0" fontId="8" fillId="0" borderId="0" xfId="35" applyNumberFormat="1" applyFont="1" applyFill="1" applyBorder="1" applyAlignment="1">
      <alignment vertical="center"/>
    </xf>
    <xf numFmtId="0" fontId="7" fillId="0" borderId="0" xfId="35" quotePrefix="1" applyNumberFormat="1" applyFont="1" applyFill="1" applyAlignment="1">
      <alignment horizontal="left" vertical="center"/>
    </xf>
    <xf numFmtId="37" fontId="9" fillId="0" borderId="0" xfId="35" applyNumberFormat="1" applyFont="1" applyFill="1" applyAlignment="1">
      <alignment vertical="center"/>
    </xf>
    <xf numFmtId="0" fontId="7" fillId="0" borderId="0" xfId="35" applyNumberFormat="1" applyFont="1" applyFill="1" applyAlignment="1">
      <alignment horizontal="center" vertical="center"/>
    </xf>
    <xf numFmtId="37" fontId="21" fillId="0" borderId="0" xfId="35" applyNumberFormat="1" applyFont="1" applyFill="1" applyAlignment="1">
      <alignment vertical="center"/>
    </xf>
    <xf numFmtId="38" fontId="7" fillId="0" borderId="0" xfId="35" applyNumberFormat="1" applyFont="1" applyFill="1" applyAlignment="1">
      <alignment vertical="center"/>
    </xf>
    <xf numFmtId="176" fontId="21" fillId="0" borderId="0" xfId="8" applyNumberFormat="1" applyFont="1" applyFill="1" applyAlignment="1">
      <alignment vertical="center"/>
    </xf>
    <xf numFmtId="0" fontId="10" fillId="0" borderId="0" xfId="35" applyNumberFormat="1" applyFont="1" applyFill="1" applyAlignment="1">
      <alignment horizontal="center" vertical="center" wrapText="1"/>
    </xf>
    <xf numFmtId="0" fontId="8" fillId="0" borderId="8" xfId="35" quotePrefix="1" applyNumberFormat="1" applyFont="1" applyFill="1" applyBorder="1" applyAlignment="1">
      <alignment vertical="center" wrapText="1"/>
    </xf>
    <xf numFmtId="0" fontId="8" fillId="0" borderId="0" xfId="35" applyNumberFormat="1" applyFont="1" applyFill="1" applyAlignment="1">
      <alignment horizontal="center" vertical="center" wrapText="1"/>
    </xf>
    <xf numFmtId="0" fontId="4" fillId="0" borderId="0" xfId="35" applyNumberFormat="1" applyFont="1" applyFill="1" applyAlignment="1">
      <alignment horizontal="center" vertical="center" wrapText="1"/>
    </xf>
    <xf numFmtId="0" fontId="4" fillId="0" borderId="0" xfId="35" quotePrefix="1" applyNumberFormat="1" applyFont="1" applyFill="1" applyAlignment="1">
      <alignment horizontal="center" vertical="center" wrapText="1"/>
    </xf>
    <xf numFmtId="176" fontId="4" fillId="0" borderId="0" xfId="8" applyNumberFormat="1" applyFont="1" applyFill="1" applyAlignment="1">
      <alignment horizontal="center" vertical="center" wrapText="1"/>
    </xf>
    <xf numFmtId="170" fontId="4" fillId="0" borderId="0" xfId="35" applyNumberFormat="1" applyFont="1" applyFill="1" applyAlignment="1">
      <alignment horizontal="center" vertical="center" wrapText="1"/>
    </xf>
    <xf numFmtId="0" fontId="8" fillId="0" borderId="0" xfId="35" applyNumberFormat="1" applyFont="1" applyFill="1" applyAlignment="1">
      <alignment vertical="center"/>
    </xf>
    <xf numFmtId="177" fontId="4" fillId="0" borderId="0" xfId="35" applyNumberFormat="1" applyFont="1" applyFill="1" applyAlignment="1">
      <alignment vertical="center"/>
    </xf>
    <xf numFmtId="37" fontId="7" fillId="0" borderId="0" xfId="35" applyNumberFormat="1" applyFont="1" applyFill="1" applyBorder="1" applyAlignment="1">
      <alignment horizontal="right" vertical="center"/>
    </xf>
    <xf numFmtId="3" fontId="8" fillId="0" borderId="0" xfId="35" applyNumberFormat="1" applyFont="1" applyFill="1" applyBorder="1" applyAlignment="1">
      <alignment horizontal="center" vertical="center"/>
    </xf>
    <xf numFmtId="3" fontId="8" fillId="0" borderId="0" xfId="35" applyNumberFormat="1" applyFont="1" applyFill="1" applyBorder="1" applyAlignment="1">
      <alignment horizontal="left" vertical="center"/>
    </xf>
    <xf numFmtId="0" fontId="4" fillId="0" borderId="0" xfId="38" applyNumberFormat="1" applyFont="1" applyFill="1" applyAlignment="1">
      <alignment vertical="center" wrapText="1"/>
    </xf>
    <xf numFmtId="176" fontId="8" fillId="0" borderId="0" xfId="35" applyNumberFormat="1" applyFont="1" applyFill="1" applyAlignment="1">
      <alignment vertical="center"/>
    </xf>
    <xf numFmtId="0" fontId="13" fillId="0" borderId="0" xfId="36" applyNumberFormat="1" applyFont="1" applyFill="1" applyBorder="1" applyAlignment="1">
      <alignment horizontal="left" vertical="center"/>
    </xf>
    <xf numFmtId="176" fontId="149" fillId="0" borderId="0" xfId="8" applyNumberFormat="1" applyFont="1" applyFill="1" applyAlignment="1">
      <alignment vertical="center"/>
    </xf>
    <xf numFmtId="0" fontId="8" fillId="0" borderId="0" xfId="0" applyFont="1" applyAlignment="1">
      <alignment vertical="center"/>
    </xf>
    <xf numFmtId="176" fontId="9" fillId="0" borderId="0" xfId="35" applyNumberFormat="1" applyFont="1" applyFill="1" applyAlignment="1">
      <alignment vertical="center"/>
    </xf>
    <xf numFmtId="0" fontId="24" fillId="0" borderId="0" xfId="35" applyNumberFormat="1" applyFont="1" applyFill="1" applyAlignment="1">
      <alignment horizontal="center" vertical="center"/>
    </xf>
    <xf numFmtId="0" fontId="7" fillId="0" borderId="0" xfId="35" quotePrefix="1" applyNumberFormat="1" applyFont="1" applyFill="1" applyAlignment="1">
      <alignment vertical="center"/>
    </xf>
    <xf numFmtId="14" fontId="9" fillId="0" borderId="0" xfId="35" applyNumberFormat="1" applyFont="1" applyFill="1" applyAlignment="1">
      <alignment vertical="center"/>
    </xf>
    <xf numFmtId="14" fontId="4" fillId="0" borderId="0" xfId="35" applyNumberFormat="1" applyFont="1" applyFill="1" applyAlignment="1">
      <alignment vertical="center"/>
    </xf>
    <xf numFmtId="3" fontId="8" fillId="0" borderId="0" xfId="35" quotePrefix="1" applyNumberFormat="1" applyFont="1" applyFill="1" applyBorder="1" applyAlignment="1">
      <alignment horizontal="right" vertical="center"/>
    </xf>
    <xf numFmtId="3" fontId="44" fillId="0" borderId="0" xfId="35" applyNumberFormat="1" applyFont="1" applyFill="1" applyBorder="1" applyAlignment="1">
      <alignment vertical="center" wrapText="1"/>
    </xf>
    <xf numFmtId="38" fontId="44" fillId="0" borderId="0" xfId="35" quotePrefix="1" applyNumberFormat="1" applyFont="1" applyFill="1" applyBorder="1" applyAlignment="1">
      <alignment vertical="center" wrapText="1"/>
    </xf>
    <xf numFmtId="0" fontId="44" fillId="0" borderId="0" xfId="35" applyNumberFormat="1" applyFont="1" applyFill="1" applyBorder="1" applyAlignment="1">
      <alignment vertical="center" wrapText="1"/>
    </xf>
    <xf numFmtId="176" fontId="8" fillId="0" borderId="68" xfId="8" applyNumberFormat="1" applyFont="1" applyFill="1" applyBorder="1" applyAlignment="1">
      <alignment vertical="center" wrapText="1"/>
    </xf>
    <xf numFmtId="0" fontId="4" fillId="0" borderId="68" xfId="35" applyNumberFormat="1" applyFont="1" applyFill="1" applyBorder="1" applyAlignment="1">
      <alignment vertical="center" wrapText="1"/>
    </xf>
    <xf numFmtId="0" fontId="4" fillId="0" borderId="99" xfId="38" applyNumberFormat="1" applyFont="1" applyFill="1" applyBorder="1" applyAlignment="1">
      <alignment vertical="center"/>
    </xf>
    <xf numFmtId="0" fontId="4" fillId="0" borderId="7" xfId="35" applyNumberFormat="1" applyFont="1" applyFill="1" applyBorder="1" applyAlignment="1">
      <alignment vertical="center" wrapText="1"/>
    </xf>
    <xf numFmtId="0" fontId="24" fillId="0" borderId="0" xfId="35" applyNumberFormat="1" applyFont="1" applyFill="1" applyAlignment="1">
      <alignment horizontal="justify" vertical="center"/>
    </xf>
    <xf numFmtId="0" fontId="24" fillId="0" borderId="0" xfId="35" applyNumberFormat="1" applyFont="1" applyFill="1" applyBorder="1" applyAlignment="1">
      <alignment vertical="center" wrapText="1"/>
    </xf>
    <xf numFmtId="0" fontId="24" fillId="0" borderId="8" xfId="35" applyNumberFormat="1" applyFont="1" applyFill="1" applyBorder="1" applyAlignment="1">
      <alignment vertical="center" wrapText="1"/>
    </xf>
    <xf numFmtId="0" fontId="74" fillId="0" borderId="0" xfId="35" applyNumberFormat="1" applyFont="1" applyFill="1" applyAlignment="1">
      <alignment vertical="center"/>
    </xf>
    <xf numFmtId="170" fontId="4" fillId="0" borderId="0" xfId="35" applyNumberFormat="1" applyFont="1" applyBorder="1" applyAlignment="1">
      <alignment vertical="center"/>
    </xf>
    <xf numFmtId="0" fontId="0" fillId="0" borderId="0" xfId="0" applyBorder="1" applyAlignment="1"/>
    <xf numFmtId="0" fontId="0" fillId="0" borderId="0" xfId="0" quotePrefix="1"/>
    <xf numFmtId="0" fontId="24" fillId="0" borderId="0" xfId="38" applyNumberFormat="1" applyFont="1" applyFill="1" applyAlignment="1">
      <alignment vertical="center"/>
    </xf>
    <xf numFmtId="170" fontId="4" fillId="0" borderId="0" xfId="35" applyNumberFormat="1" applyFont="1" applyFill="1" applyBorder="1" applyAlignment="1">
      <alignment horizontal="right" vertical="center"/>
    </xf>
    <xf numFmtId="0" fontId="78" fillId="0" borderId="0" xfId="0" applyFont="1" applyFill="1" applyBorder="1" applyAlignment="1">
      <alignment horizontal="center" vertical="center"/>
    </xf>
    <xf numFmtId="189" fontId="18" fillId="0" borderId="0" xfId="35" applyNumberFormat="1" applyFont="1" applyFill="1" applyBorder="1" applyAlignment="1">
      <alignment horizontal="right" vertical="center"/>
    </xf>
    <xf numFmtId="189" fontId="8" fillId="0" borderId="0" xfId="35" quotePrefix="1" applyNumberFormat="1" applyFont="1" applyFill="1" applyBorder="1" applyAlignment="1">
      <alignment vertical="center"/>
    </xf>
    <xf numFmtId="38" fontId="10" fillId="0" borderId="0" xfId="35" applyNumberFormat="1" applyFont="1" applyFill="1" applyAlignment="1">
      <alignment vertical="center"/>
    </xf>
    <xf numFmtId="0" fontId="8" fillId="0" borderId="0" xfId="35" quotePrefix="1" applyNumberFormat="1" applyFont="1" applyFill="1" applyAlignment="1">
      <alignment vertical="center"/>
    </xf>
    <xf numFmtId="170" fontId="8" fillId="0" borderId="0" xfId="35" applyNumberFormat="1" applyFont="1" applyFill="1" applyAlignment="1">
      <alignment vertical="center"/>
    </xf>
    <xf numFmtId="49" fontId="4" fillId="0" borderId="0" xfId="35" quotePrefix="1" applyNumberFormat="1" applyFont="1" applyFill="1" applyAlignment="1">
      <alignment vertical="center"/>
    </xf>
    <xf numFmtId="0" fontId="4" fillId="0" borderId="0" xfId="0" applyFont="1" applyFill="1" applyBorder="1"/>
    <xf numFmtId="0" fontId="4" fillId="0" borderId="0" xfId="0" applyFont="1"/>
    <xf numFmtId="176" fontId="4" fillId="0" borderId="0" xfId="8" applyNumberFormat="1" applyFont="1" applyFill="1" applyAlignment="1">
      <alignment horizontal="right" vertical="center" wrapText="1"/>
    </xf>
    <xf numFmtId="0" fontId="4" fillId="0" borderId="0" xfId="35" applyNumberFormat="1" applyFont="1" applyFill="1" applyBorder="1" applyAlignment="1">
      <alignment vertical="center"/>
    </xf>
    <xf numFmtId="176" fontId="8" fillId="0" borderId="0" xfId="8" applyNumberFormat="1" applyFont="1" applyFill="1" applyBorder="1" applyAlignment="1">
      <alignment horizontal="right" vertical="center" wrapText="1"/>
    </xf>
    <xf numFmtId="0" fontId="4" fillId="0" borderId="0" xfId="35" applyNumberFormat="1" applyFont="1" applyFill="1" applyBorder="1" applyAlignment="1">
      <alignment horizontal="right" vertical="center" wrapText="1"/>
    </xf>
    <xf numFmtId="37" fontId="7" fillId="0" borderId="0" xfId="35" applyNumberFormat="1" applyFont="1" applyFill="1" applyBorder="1" applyAlignment="1">
      <alignment vertical="center"/>
    </xf>
    <xf numFmtId="176" fontId="4" fillId="0" borderId="0" xfId="8" applyNumberFormat="1" applyFont="1" applyFill="1" applyBorder="1" applyAlignment="1">
      <alignment horizontal="right" vertical="center" wrapText="1"/>
    </xf>
    <xf numFmtId="3" fontId="24" fillId="0" borderId="0" xfId="35" applyNumberFormat="1" applyFont="1" applyFill="1" applyBorder="1" applyAlignment="1">
      <alignment vertical="center"/>
    </xf>
    <xf numFmtId="0" fontId="4" fillId="0" borderId="0" xfId="35" applyNumberFormat="1" applyFont="1" applyFill="1" applyBorder="1" applyAlignment="1">
      <alignment vertical="top"/>
    </xf>
    <xf numFmtId="3" fontId="24" fillId="0" borderId="0" xfId="38" applyNumberFormat="1" applyFont="1" applyFill="1" applyBorder="1" applyAlignment="1">
      <alignment vertical="center" shrinkToFit="1"/>
    </xf>
    <xf numFmtId="0" fontId="13" fillId="0" borderId="0" xfId="39" quotePrefix="1" applyNumberFormat="1" applyFont="1" applyFill="1" applyBorder="1" applyAlignment="1">
      <alignment vertical="center"/>
    </xf>
    <xf numFmtId="0" fontId="7" fillId="0" borderId="0" xfId="35" applyNumberFormat="1" applyFont="1" applyFill="1" applyAlignment="1">
      <alignment horizontal="right" vertical="center" wrapText="1"/>
    </xf>
    <xf numFmtId="37" fontId="10" fillId="0" borderId="0" xfId="35" applyNumberFormat="1" applyFont="1" applyFill="1" applyAlignment="1">
      <alignment vertical="center"/>
    </xf>
    <xf numFmtId="0" fontId="4" fillId="0" borderId="0" xfId="0" applyFont="1" applyBorder="1"/>
    <xf numFmtId="0" fontId="4" fillId="0" borderId="0" xfId="0" quotePrefix="1" applyFont="1" applyBorder="1" applyAlignment="1">
      <alignment horizontal="left" vertical="center"/>
    </xf>
    <xf numFmtId="176" fontId="4" fillId="0" borderId="0" xfId="0" applyNumberFormat="1" applyFont="1"/>
    <xf numFmtId="0" fontId="8" fillId="0" borderId="0" xfId="0" applyFont="1" applyBorder="1" applyAlignment="1">
      <alignment horizontal="right" vertical="center" wrapText="1"/>
    </xf>
    <xf numFmtId="176" fontId="4" fillId="0" borderId="0" xfId="8" applyNumberFormat="1" applyFont="1" applyAlignment="1">
      <alignment horizontal="right" vertical="center" wrapText="1"/>
    </xf>
    <xf numFmtId="0" fontId="7" fillId="0" borderId="0" xfId="35" applyNumberFormat="1" applyFont="1" applyFill="1" applyBorder="1" applyAlignment="1">
      <alignment horizontal="right" vertical="center" wrapText="1"/>
    </xf>
    <xf numFmtId="176" fontId="7" fillId="0" borderId="0" xfId="8" applyNumberFormat="1" applyFont="1" applyFill="1" applyBorder="1" applyAlignment="1">
      <alignment horizontal="right"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176" fontId="7" fillId="0" borderId="0" xfId="8" applyNumberFormat="1" applyFont="1" applyBorder="1" applyAlignment="1">
      <alignment horizontal="right" vertical="center" wrapText="1"/>
    </xf>
    <xf numFmtId="176" fontId="7" fillId="0" borderId="0" xfId="8" applyNumberFormat="1" applyFont="1" applyAlignment="1">
      <alignment horizontal="right" vertical="center" wrapText="1"/>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8" fillId="0" borderId="0" xfId="0" applyFont="1" applyBorder="1" applyAlignment="1">
      <alignment horizontal="right" wrapText="1"/>
    </xf>
    <xf numFmtId="0" fontId="8" fillId="0" borderId="0" xfId="0" applyFont="1" applyAlignment="1">
      <alignment horizontal="right" wrapText="1"/>
    </xf>
    <xf numFmtId="0" fontId="4" fillId="0" borderId="0" xfId="0" applyFont="1" applyBorder="1" applyAlignment="1">
      <alignment horizontal="right" wrapText="1"/>
    </xf>
    <xf numFmtId="0" fontId="4" fillId="0" borderId="0" xfId="0" applyFont="1" applyAlignment="1">
      <alignment horizontal="right" wrapText="1"/>
    </xf>
    <xf numFmtId="176" fontId="4" fillId="0" borderId="0" xfId="8" applyNumberFormat="1" applyFont="1" applyAlignment="1">
      <alignment horizontal="right" wrapText="1"/>
    </xf>
    <xf numFmtId="176" fontId="8" fillId="0" borderId="0" xfId="8" applyNumberFormat="1" applyFont="1" applyBorder="1" applyAlignment="1">
      <alignment horizontal="right" wrapText="1"/>
    </xf>
    <xf numFmtId="176" fontId="4" fillId="0" borderId="0" xfId="0" applyNumberFormat="1" applyFont="1" applyAlignment="1">
      <alignment horizontal="left"/>
    </xf>
    <xf numFmtId="0" fontId="4" fillId="0" borderId="29" xfId="35" applyNumberFormat="1" applyFont="1" applyFill="1" applyBorder="1" applyAlignment="1">
      <alignment vertical="center"/>
    </xf>
    <xf numFmtId="0" fontId="4" fillId="0" borderId="7" xfId="35" applyNumberFormat="1" applyFont="1" applyFill="1" applyBorder="1" applyAlignment="1">
      <alignment vertical="center"/>
    </xf>
    <xf numFmtId="0" fontId="4" fillId="0" borderId="26" xfId="35" applyNumberFormat="1" applyFont="1" applyFill="1" applyBorder="1" applyAlignment="1">
      <alignment vertical="center"/>
    </xf>
    <xf numFmtId="0" fontId="4" fillId="0" borderId="11" xfId="35" applyNumberFormat="1" applyFont="1" applyFill="1" applyBorder="1" applyAlignment="1">
      <alignment vertical="center"/>
    </xf>
    <xf numFmtId="0" fontId="4" fillId="0" borderId="10" xfId="35" applyNumberFormat="1" applyFont="1" applyFill="1" applyBorder="1" applyAlignment="1">
      <alignment vertical="center"/>
    </xf>
    <xf numFmtId="0" fontId="8" fillId="0" borderId="10" xfId="35" applyNumberFormat="1" applyFont="1" applyFill="1" applyBorder="1" applyAlignment="1">
      <alignment vertical="center"/>
    </xf>
    <xf numFmtId="0" fontId="8" fillId="0" borderId="44" xfId="35" applyNumberFormat="1" applyFont="1" applyFill="1" applyBorder="1" applyAlignment="1">
      <alignment horizontal="left" vertical="center"/>
    </xf>
    <xf numFmtId="0" fontId="8" fillId="0" borderId="24" xfId="35" applyNumberFormat="1" applyFont="1" applyFill="1" applyBorder="1" applyAlignment="1">
      <alignment horizontal="center" vertical="center"/>
    </xf>
    <xf numFmtId="0" fontId="8" fillId="0" borderId="46" xfId="35" applyNumberFormat="1" applyFont="1" applyFill="1" applyBorder="1" applyAlignment="1">
      <alignment horizontal="center" vertical="center"/>
    </xf>
    <xf numFmtId="0" fontId="15" fillId="0" borderId="0" xfId="39" applyNumberFormat="1" applyFont="1" applyFill="1" applyBorder="1" applyAlignment="1">
      <alignment horizontal="left" vertical="center"/>
    </xf>
    <xf numFmtId="3" fontId="8" fillId="0" borderId="0" xfId="38" applyNumberFormat="1" applyFont="1" applyFill="1" applyBorder="1" applyAlignment="1">
      <alignment horizontal="right" vertical="center" wrapText="1"/>
    </xf>
    <xf numFmtId="176" fontId="8" fillId="0" borderId="0" xfId="38" applyNumberFormat="1" applyFont="1" applyFill="1" applyBorder="1" applyAlignment="1">
      <alignment horizontal="right" vertical="center" wrapText="1"/>
    </xf>
    <xf numFmtId="37" fontId="8" fillId="0" borderId="0" xfId="38" applyNumberFormat="1" applyFont="1" applyFill="1" applyBorder="1" applyAlignment="1">
      <alignment horizontal="right" vertical="center" wrapText="1"/>
    </xf>
    <xf numFmtId="170" fontId="8" fillId="0" borderId="0" xfId="38" applyNumberFormat="1" applyFont="1" applyFill="1" applyBorder="1" applyAlignment="1">
      <alignment horizontal="right" vertical="center" wrapText="1" shrinkToFit="1"/>
    </xf>
    <xf numFmtId="3" fontId="43" fillId="0" borderId="0" xfId="35" applyNumberFormat="1" applyFont="1" applyFill="1" applyBorder="1" applyAlignment="1">
      <alignment vertical="center"/>
    </xf>
    <xf numFmtId="38" fontId="153" fillId="0" borderId="0" xfId="35" applyNumberFormat="1" applyFont="1" applyFill="1" applyAlignment="1">
      <alignment vertical="center"/>
    </xf>
    <xf numFmtId="0" fontId="149" fillId="0" borderId="0" xfId="35" applyNumberFormat="1" applyFont="1" applyFill="1" applyAlignment="1">
      <alignment vertical="center"/>
    </xf>
    <xf numFmtId="3" fontId="8" fillId="0" borderId="113" xfId="197" quotePrefix="1" applyNumberFormat="1" applyFont="1" applyFill="1" applyBorder="1" applyAlignment="1">
      <alignment vertical="center" wrapText="1"/>
    </xf>
    <xf numFmtId="0" fontId="4" fillId="0" borderId="113" xfId="197" quotePrefix="1" applyFont="1" applyFill="1" applyBorder="1" applyAlignment="1">
      <alignment vertical="center" wrapText="1"/>
    </xf>
    <xf numFmtId="0" fontId="8" fillId="0" borderId="113" xfId="197" quotePrefix="1" applyFont="1" applyFill="1" applyBorder="1" applyAlignment="1">
      <alignment horizontal="center" vertical="center" wrapText="1"/>
    </xf>
    <xf numFmtId="3" fontId="8" fillId="0" borderId="113" xfId="197" applyNumberFormat="1" applyFont="1" applyFill="1" applyBorder="1" applyAlignment="1">
      <alignment vertical="center" wrapText="1"/>
    </xf>
    <xf numFmtId="10" fontId="4" fillId="0" borderId="113" xfId="197" applyNumberFormat="1" applyFont="1" applyFill="1" applyBorder="1" applyAlignment="1">
      <alignment horizontal="center" vertical="center" wrapText="1"/>
    </xf>
    <xf numFmtId="0" fontId="4" fillId="0" borderId="109" xfId="197" applyFont="1" applyFill="1" applyBorder="1" applyAlignment="1">
      <alignment horizontal="left" vertical="center" wrapText="1"/>
    </xf>
    <xf numFmtId="3" fontId="21" fillId="0" borderId="0" xfId="37" applyNumberFormat="1" applyFont="1" applyFill="1" applyAlignment="1">
      <alignment vertical="center"/>
    </xf>
    <xf numFmtId="176" fontId="9" fillId="0" borderId="0" xfId="37" applyNumberFormat="1" applyFont="1" applyFill="1" applyAlignment="1">
      <alignment horizontal="right" vertical="center" wrapText="1"/>
    </xf>
    <xf numFmtId="176" fontId="150" fillId="0" borderId="0" xfId="37" applyNumberFormat="1" applyFont="1" applyFill="1" applyAlignment="1">
      <alignment horizontal="right" vertical="center" wrapText="1"/>
    </xf>
    <xf numFmtId="176" fontId="72" fillId="0" borderId="0" xfId="37" applyNumberFormat="1" applyFont="1" applyFill="1" applyAlignment="1">
      <alignment horizontal="right" vertical="center" wrapText="1"/>
    </xf>
    <xf numFmtId="176" fontId="5" fillId="0" borderId="0" xfId="35" applyNumberFormat="1" applyFont="1" applyFill="1" applyAlignment="1">
      <alignment horizontal="right" vertical="top" wrapText="1"/>
    </xf>
    <xf numFmtId="176" fontId="76" fillId="0" borderId="0" xfId="8" applyNumberFormat="1" applyFont="1" applyFill="1" applyAlignment="1">
      <alignment vertical="center"/>
    </xf>
    <xf numFmtId="0" fontId="8" fillId="0" borderId="113" xfId="35" applyNumberFormat="1" applyFont="1" applyFill="1" applyBorder="1" applyAlignment="1">
      <alignment horizontal="left" vertical="center"/>
    </xf>
    <xf numFmtId="0" fontId="7" fillId="0" borderId="0" xfId="35" applyNumberFormat="1" applyFont="1" applyFill="1" applyBorder="1" applyAlignment="1">
      <alignment horizontal="left" vertical="center" wrapText="1"/>
    </xf>
    <xf numFmtId="3" fontId="10" fillId="0" borderId="0" xfId="35" applyNumberFormat="1" applyFont="1" applyFill="1" applyAlignment="1">
      <alignment vertical="top"/>
    </xf>
    <xf numFmtId="0" fontId="13" fillId="0" borderId="0" xfId="39" quotePrefix="1" applyNumberFormat="1" applyFont="1" applyFill="1" applyBorder="1" applyAlignment="1"/>
    <xf numFmtId="0" fontId="15" fillId="0" borderId="44" xfId="39" applyNumberFormat="1" applyFont="1" applyFill="1" applyBorder="1" applyAlignment="1">
      <alignment vertical="center"/>
    </xf>
    <xf numFmtId="0" fontId="8" fillId="0" borderId="24" xfId="38" applyNumberFormat="1" applyFont="1" applyFill="1" applyBorder="1" applyAlignment="1">
      <alignment vertical="center"/>
    </xf>
    <xf numFmtId="0" fontId="8" fillId="0" borderId="80" xfId="38" applyNumberFormat="1" applyFont="1" applyFill="1" applyBorder="1" applyAlignment="1">
      <alignment vertical="center"/>
    </xf>
    <xf numFmtId="37" fontId="8" fillId="0" borderId="78" xfId="38" applyNumberFormat="1" applyFont="1" applyFill="1" applyBorder="1" applyAlignment="1">
      <alignment horizontal="right" vertical="center"/>
    </xf>
    <xf numFmtId="0" fontId="4" fillId="0" borderId="24" xfId="38" applyNumberFormat="1" applyFont="1" applyFill="1" applyBorder="1" applyAlignment="1">
      <alignment horizontal="left" vertical="center"/>
    </xf>
    <xf numFmtId="0" fontId="4" fillId="0" borderId="80" xfId="38" applyNumberFormat="1" applyFont="1" applyFill="1" applyBorder="1" applyAlignment="1">
      <alignment horizontal="left" vertical="center"/>
    </xf>
    <xf numFmtId="0" fontId="8" fillId="0" borderId="24" xfId="38" applyNumberFormat="1" applyFont="1" applyFill="1" applyBorder="1" applyAlignment="1">
      <alignment horizontal="left" vertical="center"/>
    </xf>
    <xf numFmtId="0" fontId="8" fillId="0" borderId="46" xfId="38" applyNumberFormat="1" applyFont="1" applyFill="1" applyBorder="1" applyAlignment="1">
      <alignment horizontal="left" vertical="center"/>
    </xf>
    <xf numFmtId="0" fontId="10" fillId="0" borderId="0" xfId="35" applyNumberFormat="1" applyFont="1" applyFill="1" applyAlignment="1">
      <alignment horizontal="center" vertical="top"/>
    </xf>
    <xf numFmtId="170" fontId="8" fillId="0" borderId="0" xfId="35" applyNumberFormat="1" applyFont="1" applyFill="1" applyBorder="1" applyAlignment="1">
      <alignment vertical="top"/>
    </xf>
    <xf numFmtId="170" fontId="4" fillId="0" borderId="0" xfId="35" applyNumberFormat="1" applyFont="1" applyFill="1" applyBorder="1" applyAlignment="1">
      <alignment horizontal="right" vertical="top"/>
    </xf>
    <xf numFmtId="170" fontId="8" fillId="0" borderId="0" xfId="35" applyNumberFormat="1" applyFont="1" applyFill="1" applyBorder="1" applyAlignment="1">
      <alignment horizontal="center" vertical="top"/>
    </xf>
    <xf numFmtId="170" fontId="8" fillId="0" borderId="0" xfId="35" applyNumberFormat="1" applyFont="1" applyFill="1" applyBorder="1" applyAlignment="1">
      <alignment horizontal="right" vertical="top"/>
    </xf>
    <xf numFmtId="37" fontId="8" fillId="0" borderId="0" xfId="35" applyNumberFormat="1" applyFont="1" applyFill="1" applyAlignment="1">
      <alignment vertical="center"/>
    </xf>
    <xf numFmtId="0" fontId="74" fillId="0" borderId="0" xfId="0" applyFont="1" applyFill="1" applyAlignment="1">
      <alignment vertical="center"/>
    </xf>
    <xf numFmtId="0" fontId="10" fillId="0" borderId="0" xfId="35" applyNumberFormat="1" applyFont="1" applyFill="1" applyBorder="1" applyAlignment="1">
      <alignment horizontal="center" vertical="center"/>
    </xf>
    <xf numFmtId="0" fontId="13" fillId="0" borderId="0" xfId="36" quotePrefix="1" applyNumberFormat="1" applyFont="1" applyFill="1" applyBorder="1" applyAlignment="1">
      <alignment horizontal="left" vertical="center"/>
    </xf>
    <xf numFmtId="2" fontId="8" fillId="0" borderId="0" xfId="35" applyNumberFormat="1" applyFont="1" applyFill="1" applyAlignment="1">
      <alignment horizontal="right" vertical="top"/>
    </xf>
    <xf numFmtId="176" fontId="8" fillId="0" borderId="52" xfId="8" applyNumberFormat="1" applyFont="1" applyFill="1" applyBorder="1" applyAlignment="1">
      <alignment horizontal="right" vertical="center"/>
    </xf>
    <xf numFmtId="0" fontId="44" fillId="0" borderId="0" xfId="35" applyNumberFormat="1" applyFont="1" applyFill="1" applyAlignment="1">
      <alignment horizontal="right" vertical="center" wrapText="1"/>
    </xf>
    <xf numFmtId="0" fontId="0" fillId="0" borderId="0" xfId="0"/>
    <xf numFmtId="0" fontId="8" fillId="0" borderId="0" xfId="0" applyFont="1"/>
    <xf numFmtId="0" fontId="4" fillId="0" borderId="0" xfId="0" applyFont="1"/>
    <xf numFmtId="0" fontId="8" fillId="0" borderId="0" xfId="35" applyNumberFormat="1" applyFont="1" applyFill="1" applyBorder="1" applyAlignment="1">
      <alignment horizontal="right" vertical="center" wrapText="1"/>
    </xf>
    <xf numFmtId="176" fontId="8" fillId="0" borderId="0" xfId="8" applyNumberFormat="1" applyFont="1" applyFill="1" applyBorder="1" applyAlignment="1">
      <alignment horizontal="right" vertical="center" wrapText="1"/>
    </xf>
    <xf numFmtId="0" fontId="8" fillId="0" borderId="0" xfId="0" applyFont="1" applyBorder="1" applyAlignment="1">
      <alignment horizontal="right" wrapText="1"/>
    </xf>
    <xf numFmtId="0" fontId="8" fillId="0" borderId="0" xfId="0" applyFont="1" applyAlignment="1">
      <alignment horizontal="right" wrapText="1"/>
    </xf>
    <xf numFmtId="0" fontId="4" fillId="0" borderId="0" xfId="35" applyNumberFormat="1" applyFont="1" applyFill="1" applyBorder="1" applyAlignment="1">
      <alignment vertical="top"/>
    </xf>
    <xf numFmtId="170" fontId="21" fillId="0" borderId="0" xfId="35" applyNumberFormat="1" applyFont="1" applyFill="1" applyAlignment="1">
      <alignment vertical="center"/>
    </xf>
    <xf numFmtId="0" fontId="8" fillId="0" borderId="0" xfId="35" quotePrefix="1" applyNumberFormat="1" applyFont="1" applyFill="1" applyBorder="1" applyAlignment="1">
      <alignment vertical="top"/>
    </xf>
    <xf numFmtId="176" fontId="8" fillId="0" borderId="0" xfId="8" applyNumberFormat="1" applyFont="1" applyAlignment="1">
      <alignment horizontal="right" vertical="center" wrapText="1"/>
    </xf>
    <xf numFmtId="176" fontId="8" fillId="0" borderId="0" xfId="0" applyNumberFormat="1" applyFont="1" applyAlignment="1">
      <alignment horizontal="left"/>
    </xf>
    <xf numFmtId="176" fontId="8" fillId="0" borderId="0" xfId="0" applyNumberFormat="1" applyFont="1"/>
    <xf numFmtId="0" fontId="4" fillId="0" borderId="0" xfId="35" quotePrefix="1" applyNumberFormat="1" applyFont="1" applyFill="1" applyBorder="1" applyAlignment="1">
      <alignment horizontal="left" vertical="top"/>
    </xf>
    <xf numFmtId="0" fontId="7" fillId="0" borderId="0" xfId="0" applyFont="1" applyFill="1" applyBorder="1"/>
    <xf numFmtId="0" fontId="4" fillId="0" borderId="0" xfId="0" applyFont="1" applyFill="1" applyBorder="1"/>
    <xf numFmtId="0" fontId="7" fillId="0" borderId="0" xfId="35" applyNumberFormat="1" applyFont="1" applyFill="1" applyBorder="1" applyAlignment="1">
      <alignment horizontal="right" vertical="center" wrapText="1"/>
    </xf>
    <xf numFmtId="0" fontId="43" fillId="0" borderId="0" xfId="35" quotePrefix="1" applyNumberFormat="1" applyFont="1" applyFill="1" applyAlignment="1">
      <alignment vertical="center"/>
    </xf>
    <xf numFmtId="3" fontId="149" fillId="0" borderId="0" xfId="0" applyNumberFormat="1" applyFont="1" applyFill="1" applyBorder="1" applyAlignment="1">
      <alignment vertical="center"/>
    </xf>
    <xf numFmtId="3" fontId="148" fillId="0" borderId="0" xfId="0" applyNumberFormat="1" applyFont="1" applyFill="1" applyAlignment="1">
      <alignment vertical="center"/>
    </xf>
    <xf numFmtId="0" fontId="10" fillId="0" borderId="0" xfId="35" applyNumberFormat="1" applyFont="1" applyFill="1" applyAlignment="1">
      <alignment horizontal="left" vertical="center"/>
    </xf>
    <xf numFmtId="37" fontId="4" fillId="0" borderId="0" xfId="8" applyNumberFormat="1" applyFont="1" applyFill="1" applyBorder="1" applyAlignment="1">
      <alignment vertical="center"/>
    </xf>
    <xf numFmtId="39" fontId="4" fillId="0" borderId="0" xfId="8" applyNumberFormat="1" applyFont="1" applyFill="1" applyAlignment="1">
      <alignment vertical="center"/>
    </xf>
    <xf numFmtId="172" fontId="4" fillId="0" borderId="0" xfId="35" applyNumberFormat="1" applyFont="1" applyFill="1" applyAlignment="1">
      <alignment vertical="center"/>
    </xf>
    <xf numFmtId="172" fontId="4" fillId="0" borderId="0" xfId="8" applyFont="1" applyFill="1" applyAlignment="1">
      <alignment vertical="center"/>
    </xf>
    <xf numFmtId="0" fontId="43" fillId="0" borderId="0" xfId="38" applyNumberFormat="1" applyFont="1" applyFill="1" applyAlignment="1">
      <alignment vertical="center"/>
    </xf>
    <xf numFmtId="0" fontId="7" fillId="0" borderId="0" xfId="0" applyFont="1" applyFill="1" applyBorder="1" applyAlignment="1">
      <alignment horizontal="right" vertical="center" wrapText="1"/>
    </xf>
    <xf numFmtId="176" fontId="7" fillId="0" borderId="0" xfId="8" applyNumberFormat="1" applyFont="1" applyFill="1" applyAlignment="1">
      <alignment horizontal="right" vertical="center" wrapText="1"/>
    </xf>
    <xf numFmtId="0" fontId="7" fillId="0" borderId="0" xfId="0" applyFont="1" applyFill="1" applyAlignment="1">
      <alignment horizontal="right" vertical="center" wrapText="1"/>
    </xf>
    <xf numFmtId="0" fontId="7" fillId="0" borderId="0" xfId="0" applyFont="1" applyFill="1"/>
    <xf numFmtId="176" fontId="7" fillId="0" borderId="0" xfId="8" applyNumberFormat="1" applyFont="1" applyFill="1"/>
    <xf numFmtId="0" fontId="4" fillId="0" borderId="0" xfId="0" applyFont="1" applyFill="1" applyBorder="1" applyAlignment="1">
      <alignment horizontal="right" wrapText="1"/>
    </xf>
    <xf numFmtId="0" fontId="4" fillId="0" borderId="0" xfId="0" applyFont="1" applyFill="1" applyAlignment="1">
      <alignment horizontal="right" wrapText="1"/>
    </xf>
    <xf numFmtId="176" fontId="4" fillId="0" borderId="0" xfId="0" applyNumberFormat="1" applyFont="1" applyFill="1" applyAlignment="1">
      <alignment horizontal="left"/>
    </xf>
    <xf numFmtId="176" fontId="4" fillId="0" borderId="0" xfId="0" applyNumberFormat="1" applyFont="1" applyFill="1"/>
    <xf numFmtId="0" fontId="4" fillId="0" borderId="0" xfId="0" applyFont="1" applyFill="1"/>
    <xf numFmtId="176" fontId="0" fillId="0" borderId="0" xfId="0" applyNumberFormat="1"/>
    <xf numFmtId="3" fontId="148" fillId="0" borderId="0" xfId="8" applyNumberFormat="1" applyFont="1" applyFill="1" applyAlignment="1">
      <alignment vertical="center"/>
    </xf>
    <xf numFmtId="3" fontId="4" fillId="0" borderId="0" xfId="8" applyNumberFormat="1" applyFont="1" applyFill="1" applyAlignment="1">
      <alignment vertical="center"/>
    </xf>
    <xf numFmtId="0" fontId="44" fillId="0" borderId="0" xfId="0" quotePrefix="1" applyFont="1" applyFill="1" applyAlignment="1">
      <alignment vertical="center"/>
    </xf>
    <xf numFmtId="0" fontId="8" fillId="0" borderId="0" xfId="37" applyFont="1" applyFill="1" applyBorder="1" applyAlignment="1" applyProtection="1">
      <alignment vertical="top"/>
      <protection hidden="1"/>
    </xf>
    <xf numFmtId="38" fontId="5" fillId="0" borderId="0"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vertical="top"/>
      <protection hidden="1"/>
    </xf>
    <xf numFmtId="38" fontId="7"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3" fontId="8" fillId="0" borderId="0" xfId="37" applyNumberFormat="1" applyFont="1" applyFill="1" applyBorder="1" applyAlignment="1" applyProtection="1">
      <alignment vertical="top"/>
      <protection hidden="1"/>
    </xf>
    <xf numFmtId="176" fontId="43" fillId="0" borderId="0" xfId="35" applyNumberFormat="1" applyFont="1" applyFill="1" applyAlignment="1">
      <alignment horizontal="right" vertical="top" wrapText="1"/>
    </xf>
    <xf numFmtId="0" fontId="43" fillId="0" borderId="0" xfId="37" quotePrefix="1" applyFont="1" applyFill="1" applyAlignment="1">
      <alignment horizontal="center" vertical="center"/>
    </xf>
    <xf numFmtId="0" fontId="43" fillId="0" borderId="0" xfId="37" applyFont="1" applyFill="1" applyAlignment="1">
      <alignment horizontal="center" vertical="center"/>
    </xf>
    <xf numFmtId="176" fontId="43" fillId="0" borderId="0" xfId="37" applyNumberFormat="1" applyFont="1" applyFill="1" applyAlignment="1">
      <alignment horizontal="right" vertical="center" wrapText="1"/>
    </xf>
    <xf numFmtId="176" fontId="44" fillId="0" borderId="0" xfId="37" applyNumberFormat="1" applyFont="1" applyFill="1" applyAlignment="1">
      <alignment horizontal="right" vertical="center" wrapText="1"/>
    </xf>
    <xf numFmtId="190" fontId="79" fillId="0" borderId="0" xfId="37" applyNumberFormat="1" applyFont="1" applyFill="1" applyBorder="1" applyAlignment="1" applyProtection="1">
      <alignment horizontal="center" vertical="top"/>
      <protection hidden="1"/>
    </xf>
    <xf numFmtId="190" fontId="5" fillId="0" borderId="0" xfId="37" applyNumberFormat="1" applyFont="1" applyFill="1" applyBorder="1" applyAlignment="1" applyProtection="1">
      <alignment vertical="top"/>
      <protection hidden="1"/>
    </xf>
    <xf numFmtId="190" fontId="76" fillId="0" borderId="0" xfId="37" applyNumberFormat="1" applyFont="1" applyFill="1" applyBorder="1" applyAlignment="1" applyProtection="1">
      <alignment horizontal="center" vertical="top"/>
      <protection hidden="1"/>
    </xf>
    <xf numFmtId="190" fontId="8" fillId="0" borderId="0" xfId="37" applyNumberFormat="1" applyFont="1" applyFill="1" applyBorder="1" applyAlignment="1" applyProtection="1">
      <alignment vertical="top"/>
      <protection hidden="1"/>
    </xf>
    <xf numFmtId="190" fontId="5" fillId="0" borderId="0" xfId="35" applyNumberFormat="1" applyFont="1" applyFill="1" applyAlignment="1">
      <alignment horizontal="center" vertical="top"/>
    </xf>
    <xf numFmtId="3" fontId="5" fillId="0" borderId="0" xfId="35" applyNumberFormat="1" applyFont="1" applyFill="1" applyAlignment="1">
      <alignment horizontal="center" vertical="top"/>
    </xf>
    <xf numFmtId="190" fontId="5" fillId="0" borderId="0" xfId="8" applyNumberFormat="1" applyFont="1" applyFill="1" applyBorder="1" applyAlignment="1" applyProtection="1">
      <alignment vertical="top"/>
      <protection hidden="1"/>
    </xf>
    <xf numFmtId="0" fontId="5" fillId="0" borderId="0" xfId="37" applyFont="1" applyFill="1" applyBorder="1" applyAlignment="1" applyProtection="1">
      <alignment vertical="top"/>
      <protection hidden="1"/>
    </xf>
    <xf numFmtId="0" fontId="5" fillId="0" borderId="0" xfId="37" applyFont="1" applyFill="1" applyBorder="1" applyAlignment="1" applyProtection="1">
      <alignment horizontal="center" vertical="top"/>
      <protection hidden="1"/>
    </xf>
    <xf numFmtId="190" fontId="7" fillId="0" borderId="0" xfId="37" applyNumberFormat="1" applyFont="1" applyFill="1" applyBorder="1" applyAlignment="1" applyProtection="1">
      <alignment vertical="top"/>
      <protection hidden="1"/>
    </xf>
    <xf numFmtId="0" fontId="5" fillId="0" borderId="98" xfId="37" applyFont="1" applyFill="1" applyBorder="1" applyAlignment="1" applyProtection="1">
      <alignment vertical="top"/>
      <protection hidden="1"/>
    </xf>
    <xf numFmtId="0" fontId="8" fillId="0" borderId="0" xfId="37" applyNumberFormat="1" applyFont="1" applyFill="1" applyBorder="1" applyAlignment="1" applyProtection="1">
      <alignment horizontal="left" vertical="top"/>
      <protection hidden="1"/>
    </xf>
    <xf numFmtId="0" fontId="5" fillId="0" borderId="0" xfId="37" applyNumberFormat="1" applyFont="1" applyFill="1" applyBorder="1" applyAlignment="1" applyProtection="1">
      <alignment horizontal="center" vertical="top" wrapText="1"/>
      <protection hidden="1"/>
    </xf>
    <xf numFmtId="0" fontId="8" fillId="0" borderId="0" xfId="37" applyNumberFormat="1" applyFont="1" applyFill="1" applyBorder="1" applyAlignment="1" applyProtection="1">
      <alignment horizontal="center" vertical="top" wrapText="1"/>
      <protection hidden="1"/>
    </xf>
    <xf numFmtId="0" fontId="5" fillId="0" borderId="0" xfId="37" applyNumberFormat="1" applyFont="1" applyFill="1" applyBorder="1" applyAlignment="1" applyProtection="1">
      <alignment horizontal="center" vertical="top"/>
      <protection hidden="1"/>
    </xf>
    <xf numFmtId="49" fontId="8" fillId="0" borderId="0" xfId="37" applyNumberFormat="1" applyFont="1" applyFill="1" applyBorder="1" applyAlignment="1" applyProtection="1">
      <alignment horizontal="center" vertical="top"/>
      <protection hidden="1"/>
    </xf>
    <xf numFmtId="0" fontId="5" fillId="0" borderId="0" xfId="37" applyFont="1" applyFill="1" applyBorder="1" applyAlignment="1" applyProtection="1">
      <alignment horizontal="center" vertical="top" wrapText="1"/>
      <protection hidden="1"/>
    </xf>
    <xf numFmtId="0" fontId="144" fillId="0" borderId="0" xfId="37" applyNumberFormat="1" applyFont="1" applyFill="1" applyBorder="1" applyAlignment="1" applyProtection="1">
      <alignment horizontal="center" vertical="top" wrapText="1"/>
      <protection hidden="1"/>
    </xf>
    <xf numFmtId="0" fontId="7" fillId="0" borderId="0" xfId="37" applyNumberFormat="1" applyFont="1" applyFill="1" applyBorder="1" applyAlignment="1" applyProtection="1">
      <alignment horizontal="center" vertical="top" wrapText="1"/>
      <protection hidden="1"/>
    </xf>
    <xf numFmtId="0" fontId="8" fillId="0" borderId="0" xfId="37" applyFont="1" applyFill="1" applyBorder="1" applyAlignment="1" applyProtection="1">
      <alignment horizontal="center" vertical="top"/>
      <protection hidden="1"/>
    </xf>
    <xf numFmtId="0" fontId="5" fillId="0" borderId="0" xfId="37" applyFont="1" applyFill="1" applyBorder="1" applyAlignment="1" applyProtection="1">
      <alignment horizontal="right" vertical="top"/>
      <protection hidden="1"/>
    </xf>
    <xf numFmtId="0"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horizontal="center" vertical="top" wrapText="1"/>
      <protection hidden="1"/>
    </xf>
    <xf numFmtId="3" fontId="5" fillId="0" borderId="0" xfId="37" applyNumberFormat="1" applyFont="1" applyFill="1" applyBorder="1" applyAlignment="1" applyProtection="1">
      <alignment horizontal="center" vertical="top" wrapText="1"/>
      <protection hidden="1"/>
    </xf>
    <xf numFmtId="0" fontId="8" fillId="0" borderId="98" xfId="37" applyFont="1" applyFill="1" applyBorder="1" applyAlignment="1" applyProtection="1">
      <alignment horizontal="center" vertical="top"/>
      <protection hidden="1"/>
    </xf>
    <xf numFmtId="38" fontId="8" fillId="0" borderId="0" xfId="37" applyNumberFormat="1" applyFont="1" applyFill="1" applyBorder="1" applyAlignment="1" applyProtection="1">
      <alignment horizontal="center" vertical="top"/>
      <protection hidden="1"/>
    </xf>
    <xf numFmtId="3" fontId="8" fillId="0" borderId="0" xfId="37" applyNumberFormat="1" applyFont="1" applyFill="1" applyBorder="1" applyAlignment="1" applyProtection="1">
      <alignment horizontal="center" vertical="top" wrapText="1"/>
      <protection hidden="1"/>
    </xf>
    <xf numFmtId="38" fontId="9" fillId="0" borderId="0" xfId="37" applyNumberFormat="1" applyFont="1" applyFill="1" applyAlignment="1" applyProtection="1">
      <alignment horizontal="right" vertical="top"/>
      <protection locked="0"/>
    </xf>
    <xf numFmtId="38" fontId="22" fillId="0" borderId="0" xfId="37" applyNumberFormat="1" applyFont="1" applyFill="1" applyAlignment="1">
      <alignment vertical="top"/>
    </xf>
    <xf numFmtId="38" fontId="22" fillId="0" borderId="0" xfId="37" applyNumberFormat="1" applyFont="1" applyFill="1" applyAlignment="1">
      <alignment horizontal="right" vertical="top"/>
    </xf>
    <xf numFmtId="38" fontId="10" fillId="0" borderId="0" xfId="37" applyNumberFormat="1" applyFont="1" applyFill="1" applyAlignment="1">
      <alignment horizontal="right" vertical="top"/>
    </xf>
    <xf numFmtId="38" fontId="9" fillId="0" borderId="0" xfId="37" applyNumberFormat="1" applyFont="1" applyFill="1" applyBorder="1" applyAlignment="1" applyProtection="1">
      <alignment horizontal="right" vertical="top"/>
      <protection locked="0"/>
    </xf>
    <xf numFmtId="38" fontId="10" fillId="0" borderId="0" xfId="37" applyNumberFormat="1" applyFont="1" applyFill="1" applyBorder="1" applyAlignment="1">
      <alignment vertical="top"/>
    </xf>
    <xf numFmtId="38" fontId="10" fillId="0" borderId="0" xfId="37" applyNumberFormat="1" applyFont="1" applyFill="1" applyBorder="1" applyAlignment="1">
      <alignment horizontal="right" vertical="top"/>
    </xf>
    <xf numFmtId="38" fontId="9" fillId="0" borderId="0" xfId="37" applyNumberFormat="1" applyFont="1" applyFill="1" applyAlignment="1">
      <alignment horizontal="right" vertical="top"/>
    </xf>
    <xf numFmtId="38" fontId="9" fillId="0" borderId="0" xfId="37" applyNumberFormat="1" applyFont="1" applyFill="1" applyAlignment="1">
      <alignment vertical="top"/>
    </xf>
    <xf numFmtId="3" fontId="44" fillId="0" borderId="0" xfId="37" applyNumberFormat="1" applyFont="1" applyFill="1" applyAlignment="1">
      <alignment vertical="center"/>
    </xf>
    <xf numFmtId="3" fontId="43" fillId="0" borderId="0" xfId="37" applyNumberFormat="1" applyFont="1" applyFill="1" applyAlignment="1">
      <alignment vertical="center"/>
    </xf>
    <xf numFmtId="3" fontId="146" fillId="0" borderId="0" xfId="37" applyNumberFormat="1" applyFont="1" applyFill="1" applyAlignment="1">
      <alignment vertical="center"/>
    </xf>
    <xf numFmtId="3" fontId="73" fillId="0" borderId="0" xfId="37" applyNumberFormat="1" applyFont="1" applyFill="1" applyBorder="1" applyAlignment="1">
      <alignment vertical="center"/>
    </xf>
    <xf numFmtId="3" fontId="10" fillId="0" borderId="0" xfId="37" applyNumberFormat="1" applyFont="1" applyFill="1" applyBorder="1" applyAlignment="1">
      <alignment vertical="center"/>
    </xf>
    <xf numFmtId="3" fontId="10" fillId="0" borderId="0" xfId="37" applyNumberFormat="1" applyFont="1" applyFill="1" applyAlignment="1">
      <alignment vertical="center"/>
    </xf>
    <xf numFmtId="3" fontId="9" fillId="0" borderId="0" xfId="37" applyNumberFormat="1" applyFont="1" applyFill="1" applyAlignment="1">
      <alignment vertical="center"/>
    </xf>
    <xf numFmtId="0" fontId="5" fillId="0" borderId="98" xfId="37" applyFont="1" applyFill="1" applyBorder="1" applyAlignment="1" applyProtection="1">
      <alignment horizontal="center" vertical="top"/>
      <protection hidden="1"/>
    </xf>
    <xf numFmtId="0" fontId="8" fillId="0" borderId="0" xfId="37" applyNumberFormat="1" applyFont="1" applyFill="1" applyBorder="1" applyAlignment="1" applyProtection="1">
      <alignment horizontal="center" vertical="top"/>
      <protection hidden="1"/>
    </xf>
    <xf numFmtId="0" fontId="8" fillId="0" borderId="0" xfId="37" applyFont="1" applyFill="1" applyBorder="1" applyAlignment="1" applyProtection="1">
      <alignment horizontal="left" wrapText="1"/>
      <protection hidden="1"/>
    </xf>
    <xf numFmtId="3" fontId="8" fillId="0" borderId="68" xfId="37" applyNumberFormat="1" applyFont="1" applyFill="1" applyBorder="1" applyAlignment="1" applyProtection="1">
      <alignment horizontal="center" vertical="center" wrapText="1"/>
      <protection hidden="1"/>
    </xf>
    <xf numFmtId="2" fontId="44" fillId="0" borderId="0" xfId="35" applyNumberFormat="1" applyFont="1" applyFill="1" applyBorder="1" applyAlignment="1">
      <alignment horizontal="center" vertical="center" wrapText="1"/>
    </xf>
    <xf numFmtId="3" fontId="43" fillId="0" borderId="0" xfId="37" applyNumberFormat="1" applyFont="1" applyFill="1" applyAlignment="1">
      <alignment vertical="center" wrapText="1"/>
    </xf>
    <xf numFmtId="0" fontId="8" fillId="0" borderId="0" xfId="35" applyNumberFormat="1" applyFont="1" applyFill="1" applyAlignment="1">
      <alignment horizontal="left" vertical="top"/>
    </xf>
    <xf numFmtId="0" fontId="8" fillId="0" borderId="0" xfId="35" applyNumberFormat="1" applyFont="1" applyFill="1" applyBorder="1" applyAlignment="1">
      <alignment horizontal="left" vertical="center"/>
    </xf>
    <xf numFmtId="0" fontId="8" fillId="0" borderId="0" xfId="35" applyNumberFormat="1" applyFont="1" applyFill="1" applyAlignment="1">
      <alignment horizontal="left" vertical="center"/>
    </xf>
    <xf numFmtId="0" fontId="76" fillId="0" borderId="0" xfId="0" quotePrefix="1" applyFont="1" applyFill="1"/>
    <xf numFmtId="0" fontId="76" fillId="0" borderId="0" xfId="63" applyNumberFormat="1" applyFont="1" applyFill="1"/>
    <xf numFmtId="176" fontId="76" fillId="0" borderId="0" xfId="63" applyNumberFormat="1" applyFont="1" applyFill="1"/>
    <xf numFmtId="0" fontId="76" fillId="0" borderId="0" xfId="0" applyFont="1" applyFill="1"/>
    <xf numFmtId="49" fontId="76" fillId="0" borderId="0" xfId="0" quotePrefix="1" applyNumberFormat="1" applyFont="1" applyFill="1"/>
    <xf numFmtId="3" fontId="186" fillId="0" borderId="51" xfId="0" applyNumberFormat="1" applyFont="1" applyFill="1" applyBorder="1"/>
    <xf numFmtId="0" fontId="78" fillId="0" borderId="0" xfId="0" quotePrefix="1" applyFont="1" applyFill="1"/>
    <xf numFmtId="0" fontId="175" fillId="0" borderId="0" xfId="0" quotePrefix="1" applyFont="1" applyFill="1"/>
    <xf numFmtId="0" fontId="78" fillId="0" borderId="0" xfId="0" applyFont="1" applyFill="1"/>
    <xf numFmtId="0" fontId="78" fillId="0" borderId="0" xfId="63" applyNumberFormat="1" applyFont="1" applyFill="1"/>
    <xf numFmtId="216" fontId="76" fillId="0" borderId="0" xfId="63" applyNumberFormat="1" applyFont="1" applyFill="1"/>
    <xf numFmtId="0" fontId="175" fillId="0" borderId="0" xfId="0" applyFont="1" applyFill="1"/>
    <xf numFmtId="0" fontId="175" fillId="0" borderId="0" xfId="63" applyNumberFormat="1" applyFont="1" applyFill="1"/>
    <xf numFmtId="176" fontId="175" fillId="0" borderId="0" xfId="63" applyNumberFormat="1" applyFont="1" applyFill="1"/>
    <xf numFmtId="216" fontId="175" fillId="0" borderId="0" xfId="63" applyNumberFormat="1" applyFont="1" applyFill="1"/>
    <xf numFmtId="0" fontId="190" fillId="0" borderId="0" xfId="0" applyFont="1" applyFill="1"/>
    <xf numFmtId="0" fontId="147" fillId="0" borderId="0" xfId="0" applyFont="1" applyFill="1"/>
    <xf numFmtId="14" fontId="76" fillId="0" borderId="0" xfId="0" applyNumberFormat="1" applyFont="1" applyFill="1"/>
    <xf numFmtId="0" fontId="76" fillId="0" borderId="0" xfId="199" applyFont="1" applyFill="1"/>
    <xf numFmtId="3" fontId="10" fillId="0" borderId="0" xfId="37" applyNumberFormat="1" applyFont="1" applyFill="1" applyBorder="1" applyAlignment="1" applyProtection="1">
      <alignment horizontal="centerContinuous" vertical="top"/>
      <protection hidden="1"/>
    </xf>
    <xf numFmtId="3" fontId="9" fillId="0" borderId="0" xfId="37" applyNumberFormat="1" applyFont="1" applyFill="1" applyBorder="1" applyAlignment="1" applyProtection="1">
      <alignment horizontal="centerContinuous" vertical="top"/>
      <protection hidden="1"/>
    </xf>
    <xf numFmtId="176" fontId="9" fillId="0" borderId="0" xfId="8" applyNumberFormat="1" applyFont="1" applyFill="1" applyBorder="1" applyAlignment="1" applyProtection="1">
      <alignment horizontal="centerContinuous" vertical="top"/>
      <protection hidden="1"/>
    </xf>
    <xf numFmtId="176" fontId="10" fillId="0" borderId="0" xfId="8" applyNumberFormat="1" applyFont="1" applyFill="1" applyBorder="1" applyAlignment="1" applyProtection="1">
      <alignment horizontal="centerContinuous" vertical="top"/>
      <protection hidden="1"/>
    </xf>
    <xf numFmtId="3" fontId="21" fillId="0" borderId="0" xfId="37" applyNumberFormat="1" applyFont="1" applyFill="1" applyBorder="1" applyAlignment="1" applyProtection="1">
      <alignment vertical="top"/>
      <protection hidden="1"/>
    </xf>
    <xf numFmtId="176" fontId="21" fillId="0" borderId="0" xfId="8" applyNumberFormat="1" applyFont="1" applyFill="1" applyBorder="1" applyAlignment="1" applyProtection="1">
      <alignment vertical="top"/>
      <protection hidden="1"/>
    </xf>
    <xf numFmtId="3" fontId="144" fillId="0" borderId="0" xfId="37" applyNumberFormat="1" applyFont="1" applyFill="1" applyBorder="1" applyAlignment="1" applyProtection="1">
      <alignment vertical="top"/>
      <protection hidden="1"/>
    </xf>
    <xf numFmtId="3" fontId="29" fillId="0" borderId="0" xfId="37" applyNumberFormat="1" applyFont="1" applyFill="1" applyBorder="1" applyAlignment="1" applyProtection="1">
      <alignment vertical="center"/>
      <protection hidden="1"/>
    </xf>
    <xf numFmtId="176" fontId="29" fillId="0" borderId="0" xfId="8" applyNumberFormat="1" applyFont="1" applyFill="1" applyBorder="1" applyAlignment="1" applyProtection="1">
      <alignment vertical="center"/>
      <protection hidden="1"/>
    </xf>
    <xf numFmtId="0" fontId="0" fillId="0" borderId="0" xfId="0" applyFill="1" applyAlignment="1">
      <alignment vertical="center" wrapText="1"/>
    </xf>
    <xf numFmtId="170" fontId="43" fillId="0" borderId="0" xfId="37" applyNumberFormat="1" applyFont="1" applyFill="1" applyAlignment="1">
      <alignment vertical="center"/>
    </xf>
    <xf numFmtId="0" fontId="8" fillId="0" borderId="0" xfId="35" quotePrefix="1" applyNumberFormat="1" applyFont="1" applyFill="1" applyAlignment="1">
      <alignment horizontal="left" vertical="top"/>
    </xf>
    <xf numFmtId="3" fontId="5" fillId="0" borderId="0" xfId="35" applyNumberFormat="1" applyFont="1" applyFill="1" applyBorder="1" applyAlignment="1">
      <alignment vertical="top"/>
    </xf>
    <xf numFmtId="0" fontId="8" fillId="0" borderId="0" xfId="35" applyNumberFormat="1" applyFont="1" applyFill="1" applyBorder="1" applyAlignment="1">
      <alignment horizontal="center" vertical="center"/>
    </xf>
    <xf numFmtId="0" fontId="13" fillId="0" borderId="0" xfId="39" applyNumberFormat="1" applyFont="1" applyFill="1" applyBorder="1" applyAlignment="1">
      <alignment vertical="center"/>
    </xf>
    <xf numFmtId="0" fontId="48" fillId="0" borderId="0" xfId="39" applyNumberFormat="1" applyFont="1" applyFill="1" applyBorder="1" applyAlignment="1">
      <alignment vertical="center"/>
    </xf>
    <xf numFmtId="0" fontId="8" fillId="0" borderId="0" xfId="38" applyNumberFormat="1" applyFont="1" applyFill="1" applyBorder="1" applyAlignment="1">
      <alignment vertical="center"/>
    </xf>
    <xf numFmtId="0" fontId="8" fillId="0" borderId="0" xfId="38" applyNumberFormat="1" applyFont="1" applyFill="1" applyBorder="1" applyAlignment="1">
      <alignment vertical="center" wrapText="1"/>
    </xf>
    <xf numFmtId="37" fontId="4" fillId="0" borderId="0" xfId="35" applyNumberFormat="1" applyFont="1" applyFill="1" applyBorder="1" applyAlignment="1">
      <alignment vertical="center"/>
    </xf>
    <xf numFmtId="0" fontId="4" fillId="0" borderId="0" xfId="35" applyNumberFormat="1" applyFont="1" applyFill="1" applyBorder="1" applyAlignment="1">
      <alignment vertical="center"/>
    </xf>
    <xf numFmtId="0" fontId="4" fillId="0" borderId="0" xfId="35" applyNumberFormat="1" applyFont="1" applyFill="1" applyAlignment="1">
      <alignment vertical="center"/>
    </xf>
    <xf numFmtId="3" fontId="4" fillId="0" borderId="0" xfId="35" applyNumberFormat="1" applyFont="1" applyFill="1" applyBorder="1" applyAlignment="1">
      <alignment vertical="center"/>
    </xf>
    <xf numFmtId="0" fontId="8" fillId="0" borderId="0" xfId="35" applyNumberFormat="1" applyFont="1" applyFill="1" applyBorder="1" applyAlignment="1">
      <alignment vertical="center"/>
    </xf>
    <xf numFmtId="37" fontId="4" fillId="0" borderId="0" xfId="38" applyNumberFormat="1" applyFont="1" applyFill="1" applyBorder="1" applyAlignment="1">
      <alignment vertical="center" shrinkToFit="1"/>
    </xf>
    <xf numFmtId="170" fontId="8" fillId="0" borderId="0" xfId="35" applyNumberFormat="1" applyFont="1" applyFill="1" applyAlignment="1">
      <alignment horizontal="right" vertical="center"/>
    </xf>
    <xf numFmtId="170" fontId="8" fillId="0" borderId="0" xfId="35" applyNumberFormat="1" applyFont="1" applyFill="1" applyBorder="1" applyAlignment="1">
      <alignment vertical="center"/>
    </xf>
    <xf numFmtId="170" fontId="4" fillId="0" borderId="0" xfId="35" applyNumberFormat="1" applyFont="1" applyFill="1" applyBorder="1" applyAlignment="1">
      <alignment vertical="center"/>
    </xf>
    <xf numFmtId="0" fontId="8" fillId="0" borderId="86" xfId="38" applyNumberFormat="1" applyFont="1" applyFill="1" applyBorder="1" applyAlignment="1">
      <alignment horizontal="center" vertical="center" wrapText="1"/>
    </xf>
    <xf numFmtId="0" fontId="8" fillId="0" borderId="0" xfId="35" applyNumberFormat="1" applyFont="1" applyFill="1" applyAlignment="1">
      <alignment vertical="center"/>
    </xf>
    <xf numFmtId="38" fontId="4" fillId="0" borderId="0" xfId="35" applyNumberFormat="1" applyFont="1" applyFill="1" applyBorder="1" applyAlignment="1">
      <alignment vertical="center"/>
    </xf>
    <xf numFmtId="0" fontId="4" fillId="0" borderId="0" xfId="35" applyNumberFormat="1" applyFont="1" applyFill="1" applyAlignment="1">
      <alignment horizontal="left" vertical="center"/>
    </xf>
    <xf numFmtId="0" fontId="8" fillId="0" borderId="0" xfId="35" applyNumberFormat="1" applyFont="1" applyFill="1" applyAlignment="1">
      <alignment horizontal="left" vertical="center"/>
    </xf>
    <xf numFmtId="37" fontId="4" fillId="0" borderId="0" xfId="38" applyNumberFormat="1" applyFont="1" applyFill="1" applyBorder="1" applyAlignment="1">
      <alignment vertical="center"/>
    </xf>
    <xf numFmtId="0" fontId="7" fillId="0" borderId="0" xfId="35" applyNumberFormat="1" applyFont="1" applyFill="1" applyBorder="1" applyAlignment="1">
      <alignment vertical="center"/>
    </xf>
    <xf numFmtId="0" fontId="8" fillId="0" borderId="0" xfId="35" applyNumberFormat="1" applyFont="1" applyFill="1" applyBorder="1" applyAlignment="1">
      <alignment horizontal="left" vertical="center"/>
    </xf>
    <xf numFmtId="0" fontId="4" fillId="0" borderId="0" xfId="35" applyNumberFormat="1" applyFont="1" applyFill="1" applyBorder="1" applyAlignment="1">
      <alignment horizontal="left" vertical="center"/>
    </xf>
    <xf numFmtId="0" fontId="4" fillId="0" borderId="0" xfId="35" applyNumberFormat="1" applyFont="1" applyFill="1" applyBorder="1" applyAlignment="1">
      <alignment horizontal="center" vertical="center" wrapText="1"/>
    </xf>
    <xf numFmtId="3" fontId="24" fillId="0" borderId="0" xfId="35" applyNumberFormat="1" applyFont="1" applyFill="1" applyBorder="1" applyAlignment="1">
      <alignment vertical="center"/>
    </xf>
    <xf numFmtId="38" fontId="4" fillId="0" borderId="0" xfId="35" applyNumberFormat="1" applyFont="1" applyFill="1" applyAlignment="1">
      <alignment vertical="center"/>
    </xf>
    <xf numFmtId="3" fontId="7" fillId="0" borderId="0" xfId="35"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170" fontId="4" fillId="0" borderId="0" xfId="38" applyNumberFormat="1" applyFont="1" applyFill="1" applyBorder="1" applyAlignment="1">
      <alignment vertical="center" shrinkToFit="1"/>
    </xf>
    <xf numFmtId="3" fontId="24" fillId="0" borderId="0" xfId="38" applyNumberFormat="1" applyFont="1" applyFill="1" applyBorder="1" applyAlignment="1">
      <alignment vertical="center" shrinkToFit="1"/>
    </xf>
    <xf numFmtId="3" fontId="8" fillId="0" borderId="0" xfId="38" applyNumberFormat="1" applyFont="1" applyFill="1" applyBorder="1" applyAlignment="1">
      <alignment vertical="center" shrinkToFit="1"/>
    </xf>
    <xf numFmtId="3" fontId="24" fillId="0" borderId="0" xfId="35" applyNumberFormat="1" applyFont="1" applyFill="1" applyBorder="1" applyAlignment="1">
      <alignment vertical="center" shrinkToFit="1"/>
    </xf>
    <xf numFmtId="170" fontId="7" fillId="0" borderId="0" xfId="35" applyNumberFormat="1" applyFont="1" applyFill="1" applyBorder="1" applyAlignment="1">
      <alignment horizontal="right" vertical="center"/>
    </xf>
    <xf numFmtId="176" fontId="124" fillId="0" borderId="86" xfId="8" applyNumberFormat="1" applyFont="1" applyFill="1" applyBorder="1" applyAlignment="1">
      <alignment vertical="center" wrapText="1"/>
    </xf>
    <xf numFmtId="0" fontId="192" fillId="0" borderId="0" xfId="35" applyNumberFormat="1" applyFont="1" applyFill="1" applyAlignment="1">
      <alignment horizontal="center" vertical="center"/>
    </xf>
    <xf numFmtId="176" fontId="193" fillId="0" borderId="86" xfId="8" applyNumberFormat="1" applyFont="1" applyFill="1" applyBorder="1" applyAlignment="1">
      <alignment horizontal="center" vertical="center" wrapText="1"/>
    </xf>
    <xf numFmtId="37" fontId="193" fillId="0" borderId="0" xfId="38" applyNumberFormat="1" applyFont="1" applyFill="1" applyBorder="1" applyAlignment="1">
      <alignment horizontal="center" vertical="center"/>
    </xf>
    <xf numFmtId="176" fontId="193" fillId="0" borderId="0" xfId="8" applyNumberFormat="1" applyFont="1" applyFill="1" applyBorder="1" applyAlignment="1">
      <alignment horizontal="center" vertical="center"/>
    </xf>
    <xf numFmtId="37" fontId="193" fillId="0" borderId="0" xfId="38" applyNumberFormat="1" applyFont="1" applyFill="1" applyBorder="1" applyAlignment="1">
      <alignment horizontal="center" vertical="center" shrinkToFit="1"/>
    </xf>
    <xf numFmtId="170" fontId="193" fillId="0" borderId="0" xfId="38" applyNumberFormat="1" applyFont="1" applyFill="1" applyBorder="1" applyAlignment="1">
      <alignment horizontal="center" vertical="center" shrinkToFit="1"/>
    </xf>
    <xf numFmtId="0" fontId="192" fillId="0" borderId="0" xfId="35" applyNumberFormat="1" applyFont="1" applyFill="1" applyBorder="1" applyAlignment="1">
      <alignment horizontal="center" vertical="center"/>
    </xf>
    <xf numFmtId="0" fontId="194" fillId="0" borderId="0" xfId="39" applyNumberFormat="1" applyFont="1" applyFill="1" applyBorder="1" applyAlignment="1">
      <alignment horizontal="center" vertical="center"/>
    </xf>
    <xf numFmtId="0" fontId="192" fillId="0" borderId="0" xfId="38" applyNumberFormat="1" applyFont="1" applyFill="1" applyBorder="1" applyAlignment="1">
      <alignment horizontal="center" vertical="center"/>
    </xf>
    <xf numFmtId="3" fontId="192" fillId="0" borderId="0" xfId="38" applyNumberFormat="1" applyFont="1" applyFill="1" applyBorder="1" applyAlignment="1">
      <alignment horizontal="center" vertical="center" shrinkToFit="1"/>
    </xf>
    <xf numFmtId="38" fontId="193" fillId="0" borderId="0" xfId="35" applyNumberFormat="1" applyFont="1" applyFill="1" applyBorder="1" applyAlignment="1">
      <alignment horizontal="center" vertical="center"/>
    </xf>
    <xf numFmtId="37" fontId="192" fillId="0" borderId="0" xfId="35" applyNumberFormat="1" applyFont="1" applyFill="1" applyBorder="1" applyAlignment="1">
      <alignment horizontal="center" vertical="center"/>
    </xf>
    <xf numFmtId="3" fontId="192" fillId="0" borderId="0" xfId="35" applyNumberFormat="1" applyFont="1" applyFill="1" applyBorder="1" applyAlignment="1">
      <alignment horizontal="center" vertical="center"/>
    </xf>
    <xf numFmtId="176" fontId="76" fillId="0" borderId="0" xfId="198" applyNumberFormat="1" applyFont="1" applyFill="1"/>
    <xf numFmtId="3" fontId="191" fillId="0" borderId="51" xfId="301" applyNumberFormat="1" applyFont="1" applyFill="1" applyBorder="1"/>
    <xf numFmtId="3" fontId="148" fillId="0" borderId="51" xfId="0" applyNumberFormat="1" applyFont="1" applyFill="1" applyBorder="1"/>
    <xf numFmtId="0" fontId="4" fillId="0" borderId="0" xfId="197" applyFont="1" applyFill="1" applyAlignment="1">
      <alignment vertical="center" wrapText="1"/>
    </xf>
    <xf numFmtId="172" fontId="4" fillId="0" borderId="0" xfId="8" applyNumberFormat="1" applyFont="1" applyFill="1" applyAlignment="1">
      <alignment vertical="center"/>
    </xf>
    <xf numFmtId="170" fontId="8" fillId="0" borderId="0" xfId="35" applyNumberFormat="1" applyFont="1" applyFill="1" applyAlignment="1">
      <alignment horizontal="center" vertical="center"/>
    </xf>
    <xf numFmtId="216" fontId="0" fillId="0" borderId="0" xfId="0" applyNumberFormat="1" applyFill="1" applyBorder="1" applyAlignment="1">
      <alignment vertical="center"/>
    </xf>
    <xf numFmtId="216" fontId="4" fillId="0" borderId="0" xfId="35" applyNumberFormat="1" applyFont="1" applyFill="1" applyAlignment="1">
      <alignment vertical="center"/>
    </xf>
    <xf numFmtId="176" fontId="0" fillId="0" borderId="0" xfId="8" applyNumberFormat="1" applyFont="1" applyFill="1" applyBorder="1" applyAlignment="1">
      <alignment horizontal="right" vertical="center"/>
    </xf>
    <xf numFmtId="216" fontId="4" fillId="0" borderId="0" xfId="8" applyNumberFormat="1" applyFont="1" applyFill="1" applyAlignment="1">
      <alignment vertical="center"/>
    </xf>
    <xf numFmtId="176" fontId="1" fillId="0" borderId="0" xfId="303" applyNumberFormat="1" applyFill="1"/>
    <xf numFmtId="0" fontId="10" fillId="0" borderId="0" xfId="37" applyNumberFormat="1" applyFont="1" applyFill="1" applyBorder="1" applyAlignment="1" applyProtection="1">
      <alignment horizontal="left" vertical="center"/>
      <protection hidden="1"/>
    </xf>
    <xf numFmtId="0" fontId="9" fillId="0" borderId="8" xfId="37" applyNumberFormat="1" applyFont="1" applyFill="1" applyBorder="1" applyAlignment="1" applyProtection="1">
      <alignment horizontal="left" vertical="center"/>
      <protection hidden="1"/>
    </xf>
    <xf numFmtId="0" fontId="10" fillId="0" borderId="0" xfId="35" quotePrefix="1" applyNumberFormat="1" applyFont="1" applyFill="1" applyAlignment="1">
      <alignment vertical="center"/>
    </xf>
    <xf numFmtId="0" fontId="210" fillId="0" borderId="0" xfId="0" applyFont="1" applyFill="1"/>
    <xf numFmtId="0" fontId="211" fillId="0" borderId="0" xfId="0" applyFont="1" applyFill="1"/>
    <xf numFmtId="0" fontId="210" fillId="0" borderId="0" xfId="0" quotePrefix="1" applyFont="1" applyFill="1"/>
    <xf numFmtId="0" fontId="213" fillId="0" borderId="0" xfId="0" applyFont="1" applyFill="1"/>
    <xf numFmtId="0" fontId="22" fillId="0" borderId="0" xfId="35" applyNumberFormat="1" applyFont="1" applyFill="1" applyAlignment="1">
      <alignment horizontal="left" vertical="center"/>
    </xf>
    <xf numFmtId="0" fontId="9" fillId="0" borderId="0" xfId="80" applyFont="1" applyFill="1" applyBorder="1" applyAlignment="1">
      <alignment horizontal="center" vertical="center"/>
    </xf>
    <xf numFmtId="0" fontId="22" fillId="0" borderId="0" xfId="35" applyNumberFormat="1" applyFont="1" applyFill="1" applyBorder="1" applyAlignment="1">
      <alignment horizontal="center" vertical="center"/>
    </xf>
    <xf numFmtId="0" fontId="10" fillId="0" borderId="0" xfId="80" applyFont="1" applyFill="1" applyBorder="1" applyAlignment="1">
      <alignment horizontal="center" vertical="center"/>
    </xf>
    <xf numFmtId="0" fontId="9" fillId="0" borderId="0" xfId="35" applyNumberFormat="1" applyFont="1" applyFill="1" applyAlignment="1">
      <alignment horizontal="right" vertical="center"/>
    </xf>
    <xf numFmtId="0" fontId="8" fillId="0" borderId="68" xfId="197" applyFont="1" applyFill="1" applyBorder="1" applyAlignment="1">
      <alignment horizontal="center" vertical="center"/>
    </xf>
    <xf numFmtId="0" fontId="4" fillId="0" borderId="68" xfId="197" applyFont="1" applyFill="1" applyBorder="1" applyAlignment="1">
      <alignment vertical="center"/>
    </xf>
    <xf numFmtId="0" fontId="4" fillId="0" borderId="0" xfId="197" applyFont="1" applyFill="1" applyAlignment="1">
      <alignment vertical="center"/>
    </xf>
    <xf numFmtId="170" fontId="4" fillId="0" borderId="0" xfId="35" applyNumberFormat="1" applyFont="1" applyFill="1" applyAlignment="1">
      <alignment vertical="center" wrapText="1"/>
    </xf>
    <xf numFmtId="3" fontId="44" fillId="0" borderId="0" xfId="8" applyNumberFormat="1" applyFont="1" applyFill="1" applyBorder="1" applyAlignment="1">
      <alignment horizontal="right" vertical="center" wrapText="1"/>
    </xf>
    <xf numFmtId="0" fontId="10" fillId="0" borderId="0" xfId="35" applyNumberFormat="1" applyFont="1" applyFill="1" applyAlignment="1">
      <alignment horizontal="right" vertical="center" wrapText="1"/>
    </xf>
    <xf numFmtId="176" fontId="10" fillId="0" borderId="0" xfId="8" applyNumberFormat="1" applyFont="1" applyFill="1" applyBorder="1" applyAlignment="1">
      <alignment horizontal="right" vertical="center" wrapText="1"/>
    </xf>
    <xf numFmtId="0" fontId="9" fillId="0" borderId="0" xfId="35" applyNumberFormat="1" applyFont="1" applyFill="1" applyBorder="1" applyAlignment="1">
      <alignment horizontal="right" vertical="center"/>
    </xf>
    <xf numFmtId="37" fontId="9" fillId="0" borderId="0" xfId="35" applyNumberFormat="1" applyFont="1" applyFill="1" applyBorder="1" applyAlignment="1">
      <alignment horizontal="right" vertical="center"/>
    </xf>
    <xf numFmtId="37" fontId="21" fillId="0" borderId="0" xfId="35" applyNumberFormat="1" applyFont="1" applyFill="1" applyBorder="1" applyAlignment="1">
      <alignment horizontal="right" vertical="center"/>
    </xf>
    <xf numFmtId="37" fontId="9" fillId="0" borderId="0" xfId="35" applyNumberFormat="1" applyFont="1" applyFill="1" applyAlignment="1">
      <alignment horizontal="right" vertical="center"/>
    </xf>
    <xf numFmtId="3" fontId="214" fillId="0" borderId="0" xfId="0" applyNumberFormat="1" applyFont="1" applyFill="1" applyBorder="1" applyAlignment="1">
      <alignment vertical="center"/>
    </xf>
    <xf numFmtId="3" fontId="9" fillId="0" borderId="0" xfId="35" applyNumberFormat="1" applyFont="1" applyFill="1" applyBorder="1" applyAlignment="1">
      <alignment horizontal="right" vertical="center"/>
    </xf>
    <xf numFmtId="3" fontId="21" fillId="0" borderId="0" xfId="35" applyNumberFormat="1" applyFont="1" applyFill="1" applyBorder="1" applyAlignment="1">
      <alignment horizontal="right" vertical="center"/>
    </xf>
    <xf numFmtId="3" fontId="9" fillId="0" borderId="0" xfId="35" applyNumberFormat="1" applyFont="1" applyFill="1" applyAlignment="1">
      <alignment horizontal="right" vertical="center"/>
    </xf>
    <xf numFmtId="3" fontId="4" fillId="0" borderId="68" xfId="34" applyNumberFormat="1" applyFont="1" applyFill="1" applyBorder="1" applyAlignment="1">
      <alignment horizontal="right" vertical="top"/>
    </xf>
    <xf numFmtId="3" fontId="4" fillId="0" borderId="51" xfId="34" applyNumberFormat="1" applyFont="1" applyFill="1" applyBorder="1" applyAlignment="1">
      <alignment horizontal="right" vertical="top"/>
    </xf>
    <xf numFmtId="0" fontId="7" fillId="0" borderId="0" xfId="35" applyNumberFormat="1" applyFont="1" applyFill="1" applyAlignment="1">
      <alignment horizontal="justify" vertical="center"/>
    </xf>
    <xf numFmtId="0" fontId="10" fillId="0" borderId="0" xfId="35" applyNumberFormat="1" applyFont="1" applyFill="1" applyAlignment="1">
      <alignment horizontal="right" vertical="center"/>
    </xf>
    <xf numFmtId="3" fontId="4" fillId="0" borderId="8" xfId="34" applyNumberFormat="1" applyFont="1" applyFill="1" applyBorder="1" applyAlignment="1">
      <alignment horizontal="right" vertical="top"/>
    </xf>
    <xf numFmtId="3" fontId="9" fillId="0" borderId="51" xfId="8" applyNumberFormat="1" applyFont="1" applyFill="1" applyBorder="1" applyAlignment="1" applyProtection="1">
      <alignment horizontal="right" vertical="top" wrapText="1"/>
      <protection locked="0"/>
    </xf>
    <xf numFmtId="0" fontId="8" fillId="0" borderId="0" xfId="35" applyNumberFormat="1" applyFont="1" applyFill="1" applyAlignment="1">
      <alignment horizontal="justify" vertical="top" wrapText="1"/>
    </xf>
    <xf numFmtId="0" fontId="4" fillId="0" borderId="0" xfId="35" applyNumberFormat="1" applyFont="1" applyFill="1" applyAlignment="1">
      <alignment vertical="center"/>
    </xf>
    <xf numFmtId="0" fontId="8" fillId="0" borderId="0" xfId="35" applyNumberFormat="1" applyFont="1" applyFill="1" applyAlignment="1">
      <alignment horizontal="left" vertical="center"/>
    </xf>
    <xf numFmtId="0" fontId="124" fillId="0" borderId="0" xfId="35" applyNumberFormat="1" applyFont="1" applyFill="1" applyAlignment="1">
      <alignment vertical="center" wrapText="1"/>
    </xf>
    <xf numFmtId="0" fontId="7" fillId="0" borderId="68" xfId="35" applyNumberFormat="1" applyFont="1" applyFill="1" applyBorder="1" applyAlignment="1">
      <alignment vertical="center"/>
    </xf>
    <xf numFmtId="0" fontId="147" fillId="0" borderId="0" xfId="35" applyNumberFormat="1" applyFont="1" applyFill="1" applyAlignment="1">
      <alignment vertical="center"/>
    </xf>
    <xf numFmtId="0" fontId="8" fillId="0" borderId="86" xfId="197" applyFont="1" applyFill="1" applyBorder="1" applyAlignment="1">
      <alignment horizontal="center" vertical="center" wrapText="1"/>
    </xf>
    <xf numFmtId="0" fontId="4" fillId="0" borderId="109" xfId="197" quotePrefix="1" applyFont="1" applyFill="1" applyBorder="1" applyAlignment="1">
      <alignment vertical="center" wrapText="1"/>
    </xf>
    <xf numFmtId="0" fontId="4" fillId="0" borderId="108" xfId="197" quotePrefix="1" applyFont="1" applyFill="1" applyBorder="1" applyAlignment="1">
      <alignment vertical="center" wrapText="1"/>
    </xf>
    <xf numFmtId="10" fontId="4" fillId="0" borderId="86" xfId="197" applyNumberFormat="1" applyFont="1" applyFill="1" applyBorder="1" applyAlignment="1">
      <alignment horizontal="center" vertical="center" wrapText="1"/>
    </xf>
    <xf numFmtId="0" fontId="8" fillId="0" borderId="0" xfId="35" applyNumberFormat="1" applyFont="1" applyFill="1" applyBorder="1" applyAlignment="1">
      <alignment horizontal="center" vertical="center"/>
    </xf>
    <xf numFmtId="0" fontId="4" fillId="0" borderId="0" xfId="35" applyNumberFormat="1" applyFont="1" applyFill="1" applyBorder="1" applyAlignment="1">
      <alignment horizontal="center" vertical="center"/>
    </xf>
    <xf numFmtId="0" fontId="13" fillId="0" borderId="0" xfId="39" applyNumberFormat="1" applyFont="1" applyFill="1" applyBorder="1" applyAlignment="1">
      <alignment vertical="center"/>
    </xf>
    <xf numFmtId="0" fontId="48" fillId="0" borderId="0" xfId="39" applyNumberFormat="1" applyFont="1" applyFill="1" applyBorder="1" applyAlignment="1">
      <alignment vertical="center"/>
    </xf>
    <xf numFmtId="3" fontId="4" fillId="0" borderId="0" xfId="35" applyNumberFormat="1" applyFont="1" applyFill="1" applyBorder="1" applyAlignment="1">
      <alignment horizontal="right" vertical="center" wrapText="1"/>
    </xf>
    <xf numFmtId="0" fontId="4" fillId="0" borderId="0" xfId="35" applyNumberFormat="1" applyFont="1" applyFill="1" applyBorder="1" applyAlignment="1">
      <alignment horizontal="left" vertical="center" wrapText="1"/>
    </xf>
    <xf numFmtId="0" fontId="8" fillId="0" borderId="0" xfId="38" applyNumberFormat="1" applyFont="1" applyFill="1" applyBorder="1" applyAlignment="1">
      <alignment vertical="center"/>
    </xf>
    <xf numFmtId="37" fontId="4" fillId="0" borderId="0" xfId="35" applyNumberFormat="1" applyFont="1" applyFill="1" applyBorder="1" applyAlignment="1">
      <alignment vertical="center"/>
    </xf>
    <xf numFmtId="0" fontId="8" fillId="0" borderId="0" xfId="35" applyNumberFormat="1" applyFont="1" applyFill="1" applyAlignment="1">
      <alignment horizontal="left" vertical="top"/>
    </xf>
    <xf numFmtId="176" fontId="4" fillId="0" borderId="0" xfId="8" applyNumberFormat="1" applyFont="1" applyFill="1" applyAlignment="1">
      <alignment horizontal="right" vertical="center" wrapText="1"/>
    </xf>
    <xf numFmtId="3" fontId="4" fillId="0" borderId="0" xfId="35" applyNumberFormat="1" applyFont="1" applyFill="1" applyAlignment="1">
      <alignment vertical="center" wrapText="1"/>
    </xf>
    <xf numFmtId="176" fontId="4" fillId="0" borderId="0" xfId="8" applyNumberFormat="1" applyFont="1" applyFill="1" applyAlignment="1">
      <alignment horizontal="right" vertical="top" wrapText="1"/>
    </xf>
    <xf numFmtId="0" fontId="4" fillId="0" borderId="0" xfId="35" quotePrefix="1" applyNumberFormat="1" applyFont="1" applyFill="1" applyAlignment="1">
      <alignment horizontal="justify" vertical="center" wrapText="1"/>
    </xf>
    <xf numFmtId="0" fontId="4" fillId="0" borderId="0" xfId="35" applyNumberFormat="1" applyFont="1" applyFill="1" applyAlignment="1">
      <alignment horizontal="center" vertical="center"/>
    </xf>
    <xf numFmtId="0" fontId="4" fillId="0" borderId="0" xfId="0" applyFont="1" applyFill="1" applyAlignment="1">
      <alignment vertical="center" wrapText="1"/>
    </xf>
    <xf numFmtId="37" fontId="4" fillId="0" borderId="0" xfId="35" applyNumberFormat="1" applyFont="1" applyFill="1" applyAlignment="1">
      <alignment vertical="center"/>
    </xf>
    <xf numFmtId="176" fontId="8" fillId="0" borderId="0" xfId="8" applyNumberFormat="1" applyFont="1" applyFill="1" applyAlignment="1">
      <alignment horizontal="right" vertical="center" wrapText="1"/>
    </xf>
    <xf numFmtId="170" fontId="4" fillId="0" borderId="0" xfId="35" applyNumberFormat="1" applyFont="1" applyFill="1" applyAlignment="1">
      <alignment horizontal="right" vertical="center" wrapText="1"/>
    </xf>
    <xf numFmtId="170" fontId="8" fillId="0" borderId="0" xfId="35" applyNumberFormat="1" applyFont="1" applyFill="1" applyAlignment="1">
      <alignment horizontal="right" vertical="center" wrapText="1"/>
    </xf>
    <xf numFmtId="170" fontId="8" fillId="0" borderId="0" xfId="35" applyNumberFormat="1" applyFont="1" applyFill="1" applyBorder="1" applyAlignment="1">
      <alignment horizontal="right" vertical="center" wrapText="1"/>
    </xf>
    <xf numFmtId="170" fontId="4" fillId="0" borderId="0" xfId="35" applyNumberFormat="1" applyFont="1" applyFill="1" applyBorder="1" applyAlignment="1">
      <alignment horizontal="right" vertical="center" wrapText="1"/>
    </xf>
    <xf numFmtId="0" fontId="4" fillId="0" borderId="0" xfId="35" applyNumberFormat="1" applyFont="1" applyFill="1" applyBorder="1" applyAlignment="1">
      <alignment vertical="center"/>
    </xf>
    <xf numFmtId="0" fontId="8" fillId="0" borderId="0" xfId="35" applyNumberFormat="1" applyFont="1" applyFill="1" applyBorder="1" applyAlignment="1">
      <alignment horizontal="right" vertical="center" wrapText="1"/>
    </xf>
    <xf numFmtId="37" fontId="4" fillId="0" borderId="0" xfId="35" applyNumberFormat="1" applyFont="1" applyFill="1" applyBorder="1" applyAlignment="1">
      <alignment horizontal="right" vertical="center" wrapText="1"/>
    </xf>
    <xf numFmtId="170" fontId="8" fillId="0" borderId="80" xfId="35" applyNumberFormat="1" applyFont="1" applyFill="1" applyBorder="1" applyAlignment="1">
      <alignment horizontal="right" vertical="center" wrapText="1"/>
    </xf>
    <xf numFmtId="176" fontId="4" fillId="0" borderId="0" xfId="8" applyNumberFormat="1" applyFont="1" applyFill="1" applyBorder="1" applyAlignment="1">
      <alignment horizontal="right" vertical="center" wrapText="1"/>
    </xf>
    <xf numFmtId="0" fontId="43" fillId="0" borderId="0" xfId="0" applyFont="1" applyFill="1" applyAlignment="1">
      <alignment vertical="center" wrapText="1"/>
    </xf>
    <xf numFmtId="0" fontId="74" fillId="0" borderId="0" xfId="35" applyNumberFormat="1" applyFont="1" applyFill="1" applyAlignment="1">
      <alignment horizontal="justify" vertical="center" wrapText="1"/>
    </xf>
    <xf numFmtId="0" fontId="4" fillId="0" borderId="0" xfId="35" applyNumberFormat="1" applyFont="1" applyFill="1" applyAlignment="1">
      <alignment horizontal="justify" vertical="center" wrapText="1"/>
    </xf>
    <xf numFmtId="0" fontId="8" fillId="0" borderId="0" xfId="0" applyFont="1" applyFill="1" applyAlignment="1">
      <alignment vertical="center"/>
    </xf>
    <xf numFmtId="0" fontId="4" fillId="0" borderId="0" xfId="35" applyNumberFormat="1" applyFont="1" applyFill="1" applyAlignment="1">
      <alignment vertical="center"/>
    </xf>
    <xf numFmtId="3" fontId="4" fillId="0" borderId="0" xfId="35" applyNumberFormat="1" applyFont="1" applyFill="1" applyAlignment="1">
      <alignment horizontal="right" vertical="center"/>
    </xf>
    <xf numFmtId="0" fontId="4" fillId="0" borderId="0" xfId="35" applyNumberFormat="1" applyFont="1" applyFill="1" applyAlignment="1">
      <alignment vertical="center" wrapText="1"/>
    </xf>
    <xf numFmtId="0" fontId="4" fillId="0" borderId="0" xfId="35" quotePrefix="1" applyNumberFormat="1" applyFont="1" applyFill="1" applyAlignment="1">
      <alignment horizontal="left" vertical="center" wrapText="1"/>
    </xf>
    <xf numFmtId="38" fontId="4" fillId="0" borderId="0" xfId="35" applyNumberFormat="1" applyFont="1" applyFill="1" applyBorder="1" applyAlignment="1">
      <alignment vertical="center"/>
    </xf>
    <xf numFmtId="0" fontId="8" fillId="0" borderId="0" xfId="35" applyNumberFormat="1" applyFont="1" applyFill="1" applyAlignment="1">
      <alignment vertical="center" wrapText="1"/>
    </xf>
    <xf numFmtId="0" fontId="8" fillId="0" borderId="0" xfId="35" applyNumberFormat="1" applyFont="1" applyFill="1" applyAlignment="1">
      <alignment horizontal="left" vertical="center" wrapText="1"/>
    </xf>
    <xf numFmtId="0" fontId="8" fillId="0" borderId="0" xfId="35" applyNumberFormat="1" applyFont="1" applyFill="1" applyBorder="1" applyAlignment="1">
      <alignment vertical="center" wrapText="1"/>
    </xf>
    <xf numFmtId="170" fontId="8" fillId="0" borderId="0" xfId="35" applyNumberFormat="1" applyFont="1" applyFill="1" applyBorder="1" applyAlignment="1">
      <alignment horizontal="center" vertical="center"/>
    </xf>
    <xf numFmtId="189" fontId="8" fillId="0" borderId="0" xfId="35" applyNumberFormat="1" applyFont="1" applyFill="1" applyAlignment="1">
      <alignment horizontal="right" vertical="center"/>
    </xf>
    <xf numFmtId="170" fontId="4" fillId="0" borderId="0" xfId="35" applyNumberFormat="1" applyFont="1" applyFill="1" applyBorder="1" applyAlignment="1">
      <alignment vertical="center"/>
    </xf>
    <xf numFmtId="176" fontId="4" fillId="0" borderId="0" xfId="8" applyNumberFormat="1" applyFont="1" applyFill="1" applyBorder="1" applyAlignment="1">
      <alignment horizontal="right" vertical="center"/>
    </xf>
    <xf numFmtId="0" fontId="121" fillId="0" borderId="86" xfId="0" applyFont="1" applyFill="1" applyBorder="1" applyAlignment="1">
      <alignment vertical="center"/>
    </xf>
    <xf numFmtId="3" fontId="121" fillId="0" borderId="22" xfId="38" applyNumberFormat="1" applyFont="1" applyFill="1" applyBorder="1" applyAlignment="1">
      <alignment vertical="center"/>
    </xf>
    <xf numFmtId="0" fontId="8" fillId="0" borderId="0" xfId="35" applyNumberFormat="1" applyFont="1" applyFill="1" applyBorder="1" applyAlignment="1">
      <alignment horizontal="center" vertical="center" wrapText="1"/>
    </xf>
    <xf numFmtId="170" fontId="121" fillId="0" borderId="16" xfId="38" applyNumberFormat="1" applyFont="1" applyFill="1" applyBorder="1" applyAlignment="1">
      <alignment vertical="center"/>
    </xf>
    <xf numFmtId="0" fontId="123" fillId="0" borderId="16" xfId="0" applyFont="1" applyFill="1" applyBorder="1" applyAlignment="1">
      <alignment vertical="center"/>
    </xf>
    <xf numFmtId="170" fontId="121" fillId="0" borderId="22" xfId="38" applyNumberFormat="1" applyFont="1" applyFill="1" applyBorder="1" applyAlignment="1">
      <alignment vertical="center"/>
    </xf>
    <xf numFmtId="0" fontId="7" fillId="0" borderId="16" xfId="35" applyNumberFormat="1" applyFont="1" applyFill="1" applyBorder="1" applyAlignment="1">
      <alignment vertical="center"/>
    </xf>
    <xf numFmtId="176" fontId="4" fillId="0" borderId="0" xfId="8" applyNumberFormat="1" applyFont="1" applyFill="1" applyAlignment="1">
      <alignment horizontal="right" vertical="center"/>
    </xf>
    <xf numFmtId="176" fontId="8" fillId="0" borderId="0" xfId="8" applyNumberFormat="1" applyFont="1" applyFill="1" applyAlignment="1">
      <alignment horizontal="center" vertical="center"/>
    </xf>
    <xf numFmtId="0" fontId="8" fillId="0" borderId="0" xfId="35" applyNumberFormat="1" applyFont="1" applyFill="1" applyAlignment="1">
      <alignment horizontal="right" vertical="center"/>
    </xf>
    <xf numFmtId="3" fontId="121" fillId="0" borderId="12" xfId="38" applyNumberFormat="1" applyFont="1" applyFill="1" applyBorder="1" applyAlignment="1">
      <alignment vertical="center"/>
    </xf>
    <xf numFmtId="3" fontId="121" fillId="0" borderId="16" xfId="38" applyNumberFormat="1" applyFont="1" applyFill="1" applyBorder="1" applyAlignment="1">
      <alignment vertical="center"/>
    </xf>
    <xf numFmtId="0" fontId="121" fillId="0" borderId="87" xfId="0" applyFont="1" applyFill="1" applyBorder="1" applyAlignment="1">
      <alignment vertical="center"/>
    </xf>
    <xf numFmtId="0" fontId="8" fillId="0" borderId="0" xfId="35" quotePrefix="1" applyNumberFormat="1" applyFont="1" applyFill="1" applyAlignment="1">
      <alignment horizontal="center" vertical="center"/>
    </xf>
    <xf numFmtId="170" fontId="8" fillId="0" borderId="0" xfId="35" applyNumberFormat="1" applyFont="1" applyFill="1" applyBorder="1" applyAlignment="1">
      <alignment horizontal="right" vertical="center"/>
    </xf>
    <xf numFmtId="170" fontId="4" fillId="0" borderId="0" xfId="35" applyNumberFormat="1" applyFont="1" applyFill="1" applyAlignment="1">
      <alignment horizontal="right" vertical="center"/>
    </xf>
    <xf numFmtId="3" fontId="126" fillId="0" borderId="86" xfId="0" applyNumberFormat="1" applyFont="1" applyFill="1" applyBorder="1" applyAlignment="1">
      <alignment horizontal="right" vertical="center"/>
    </xf>
    <xf numFmtId="0" fontId="8" fillId="0" borderId="80" xfId="35" applyNumberFormat="1" applyFont="1" applyFill="1" applyBorder="1" applyAlignment="1">
      <alignment horizontal="center" vertical="center"/>
    </xf>
    <xf numFmtId="170" fontId="4" fillId="0" borderId="0" xfId="35" applyNumberFormat="1" applyFont="1" applyFill="1" applyAlignment="1">
      <alignment vertical="center"/>
    </xf>
    <xf numFmtId="0" fontId="8" fillId="0" borderId="0" xfId="35" applyNumberFormat="1" applyFont="1" applyFill="1" applyBorder="1" applyAlignment="1">
      <alignment vertical="center"/>
    </xf>
    <xf numFmtId="0" fontId="4" fillId="0" borderId="0" xfId="35" quotePrefix="1" applyNumberFormat="1" applyFont="1" applyFill="1" applyAlignment="1">
      <alignment vertical="center" wrapText="1"/>
    </xf>
    <xf numFmtId="170" fontId="4" fillId="0" borderId="0" xfId="35" applyNumberFormat="1" applyFont="1" applyFill="1" applyBorder="1" applyAlignment="1">
      <alignment horizontal="center" vertical="center"/>
    </xf>
    <xf numFmtId="0" fontId="9" fillId="0" borderId="0" xfId="35" applyNumberFormat="1" applyFont="1" applyFill="1" applyBorder="1" applyAlignment="1">
      <alignment horizontal="right" vertical="center" wrapText="1"/>
    </xf>
    <xf numFmtId="3" fontId="9" fillId="0" borderId="0" xfId="35" applyNumberFormat="1" applyFont="1" applyFill="1" applyBorder="1" applyAlignment="1">
      <alignment horizontal="right" vertical="center" wrapText="1"/>
    </xf>
    <xf numFmtId="0" fontId="8" fillId="0" borderId="0" xfId="35" applyNumberFormat="1" applyFont="1" applyFill="1" applyAlignment="1">
      <alignment horizontal="center" vertical="center"/>
    </xf>
    <xf numFmtId="0" fontId="8" fillId="0" borderId="0" xfId="35" quotePrefix="1" applyNumberFormat="1" applyFont="1" applyFill="1" applyBorder="1" applyAlignment="1">
      <alignment horizontal="right" vertical="center" wrapText="1"/>
    </xf>
    <xf numFmtId="0" fontId="8" fillId="0" borderId="0" xfId="35" applyNumberFormat="1" applyFont="1" applyFill="1" applyAlignment="1">
      <alignment horizontal="left" vertical="center"/>
    </xf>
    <xf numFmtId="0" fontId="8" fillId="0" borderId="0" xfId="35" quotePrefix="1" applyNumberFormat="1" applyFont="1" applyFill="1" applyBorder="1" applyAlignment="1">
      <alignment horizontal="right" vertical="center"/>
    </xf>
    <xf numFmtId="0" fontId="8" fillId="0" borderId="89" xfId="38" applyNumberFormat="1" applyFont="1" applyFill="1" applyBorder="1" applyAlignment="1">
      <alignment horizontal="center" vertical="center" wrapText="1"/>
    </xf>
    <xf numFmtId="37" fontId="4" fillId="0" borderId="29" xfId="38" applyNumberFormat="1" applyFont="1" applyFill="1" applyBorder="1" applyAlignment="1">
      <alignment vertical="center"/>
    </xf>
    <xf numFmtId="170" fontId="8" fillId="0" borderId="0" xfId="35" applyNumberFormat="1" applyFont="1" applyFill="1" applyAlignment="1">
      <alignment horizontal="right" vertical="center"/>
    </xf>
    <xf numFmtId="0" fontId="4" fillId="0" borderId="8" xfId="35" applyNumberFormat="1" applyFont="1" applyFill="1" applyBorder="1" applyAlignment="1">
      <alignment vertical="center"/>
    </xf>
    <xf numFmtId="0" fontId="9" fillId="0" borderId="86" xfId="38" applyNumberFormat="1" applyFont="1" applyFill="1" applyBorder="1" applyAlignment="1">
      <alignment vertical="center" shrinkToFit="1"/>
    </xf>
    <xf numFmtId="0" fontId="8" fillId="0" borderId="0" xfId="35" applyNumberFormat="1" applyFont="1" applyFill="1" applyAlignment="1">
      <alignment horizontal="justify" vertical="center" wrapText="1"/>
    </xf>
    <xf numFmtId="38" fontId="8" fillId="0" borderId="0" xfId="37" applyNumberFormat="1" applyFont="1" applyFill="1" applyBorder="1" applyAlignment="1" applyProtection="1">
      <alignment horizontal="right" vertical="center"/>
      <protection hidden="1"/>
    </xf>
    <xf numFmtId="0" fontId="4" fillId="0" borderId="0" xfId="35" applyNumberFormat="1" applyFont="1" applyFill="1" applyAlignment="1">
      <alignment horizontal="right" vertical="center" wrapText="1"/>
    </xf>
    <xf numFmtId="170" fontId="8" fillId="0" borderId="0" xfId="35" applyNumberFormat="1" applyFont="1" applyFill="1" applyBorder="1" applyAlignment="1">
      <alignment vertical="center"/>
    </xf>
    <xf numFmtId="3" fontId="4" fillId="0" borderId="0" xfId="8" applyNumberFormat="1" applyFont="1" applyFill="1" applyAlignment="1">
      <alignment vertical="center" wrapText="1"/>
    </xf>
    <xf numFmtId="0" fontId="8" fillId="0" borderId="0" xfId="38" applyNumberFormat="1" applyFont="1" applyFill="1" applyAlignment="1">
      <alignment horizontal="center" vertical="center" wrapText="1"/>
    </xf>
    <xf numFmtId="0" fontId="8" fillId="0" borderId="0" xfId="35" quotePrefix="1" applyNumberFormat="1" applyFont="1" applyFill="1" applyBorder="1" applyAlignment="1">
      <alignment vertical="center"/>
    </xf>
    <xf numFmtId="3" fontId="4" fillId="0" borderId="0" xfId="35" applyNumberFormat="1" applyFont="1" applyFill="1" applyBorder="1" applyAlignment="1">
      <alignment vertical="center"/>
    </xf>
    <xf numFmtId="0" fontId="4" fillId="0" borderId="0" xfId="35" applyNumberFormat="1" applyFont="1" applyFill="1" applyBorder="1" applyAlignment="1">
      <alignment horizontal="right" vertical="center" wrapText="1"/>
    </xf>
    <xf numFmtId="3" fontId="4" fillId="0" borderId="0" xfId="35" applyNumberFormat="1" applyFont="1" applyFill="1" applyAlignment="1">
      <alignment horizontal="justify" vertical="center" wrapText="1"/>
    </xf>
    <xf numFmtId="176" fontId="8" fillId="0" borderId="0" xfId="8" applyNumberFormat="1" applyFont="1" applyFill="1" applyBorder="1" applyAlignment="1">
      <alignment horizontal="right" vertical="center" wrapText="1"/>
    </xf>
    <xf numFmtId="3" fontId="4" fillId="0" borderId="0" xfId="35" applyNumberFormat="1" applyFont="1" applyFill="1" applyAlignment="1">
      <alignment vertical="center"/>
    </xf>
    <xf numFmtId="0" fontId="8" fillId="0" borderId="0" xfId="35" applyNumberFormat="1" applyFont="1" applyFill="1" applyAlignment="1">
      <alignment vertical="center"/>
    </xf>
    <xf numFmtId="37" fontId="4" fillId="0" borderId="0" xfId="35" applyNumberFormat="1" applyFont="1" applyFill="1" applyAlignment="1">
      <alignment horizontal="right" vertical="center" wrapText="1"/>
    </xf>
    <xf numFmtId="37" fontId="7" fillId="0" borderId="0" xfId="35" applyNumberFormat="1" applyFont="1" applyFill="1" applyAlignment="1">
      <alignment vertical="center"/>
    </xf>
    <xf numFmtId="0" fontId="4" fillId="0" borderId="0" xfId="35" applyNumberFormat="1" applyFont="1" applyFill="1" applyAlignment="1">
      <alignment horizontal="left" vertical="center" wrapText="1"/>
    </xf>
    <xf numFmtId="0" fontId="7" fillId="0" borderId="0" xfId="35" applyNumberFormat="1" applyFont="1" applyFill="1" applyAlignment="1">
      <alignment vertical="center" wrapText="1"/>
    </xf>
    <xf numFmtId="176" fontId="4" fillId="0" borderId="0" xfId="8" applyNumberFormat="1" applyFont="1" applyFill="1" applyAlignment="1">
      <alignment vertical="center"/>
    </xf>
    <xf numFmtId="38" fontId="4" fillId="0" borderId="0" xfId="35" applyNumberFormat="1" applyFont="1" applyFill="1" applyBorder="1" applyAlignment="1">
      <alignment horizontal="right" vertical="center" wrapText="1"/>
    </xf>
    <xf numFmtId="3" fontId="4" fillId="0" borderId="0" xfId="35" applyNumberFormat="1" applyFont="1" applyFill="1" applyBorder="1" applyAlignment="1">
      <alignment vertical="center" wrapText="1"/>
    </xf>
    <xf numFmtId="37" fontId="4" fillId="0" borderId="0" xfId="35" applyNumberFormat="1" applyFont="1" applyFill="1" applyBorder="1" applyAlignment="1">
      <alignment horizontal="right" vertical="center"/>
    </xf>
    <xf numFmtId="3" fontId="8" fillId="0" borderId="0" xfId="8" applyNumberFormat="1" applyFont="1" applyFill="1" applyBorder="1" applyAlignment="1">
      <alignment horizontal="right" vertical="center" wrapText="1"/>
    </xf>
    <xf numFmtId="3" fontId="8" fillId="0" borderId="0" xfId="35" applyNumberFormat="1" applyFont="1" applyFill="1" applyBorder="1" applyAlignment="1">
      <alignment vertical="center" wrapText="1"/>
    </xf>
    <xf numFmtId="0" fontId="4" fillId="0" borderId="0" xfId="35" applyNumberFormat="1" applyFont="1" applyFill="1" applyAlignment="1">
      <alignment horizontal="left" vertical="center"/>
    </xf>
    <xf numFmtId="176" fontId="4" fillId="0" borderId="0" xfId="8" applyNumberFormat="1" applyFont="1" applyFill="1" applyBorder="1" applyAlignment="1">
      <alignment vertical="center"/>
    </xf>
    <xf numFmtId="3" fontId="4" fillId="0" borderId="0" xfId="35" applyNumberFormat="1" applyFont="1" applyFill="1" applyBorder="1" applyAlignment="1">
      <alignment horizontal="right" vertical="center"/>
    </xf>
    <xf numFmtId="3" fontId="8" fillId="0" borderId="0" xfId="8" applyNumberFormat="1" applyFont="1" applyFill="1" applyBorder="1" applyAlignment="1">
      <alignment vertical="center" wrapText="1"/>
    </xf>
    <xf numFmtId="0" fontId="4" fillId="0" borderId="0" xfId="35" applyNumberFormat="1" applyFont="1" applyFill="1" applyBorder="1" applyAlignment="1">
      <alignment vertical="center" wrapText="1"/>
    </xf>
    <xf numFmtId="176" fontId="8" fillId="0" borderId="0" xfId="8" applyNumberFormat="1" applyFont="1" applyFill="1" applyBorder="1" applyAlignment="1">
      <alignment vertical="center" wrapText="1"/>
    </xf>
    <xf numFmtId="0" fontId="8" fillId="0" borderId="0" xfId="35" applyNumberFormat="1" applyFont="1" applyFill="1" applyBorder="1" applyAlignment="1">
      <alignment horizontal="right" vertical="center"/>
    </xf>
    <xf numFmtId="176" fontId="8" fillId="0" borderId="0" xfId="8" applyNumberFormat="1" applyFont="1" applyFill="1" applyAlignment="1">
      <alignment horizontal="right" vertical="center" wrapText="1" shrinkToFit="1"/>
    </xf>
    <xf numFmtId="176" fontId="8" fillId="0" borderId="0" xfId="8" applyNumberFormat="1" applyFont="1" applyFill="1" applyAlignment="1">
      <alignment horizontal="right" vertical="center"/>
    </xf>
    <xf numFmtId="176" fontId="4" fillId="0" borderId="0" xfId="8" applyNumberFormat="1" applyFont="1" applyFill="1" applyBorder="1" applyAlignment="1">
      <alignment vertical="center" wrapText="1"/>
    </xf>
    <xf numFmtId="0" fontId="10" fillId="0" borderId="0" xfId="35" applyNumberFormat="1" applyFont="1" applyFill="1" applyAlignment="1">
      <alignment horizontal="center" vertical="center"/>
    </xf>
    <xf numFmtId="0" fontId="8" fillId="0" borderId="0" xfId="35" applyNumberFormat="1" applyFont="1" applyFill="1" applyAlignment="1">
      <alignment horizontal="right" vertical="center" wrapText="1"/>
    </xf>
    <xf numFmtId="3" fontId="8" fillId="0" borderId="0" xfId="35" applyNumberFormat="1" applyFont="1" applyFill="1" applyAlignment="1">
      <alignment vertical="center" wrapText="1"/>
    </xf>
    <xf numFmtId="37" fontId="4" fillId="0" borderId="11" xfId="38" applyNumberFormat="1" applyFont="1" applyFill="1" applyBorder="1" applyAlignment="1">
      <alignment vertical="center"/>
    </xf>
    <xf numFmtId="0" fontId="7" fillId="0" borderId="0" xfId="35" applyNumberFormat="1" applyFont="1" applyFill="1" applyBorder="1" applyAlignment="1">
      <alignment vertical="center"/>
    </xf>
    <xf numFmtId="37" fontId="9" fillId="0" borderId="0" xfId="35" applyNumberFormat="1" applyFont="1" applyFill="1" applyBorder="1" applyAlignment="1">
      <alignment horizontal="right" vertical="center" wrapText="1"/>
    </xf>
    <xf numFmtId="0" fontId="10" fillId="0" borderId="0" xfId="35" applyNumberFormat="1" applyFont="1" applyFill="1" applyBorder="1" applyAlignment="1">
      <alignment horizontal="right" vertical="center" wrapText="1"/>
    </xf>
    <xf numFmtId="37" fontId="8" fillId="0" borderId="0" xfId="35" applyNumberFormat="1" applyFont="1" applyFill="1" applyBorder="1" applyAlignment="1">
      <alignment horizontal="right" vertical="center" wrapText="1"/>
    </xf>
    <xf numFmtId="0" fontId="121" fillId="0" borderId="16" xfId="0" applyFont="1" applyFill="1" applyBorder="1" applyAlignment="1">
      <alignment vertical="center"/>
    </xf>
    <xf numFmtId="0" fontId="8" fillId="0" borderId="88" xfId="38" applyNumberFormat="1" applyFont="1" applyFill="1" applyBorder="1" applyAlignment="1">
      <alignment horizontal="center" vertical="center" wrapText="1"/>
    </xf>
    <xf numFmtId="0" fontId="8" fillId="0" borderId="68" xfId="38" applyNumberFormat="1" applyFont="1" applyFill="1" applyBorder="1" applyAlignment="1">
      <alignment horizontal="center" vertical="center" wrapText="1"/>
    </xf>
    <xf numFmtId="3" fontId="9" fillId="0" borderId="0" xfId="38" applyNumberFormat="1" applyFont="1" applyFill="1" applyAlignment="1">
      <alignment vertical="center" shrinkToFit="1"/>
    </xf>
    <xf numFmtId="3" fontId="9" fillId="0" borderId="0" xfId="35" applyNumberFormat="1" applyFont="1" applyFill="1" applyAlignment="1">
      <alignment vertical="center" shrinkToFit="1"/>
    </xf>
    <xf numFmtId="3" fontId="21" fillId="0" borderId="0" xfId="38" applyNumberFormat="1" applyFont="1" applyFill="1" applyAlignment="1">
      <alignment vertical="center" shrinkToFit="1"/>
    </xf>
    <xf numFmtId="3" fontId="22" fillId="0" borderId="0" xfId="35" applyNumberFormat="1" applyFont="1" applyFill="1" applyAlignment="1">
      <alignment vertical="center" shrinkToFit="1"/>
    </xf>
    <xf numFmtId="3" fontId="43" fillId="0" borderId="0" xfId="38" applyNumberFormat="1" applyFont="1" applyFill="1" applyBorder="1" applyAlignment="1">
      <alignment vertical="center"/>
    </xf>
    <xf numFmtId="0" fontId="10" fillId="0" borderId="2" xfId="38" applyNumberFormat="1" applyFont="1" applyFill="1" applyBorder="1" applyAlignment="1">
      <alignment vertical="center" shrinkToFit="1"/>
    </xf>
    <xf numFmtId="3" fontId="21" fillId="0" borderId="0" xfId="35" applyNumberFormat="1" applyFont="1" applyFill="1" applyAlignment="1">
      <alignment vertical="center" shrinkToFit="1"/>
    </xf>
    <xf numFmtId="3" fontId="9" fillId="0" borderId="0" xfId="38" applyNumberFormat="1" applyFont="1" applyFill="1" applyBorder="1" applyAlignment="1">
      <alignment vertical="center" shrinkToFit="1"/>
    </xf>
    <xf numFmtId="0" fontId="8" fillId="0" borderId="0" xfId="0" applyFont="1" applyFill="1" applyAlignment="1">
      <alignment horizontal="right" vertical="center" wrapText="1"/>
    </xf>
    <xf numFmtId="0" fontId="18" fillId="0" borderId="0" xfId="35" applyNumberFormat="1" applyFont="1" applyFill="1" applyAlignment="1">
      <alignment vertical="center" wrapText="1"/>
    </xf>
    <xf numFmtId="170" fontId="4" fillId="0" borderId="0" xfId="35" applyNumberFormat="1" applyFont="1" applyFill="1" applyBorder="1" applyAlignment="1">
      <alignment vertical="top"/>
    </xf>
    <xf numFmtId="3" fontId="4" fillId="0" borderId="0" xfId="35" quotePrefix="1" applyNumberFormat="1" applyFont="1" applyFill="1" applyBorder="1" applyAlignment="1">
      <alignment vertical="center"/>
    </xf>
    <xf numFmtId="170" fontId="43" fillId="0" borderId="0" xfId="38" applyNumberFormat="1" applyFont="1" applyFill="1" applyBorder="1" applyAlignment="1">
      <alignment horizontal="right" vertical="center"/>
    </xf>
    <xf numFmtId="0" fontId="8" fillId="0" borderId="0" xfId="35" applyNumberFormat="1" applyFont="1" applyFill="1" applyBorder="1" applyAlignment="1">
      <alignment horizontal="left" vertical="center"/>
    </xf>
    <xf numFmtId="0" fontId="4" fillId="0" borderId="0" xfId="35" applyNumberFormat="1" applyFont="1" applyFill="1" applyBorder="1" applyAlignment="1">
      <alignment horizontal="left" vertical="center"/>
    </xf>
    <xf numFmtId="49" fontId="8" fillId="0" borderId="0" xfId="0" quotePrefix="1" applyNumberFormat="1" applyFont="1" applyFill="1" applyBorder="1" applyAlignment="1">
      <alignment horizontal="left" vertical="center" wrapText="1"/>
    </xf>
    <xf numFmtId="0" fontId="4" fillId="0" borderId="0" xfId="35" applyNumberFormat="1" applyFont="1" applyFill="1" applyAlignment="1">
      <alignment horizontal="justify" vertical="top" wrapText="1"/>
    </xf>
    <xf numFmtId="0" fontId="4" fillId="0" borderId="0" xfId="35" applyNumberFormat="1" applyFont="1" applyFill="1" applyAlignment="1">
      <alignment horizontal="left" vertical="top"/>
    </xf>
    <xf numFmtId="3" fontId="8" fillId="0" borderId="0" xfId="35" applyNumberFormat="1" applyFont="1" applyFill="1" applyBorder="1" applyAlignment="1">
      <alignment vertical="center"/>
    </xf>
    <xf numFmtId="176" fontId="4" fillId="0" borderId="0" xfId="8" applyNumberFormat="1" applyFont="1" applyFill="1" applyAlignment="1">
      <alignment vertical="center" wrapText="1"/>
    </xf>
    <xf numFmtId="49" fontId="8" fillId="0" borderId="0" xfId="0" quotePrefix="1" applyNumberFormat="1" applyFont="1" applyFill="1" applyBorder="1" applyAlignment="1">
      <alignment horizontal="center" vertical="center" wrapText="1"/>
    </xf>
    <xf numFmtId="0" fontId="7" fillId="0" borderId="0" xfId="35" applyNumberFormat="1" applyFont="1" applyFill="1" applyAlignment="1">
      <alignment vertical="center"/>
    </xf>
    <xf numFmtId="0" fontId="4" fillId="0" borderId="0" xfId="35" quotePrefix="1" applyNumberFormat="1" applyFont="1" applyFill="1" applyAlignment="1">
      <alignment horizontal="left" vertical="center"/>
    </xf>
    <xf numFmtId="3" fontId="8" fillId="0" borderId="0" xfId="35" quotePrefix="1" applyNumberFormat="1" applyFont="1" applyFill="1" applyBorder="1" applyAlignment="1">
      <alignment vertical="center"/>
    </xf>
    <xf numFmtId="49" fontId="8" fillId="0" borderId="0" xfId="0" applyNumberFormat="1" applyFont="1" applyFill="1" applyAlignment="1">
      <alignment vertical="center" wrapText="1"/>
    </xf>
    <xf numFmtId="170" fontId="44" fillId="0" borderId="0" xfId="35" applyNumberFormat="1" applyFont="1" applyFill="1" applyBorder="1" applyAlignment="1">
      <alignment horizontal="right" vertical="center" wrapText="1"/>
    </xf>
    <xf numFmtId="0" fontId="8" fillId="0" borderId="0" xfId="35" quotePrefix="1" applyNumberFormat="1" applyFont="1" applyFill="1" applyBorder="1" applyAlignment="1">
      <alignment horizontal="center" vertical="center"/>
    </xf>
    <xf numFmtId="3" fontId="8" fillId="0" borderId="0" xfId="35" applyNumberFormat="1" applyFont="1" applyFill="1" applyBorder="1" applyAlignment="1">
      <alignment horizontal="right" vertical="center"/>
    </xf>
    <xf numFmtId="176" fontId="8" fillId="0" borderId="80" xfId="8" applyNumberFormat="1" applyFont="1" applyFill="1" applyBorder="1" applyAlignment="1">
      <alignment horizontal="right" vertical="center" shrinkToFit="1"/>
    </xf>
    <xf numFmtId="0" fontId="4" fillId="0" borderId="0" xfId="35" applyNumberFormat="1" applyFont="1" applyFill="1" applyBorder="1" applyAlignment="1">
      <alignment horizontal="right" vertical="center"/>
    </xf>
    <xf numFmtId="170" fontId="7" fillId="0" borderId="0" xfId="35" applyNumberFormat="1" applyFont="1" applyFill="1" applyAlignment="1">
      <alignment vertical="center"/>
    </xf>
    <xf numFmtId="38" fontId="4" fillId="0" borderId="0" xfId="35" applyNumberFormat="1" applyFont="1" applyFill="1" applyAlignment="1">
      <alignment vertical="center"/>
    </xf>
    <xf numFmtId="3" fontId="7" fillId="0" borderId="0" xfId="38" applyNumberFormat="1" applyFont="1" applyFill="1" applyBorder="1" applyAlignment="1">
      <alignment vertical="center" shrinkToFit="1"/>
    </xf>
    <xf numFmtId="3" fontId="7" fillId="0" borderId="0" xfId="35" applyNumberFormat="1" applyFont="1" applyFill="1" applyBorder="1" applyAlignment="1">
      <alignment vertical="center" shrinkToFit="1"/>
    </xf>
    <xf numFmtId="3" fontId="4" fillId="0" borderId="0" xfId="38" applyNumberFormat="1" applyFont="1" applyFill="1" applyBorder="1" applyAlignment="1">
      <alignment vertical="center" shrinkToFit="1"/>
    </xf>
    <xf numFmtId="3" fontId="8" fillId="0" borderId="0" xfId="38" applyNumberFormat="1" applyFont="1" applyFill="1" applyBorder="1" applyAlignment="1">
      <alignment vertical="center" shrinkToFit="1"/>
    </xf>
    <xf numFmtId="3" fontId="24" fillId="0" borderId="0" xfId="35" applyNumberFormat="1" applyFont="1" applyFill="1" applyBorder="1" applyAlignment="1">
      <alignment vertical="center" shrinkToFit="1"/>
    </xf>
    <xf numFmtId="0" fontId="4" fillId="0" borderId="0" xfId="35" applyNumberFormat="1" applyFont="1" applyFill="1" applyAlignment="1">
      <alignment vertical="top"/>
    </xf>
    <xf numFmtId="0" fontId="4" fillId="0" borderId="0" xfId="35" applyNumberFormat="1" applyFont="1" applyFill="1" applyBorder="1" applyAlignment="1">
      <alignment vertical="top"/>
    </xf>
    <xf numFmtId="3" fontId="78" fillId="0" borderId="0" xfId="199" applyNumberFormat="1" applyFont="1" applyFill="1"/>
    <xf numFmtId="38" fontId="78" fillId="0" borderId="0" xfId="199" applyNumberFormat="1" applyFont="1" applyFill="1" applyAlignment="1">
      <alignment horizontal="right"/>
    </xf>
    <xf numFmtId="3" fontId="76" fillId="0" borderId="68" xfId="199" applyNumberFormat="1" applyFont="1" applyFill="1" applyBorder="1"/>
    <xf numFmtId="0" fontId="76" fillId="0" borderId="68" xfId="199" applyFont="1" applyFill="1" applyBorder="1"/>
    <xf numFmtId="0" fontId="76" fillId="0" borderId="68" xfId="199" applyFont="1" applyFill="1" applyBorder="1" applyAlignment="1">
      <alignment horizontal="right"/>
    </xf>
    <xf numFmtId="0" fontId="181" fillId="0" borderId="0" xfId="199" applyFont="1" applyFill="1"/>
    <xf numFmtId="0" fontId="8" fillId="0" borderId="0" xfId="0" applyFont="1" applyFill="1"/>
    <xf numFmtId="0" fontId="8" fillId="0" borderId="0" xfId="197" applyFont="1" applyFill="1" applyAlignment="1">
      <alignment vertical="center"/>
    </xf>
    <xf numFmtId="0" fontId="4" fillId="0" borderId="0" xfId="197" applyFont="1" applyFill="1" applyAlignment="1">
      <alignment horizontal="right" vertical="center"/>
    </xf>
    <xf numFmtId="0" fontId="8" fillId="0" borderId="68" xfId="197" applyFont="1" applyFill="1" applyBorder="1" applyAlignment="1">
      <alignment vertical="center" wrapText="1"/>
    </xf>
    <xf numFmtId="0" fontId="8" fillId="0" borderId="99" xfId="197" applyFont="1" applyFill="1" applyBorder="1" applyAlignment="1">
      <alignment horizontal="right" vertical="center"/>
    </xf>
    <xf numFmtId="0" fontId="8" fillId="0" borderId="0" xfId="197" applyFont="1" applyFill="1" applyAlignment="1">
      <alignment horizontal="right" vertical="center"/>
    </xf>
    <xf numFmtId="0" fontId="8" fillId="0" borderId="0" xfId="197" applyFont="1" applyFill="1" applyAlignment="1">
      <alignment vertical="center" wrapText="1"/>
    </xf>
    <xf numFmtId="170" fontId="8" fillId="0" borderId="0" xfId="197" applyNumberFormat="1" applyFont="1" applyFill="1" applyAlignment="1">
      <alignment horizontal="right" vertical="center" wrapText="1"/>
    </xf>
    <xf numFmtId="170" fontId="44" fillId="0" borderId="0" xfId="197" applyNumberFormat="1" applyFont="1" applyFill="1" applyAlignment="1">
      <alignment horizontal="right" vertical="center" wrapText="1"/>
    </xf>
    <xf numFmtId="176" fontId="8" fillId="0" borderId="80" xfId="79" applyNumberFormat="1" applyFont="1" applyFill="1" applyBorder="1" applyAlignment="1">
      <alignment horizontal="right" vertical="center" wrapText="1"/>
    </xf>
    <xf numFmtId="176" fontId="8" fillId="0" borderId="0" xfId="79" applyNumberFormat="1" applyFont="1" applyFill="1" applyAlignment="1">
      <alignment vertical="center"/>
    </xf>
    <xf numFmtId="176" fontId="8" fillId="0" borderId="0" xfId="79" applyNumberFormat="1" applyFont="1" applyFill="1" applyBorder="1" applyAlignment="1">
      <alignment horizontal="right" vertical="center" wrapText="1"/>
    </xf>
    <xf numFmtId="0" fontId="24" fillId="0" borderId="0" xfId="197" applyFont="1" applyFill="1" applyAlignment="1">
      <alignment vertical="center"/>
    </xf>
    <xf numFmtId="0" fontId="8" fillId="0" borderId="68" xfId="197" applyFont="1" applyFill="1" applyBorder="1" applyAlignment="1">
      <alignment horizontal="right" vertical="center"/>
    </xf>
    <xf numFmtId="170" fontId="4" fillId="0" borderId="0" xfId="197" applyNumberFormat="1" applyFont="1" applyFill="1" applyAlignment="1">
      <alignment horizontal="right" vertical="center"/>
    </xf>
    <xf numFmtId="170" fontId="4" fillId="0" borderId="80" xfId="197" applyNumberFormat="1" applyFont="1" applyFill="1" applyBorder="1" applyAlignment="1">
      <alignment horizontal="right" vertical="center"/>
    </xf>
    <xf numFmtId="0" fontId="78" fillId="0" borderId="0" xfId="199" applyFont="1" applyFill="1"/>
    <xf numFmtId="0" fontId="175" fillId="0" borderId="0" xfId="199" applyFont="1" applyFill="1" applyAlignment="1"/>
    <xf numFmtId="0" fontId="78" fillId="0" borderId="0" xfId="199" applyFont="1" applyFill="1" applyAlignment="1"/>
    <xf numFmtId="0" fontId="78" fillId="0" borderId="68" xfId="199" applyFont="1" applyFill="1" applyBorder="1" applyAlignment="1">
      <alignment horizontal="center" wrapText="1"/>
    </xf>
    <xf numFmtId="0" fontId="78" fillId="0" borderId="0" xfId="199" applyFont="1" applyFill="1" applyAlignment="1">
      <alignment horizontal="right" wrapText="1"/>
    </xf>
    <xf numFmtId="0" fontId="78" fillId="0" borderId="68" xfId="199" applyFont="1" applyFill="1" applyBorder="1" applyAlignment="1">
      <alignment horizontal="right" wrapText="1"/>
    </xf>
    <xf numFmtId="176" fontId="78" fillId="0" borderId="0" xfId="198" applyNumberFormat="1" applyFont="1" applyFill="1" applyAlignment="1">
      <alignment horizontal="right" wrapText="1"/>
    </xf>
    <xf numFmtId="0" fontId="76" fillId="0" borderId="0" xfId="199" applyFont="1" applyFill="1" applyAlignment="1">
      <alignment wrapText="1"/>
    </xf>
    <xf numFmtId="176" fontId="76" fillId="0" borderId="0" xfId="198" applyNumberFormat="1" applyFont="1" applyFill="1" applyAlignment="1">
      <alignment horizontal="right" wrapText="1"/>
    </xf>
    <xf numFmtId="0" fontId="76" fillId="0" borderId="0" xfId="199" applyFont="1" applyFill="1" applyAlignment="1">
      <alignment horizontal="right" wrapText="1"/>
    </xf>
    <xf numFmtId="176" fontId="76" fillId="0" borderId="0" xfId="199" applyNumberFormat="1" applyFont="1" applyFill="1" applyAlignment="1">
      <alignment horizontal="right" wrapText="1"/>
    </xf>
    <xf numFmtId="0" fontId="78" fillId="0" borderId="80" xfId="199" applyFont="1" applyFill="1" applyBorder="1" applyAlignment="1">
      <alignment wrapText="1"/>
    </xf>
    <xf numFmtId="176" fontId="78" fillId="0" borderId="80" xfId="198" applyNumberFormat="1" applyFont="1" applyFill="1" applyBorder="1" applyAlignment="1">
      <alignment horizontal="right" wrapText="1"/>
    </xf>
    <xf numFmtId="0" fontId="3" fillId="0" borderId="0" xfId="199" applyFill="1"/>
    <xf numFmtId="0" fontId="2" fillId="0" borderId="0" xfId="199" applyFont="1" applyFill="1"/>
    <xf numFmtId="0" fontId="8" fillId="0" borderId="0" xfId="199" applyFont="1" applyFill="1"/>
    <xf numFmtId="0" fontId="152" fillId="0" borderId="0" xfId="199" applyFont="1" applyFill="1"/>
    <xf numFmtId="0" fontId="3" fillId="0" borderId="0" xfId="199" quotePrefix="1" applyFill="1"/>
    <xf numFmtId="0" fontId="3" fillId="0" borderId="0" xfId="199" applyFill="1" applyAlignment="1"/>
    <xf numFmtId="0" fontId="3" fillId="0" borderId="0" xfId="199" applyFill="1" applyBorder="1" applyAlignment="1"/>
    <xf numFmtId="3" fontId="8" fillId="0" borderId="0" xfId="37" applyNumberFormat="1" applyFont="1" applyFill="1" applyBorder="1" applyAlignment="1" applyProtection="1">
      <alignment vertical="center"/>
      <protection hidden="1"/>
    </xf>
    <xf numFmtId="0" fontId="8" fillId="0" borderId="0" xfId="37" applyNumberFormat="1" applyFont="1" applyFill="1" applyBorder="1" applyAlignment="1" applyProtection="1">
      <alignment horizontal="right" vertical="center"/>
      <protection hidden="1"/>
    </xf>
    <xf numFmtId="176" fontId="8" fillId="0" borderId="0" xfId="8" applyNumberFormat="1" applyFont="1" applyFill="1" applyBorder="1" applyAlignment="1" applyProtection="1">
      <alignment horizontal="centerContinuous" vertical="center"/>
      <protection hidden="1"/>
    </xf>
    <xf numFmtId="170" fontId="4" fillId="0" borderId="0" xfId="37" applyNumberFormat="1" applyFont="1" applyFill="1" applyBorder="1" applyAlignment="1" applyProtection="1">
      <alignment horizontal="centerContinuous" vertical="center"/>
      <protection hidden="1"/>
    </xf>
    <xf numFmtId="0" fontId="4" fillId="0" borderId="0" xfId="37" applyNumberFormat="1" applyFont="1" applyFill="1" applyBorder="1" applyAlignment="1" applyProtection="1">
      <alignment horizontal="centerContinuous" vertical="center"/>
      <protection hidden="1"/>
    </xf>
    <xf numFmtId="176" fontId="4" fillId="0" borderId="0" xfId="8" applyNumberFormat="1" applyFont="1" applyFill="1" applyBorder="1" applyAlignment="1" applyProtection="1">
      <alignment vertical="center"/>
      <protection hidden="1"/>
    </xf>
    <xf numFmtId="3" fontId="4" fillId="0" borderId="0" xfId="37" applyNumberFormat="1" applyFont="1" applyFill="1" applyBorder="1" applyAlignment="1" applyProtection="1">
      <alignment vertical="center"/>
      <protection hidden="1"/>
    </xf>
    <xf numFmtId="38" fontId="4" fillId="0" borderId="0" xfId="37" applyNumberFormat="1" applyFont="1" applyFill="1" applyBorder="1" applyAlignment="1" applyProtection="1">
      <alignment horizontal="right" vertical="center"/>
      <protection hidden="1"/>
    </xf>
    <xf numFmtId="0" fontId="4" fillId="0" borderId="0" xfId="37" applyNumberFormat="1" applyFont="1" applyFill="1" applyBorder="1" applyAlignment="1" applyProtection="1">
      <alignment horizontal="right" vertical="center"/>
      <protection hidden="1"/>
    </xf>
    <xf numFmtId="170" fontId="8" fillId="0" borderId="0" xfId="37" applyNumberFormat="1" applyFont="1" applyFill="1" applyBorder="1" applyAlignment="1" applyProtection="1">
      <alignment horizontal="centerContinuous" vertical="center"/>
      <protection hidden="1"/>
    </xf>
    <xf numFmtId="0" fontId="8" fillId="0" borderId="0" xfId="37" applyNumberFormat="1" applyFont="1" applyFill="1" applyBorder="1" applyAlignment="1" applyProtection="1">
      <alignment horizontal="centerContinuous" vertical="center"/>
      <protection hidden="1"/>
    </xf>
    <xf numFmtId="170" fontId="4" fillId="0" borderId="0" xfId="37" applyNumberFormat="1" applyFont="1" applyFill="1" applyBorder="1" applyAlignment="1" applyProtection="1">
      <alignment vertical="center"/>
      <protection hidden="1"/>
    </xf>
    <xf numFmtId="9" fontId="4" fillId="0" borderId="0" xfId="189" applyFont="1" applyFill="1" applyAlignment="1">
      <alignment vertical="center"/>
    </xf>
    <xf numFmtId="170" fontId="4" fillId="0" borderId="0" xfId="189" applyNumberFormat="1" applyFont="1" applyFill="1" applyAlignment="1">
      <alignment vertical="center"/>
    </xf>
    <xf numFmtId="37" fontId="44" fillId="0" borderId="0" xfId="35" applyNumberFormat="1" applyFont="1" applyFill="1" applyBorder="1" applyAlignment="1">
      <alignment vertical="center"/>
    </xf>
    <xf numFmtId="172" fontId="43" fillId="0" borderId="0" xfId="8" applyFont="1" applyFill="1" applyAlignment="1">
      <alignment vertical="center"/>
    </xf>
    <xf numFmtId="38" fontId="43" fillId="0" borderId="0" xfId="35" applyNumberFormat="1" applyFont="1" applyFill="1" applyAlignment="1">
      <alignment vertical="center"/>
    </xf>
    <xf numFmtId="3" fontId="9" fillId="0" borderId="0" xfId="8" applyNumberFormat="1" applyFont="1" applyFill="1" applyAlignment="1">
      <alignment vertical="center"/>
    </xf>
    <xf numFmtId="172" fontId="149" fillId="0" borderId="0" xfId="8" applyFont="1" applyFill="1" applyAlignment="1">
      <alignment vertical="center"/>
    </xf>
    <xf numFmtId="38" fontId="4" fillId="0" borderId="0" xfId="35" applyNumberFormat="1" applyFont="1" applyFill="1" applyAlignment="1">
      <alignment horizontal="center" vertical="center" wrapText="1"/>
    </xf>
    <xf numFmtId="38" fontId="18" fillId="0" borderId="0" xfId="35" applyNumberFormat="1" applyFont="1" applyFill="1" applyAlignment="1">
      <alignment horizontal="center" vertical="center" wrapText="1"/>
    </xf>
    <xf numFmtId="39" fontId="4" fillId="0" borderId="0" xfId="35" applyNumberFormat="1" applyFont="1" applyFill="1" applyAlignment="1">
      <alignment vertical="center"/>
    </xf>
    <xf numFmtId="37" fontId="4" fillId="0" borderId="39" xfId="35" applyNumberFormat="1" applyFont="1" applyFill="1" applyBorder="1" applyAlignment="1">
      <alignment vertical="center"/>
    </xf>
    <xf numFmtId="176" fontId="189" fillId="0" borderId="86" xfId="8" applyNumberFormat="1" applyFont="1" applyFill="1" applyBorder="1"/>
    <xf numFmtId="0" fontId="76" fillId="0" borderId="0" xfId="0" quotePrefix="1" applyFont="1" applyFill="1" applyAlignment="1">
      <alignment vertical="center"/>
    </xf>
    <xf numFmtId="0" fontId="76" fillId="0" borderId="0" xfId="0" applyFont="1" applyFill="1" applyAlignment="1">
      <alignment vertical="center"/>
    </xf>
    <xf numFmtId="0" fontId="7" fillId="0" borderId="0" xfId="38" applyNumberFormat="1" applyFont="1" applyFill="1" applyAlignment="1">
      <alignment vertical="center"/>
    </xf>
    <xf numFmtId="0" fontId="76" fillId="0" borderId="0" xfId="0" quotePrefix="1" applyFont="1" applyFill="1" applyAlignment="1">
      <alignment horizontal="justify" vertical="top" wrapText="1"/>
    </xf>
    <xf numFmtId="0" fontId="0" fillId="0" borderId="0" xfId="0" applyFill="1" applyAlignment="1">
      <alignment horizontal="justify" vertical="top" wrapText="1"/>
    </xf>
    <xf numFmtId="0" fontId="212" fillId="0" borderId="0" xfId="0" applyFont="1" applyFill="1"/>
    <xf numFmtId="0" fontId="79" fillId="0" borderId="0" xfId="0" applyFont="1" applyFill="1"/>
    <xf numFmtId="0" fontId="79" fillId="0" borderId="0" xfId="0" quotePrefix="1" applyFont="1" applyFill="1"/>
    <xf numFmtId="176" fontId="79" fillId="0" borderId="0" xfId="63" applyNumberFormat="1" applyFont="1" applyFill="1"/>
    <xf numFmtId="49" fontId="210" fillId="0" borderId="0" xfId="0" quotePrefix="1" applyNumberFormat="1" applyFont="1" applyFill="1"/>
    <xf numFmtId="216" fontId="76" fillId="0" borderId="0" xfId="63" quotePrefix="1" applyNumberFormat="1" applyFont="1" applyFill="1"/>
    <xf numFmtId="3" fontId="76" fillId="0" borderId="0" xfId="0" applyNumberFormat="1" applyFont="1" applyFill="1"/>
    <xf numFmtId="0" fontId="76" fillId="0" borderId="0" xfId="0" applyFont="1" applyFill="1" applyAlignment="1">
      <alignment horizontal="left" wrapText="1"/>
    </xf>
    <xf numFmtId="0" fontId="4" fillId="0" borderId="0" xfId="0" applyFont="1" applyFill="1" applyAlignment="1">
      <alignment wrapText="1"/>
    </xf>
    <xf numFmtId="37" fontId="8" fillId="0" borderId="0" xfId="35" applyNumberFormat="1" applyFont="1" applyFill="1" applyBorder="1" applyAlignment="1">
      <alignment vertical="center" wrapText="1"/>
    </xf>
    <xf numFmtId="37" fontId="9" fillId="0" borderId="0" xfId="35" applyNumberFormat="1" applyFont="1" applyFill="1" applyAlignment="1">
      <alignment vertical="center" wrapText="1"/>
    </xf>
    <xf numFmtId="38" fontId="9" fillId="0" borderId="0" xfId="35" applyNumberFormat="1" applyFont="1" applyFill="1" applyAlignment="1">
      <alignment vertical="center" wrapText="1"/>
    </xf>
    <xf numFmtId="38" fontId="4" fillId="0" borderId="0" xfId="35" applyNumberFormat="1" applyFont="1" applyFill="1" applyAlignment="1">
      <alignment vertical="center" wrapText="1"/>
    </xf>
    <xf numFmtId="38" fontId="9" fillId="0" borderId="0" xfId="35" applyNumberFormat="1" applyFont="1" applyFill="1" applyBorder="1" applyAlignment="1">
      <alignment horizontal="right" vertical="center" wrapText="1"/>
    </xf>
    <xf numFmtId="3" fontId="176" fillId="0" borderId="0" xfId="0" applyNumberFormat="1" applyFont="1" applyFill="1" applyBorder="1" applyAlignment="1">
      <alignment vertical="center"/>
    </xf>
    <xf numFmtId="176" fontId="148" fillId="0" borderId="0" xfId="8" applyNumberFormat="1" applyFont="1" applyFill="1" applyBorder="1" applyAlignment="1">
      <alignment vertical="center"/>
    </xf>
    <xf numFmtId="3" fontId="148" fillId="0" borderId="0" xfId="0" applyNumberFormat="1" applyFont="1" applyFill="1" applyBorder="1" applyAlignment="1">
      <alignment vertical="center"/>
    </xf>
    <xf numFmtId="3" fontId="183" fillId="0" borderId="0" xfId="0" applyNumberFormat="1" applyFont="1" applyFill="1" applyAlignment="1">
      <alignment vertical="center"/>
    </xf>
    <xf numFmtId="0" fontId="10" fillId="0" borderId="15" xfId="35" applyNumberFormat="1" applyFont="1" applyFill="1" applyBorder="1" applyAlignment="1">
      <alignment vertical="center" wrapText="1"/>
    </xf>
    <xf numFmtId="37" fontId="10" fillId="0" borderId="46" xfId="38" applyNumberFormat="1" applyFont="1" applyFill="1" applyBorder="1" applyAlignment="1">
      <alignment vertical="center" shrinkToFit="1"/>
    </xf>
    <xf numFmtId="37" fontId="24" fillId="0" borderId="0" xfId="35" applyNumberFormat="1" applyFont="1" applyFill="1" applyAlignment="1">
      <alignment vertical="center"/>
    </xf>
    <xf numFmtId="176" fontId="24" fillId="0" borderId="0" xfId="8" applyNumberFormat="1" applyFont="1" applyFill="1" applyAlignment="1">
      <alignment vertical="center"/>
    </xf>
    <xf numFmtId="0" fontId="4" fillId="0" borderId="0" xfId="80" applyFont="1" applyFill="1" applyBorder="1" applyAlignment="1">
      <alignment vertical="center"/>
    </xf>
    <xf numFmtId="176" fontId="24" fillId="0" borderId="0" xfId="8" applyNumberFormat="1" applyFont="1" applyFill="1" applyBorder="1" applyAlignment="1">
      <alignment vertical="center"/>
    </xf>
    <xf numFmtId="0" fontId="8" fillId="0" borderId="0" xfId="80" applyFont="1" applyFill="1" applyBorder="1" applyAlignment="1">
      <alignment vertical="center"/>
    </xf>
    <xf numFmtId="0" fontId="8" fillId="0" borderId="0" xfId="80" applyFont="1" applyFill="1" applyBorder="1" applyAlignment="1">
      <alignment horizontal="center" vertical="center"/>
    </xf>
    <xf numFmtId="0" fontId="15" fillId="0" borderId="0" xfId="39" applyNumberFormat="1" applyFont="1" applyFill="1" applyBorder="1" applyAlignment="1">
      <alignment horizontal="center" vertical="center"/>
    </xf>
    <xf numFmtId="0" fontId="8" fillId="0" borderId="0" xfId="38" applyNumberFormat="1" applyFont="1" applyFill="1" applyBorder="1" applyAlignment="1">
      <alignment horizontal="center" vertical="center"/>
    </xf>
    <xf numFmtId="3" fontId="8" fillId="0" borderId="0" xfId="38" applyNumberFormat="1" applyFont="1" applyFill="1" applyBorder="1" applyAlignment="1">
      <alignment horizontal="center" vertical="center" shrinkToFit="1"/>
    </xf>
    <xf numFmtId="38" fontId="24" fillId="0" borderId="0" xfId="35" applyNumberFormat="1" applyFont="1" applyFill="1" applyAlignment="1">
      <alignment vertical="center"/>
    </xf>
    <xf numFmtId="37" fontId="8" fillId="0" borderId="0" xfId="35" applyNumberFormat="1" applyFont="1" applyFill="1" applyBorder="1" applyAlignment="1">
      <alignment horizontal="center" vertical="center"/>
    </xf>
    <xf numFmtId="176" fontId="8" fillId="0" borderId="0" xfId="8" applyNumberFormat="1" applyFont="1" applyFill="1" applyBorder="1" applyAlignment="1">
      <alignment horizontal="center" vertical="center"/>
    </xf>
    <xf numFmtId="0" fontId="47" fillId="0" borderId="0" xfId="35" applyNumberFormat="1" applyFont="1" applyFill="1" applyBorder="1" applyAlignment="1">
      <alignment vertical="center"/>
    </xf>
    <xf numFmtId="0" fontId="46" fillId="0" borderId="0" xfId="35" applyNumberFormat="1" applyFont="1" applyFill="1" applyBorder="1" applyAlignment="1">
      <alignment horizontal="left" vertical="center"/>
    </xf>
    <xf numFmtId="0" fontId="130" fillId="0" borderId="0" xfId="39" applyNumberFormat="1" applyFont="1" applyFill="1" applyBorder="1" applyAlignment="1">
      <alignment vertical="center"/>
    </xf>
    <xf numFmtId="0" fontId="47" fillId="0" borderId="0" xfId="38" applyNumberFormat="1" applyFont="1" applyFill="1" applyBorder="1" applyAlignment="1">
      <alignment vertical="center"/>
    </xf>
    <xf numFmtId="3" fontId="47" fillId="0" borderId="0" xfId="38" applyNumberFormat="1" applyFont="1" applyFill="1" applyBorder="1" applyAlignment="1">
      <alignment vertical="center" shrinkToFit="1"/>
    </xf>
    <xf numFmtId="176" fontId="47" fillId="0" borderId="0" xfId="8" applyNumberFormat="1" applyFont="1" applyFill="1" applyBorder="1" applyAlignment="1">
      <alignment vertical="center"/>
    </xf>
    <xf numFmtId="170" fontId="47" fillId="0" borderId="0" xfId="35" applyNumberFormat="1" applyFont="1" applyFill="1" applyBorder="1" applyAlignment="1">
      <alignment vertical="center"/>
    </xf>
    <xf numFmtId="0" fontId="43" fillId="0" borderId="0" xfId="35" applyNumberFormat="1" applyFont="1" applyFill="1" applyAlignment="1">
      <alignment horizontal="left" vertical="center"/>
    </xf>
    <xf numFmtId="176" fontId="43" fillId="0" borderId="0" xfId="8" applyNumberFormat="1" applyFont="1" applyFill="1" applyAlignment="1">
      <alignment horizontal="left" vertical="center"/>
    </xf>
    <xf numFmtId="170" fontId="43" fillId="0" borderId="0" xfId="35" applyNumberFormat="1" applyFont="1" applyFill="1" applyAlignment="1">
      <alignment horizontal="left" vertical="center"/>
    </xf>
    <xf numFmtId="176" fontId="148" fillId="0" borderId="0" xfId="8" applyNumberFormat="1" applyFont="1" applyFill="1"/>
    <xf numFmtId="37" fontId="149" fillId="0" borderId="0" xfId="35" applyNumberFormat="1" applyFont="1" applyFill="1" applyAlignment="1">
      <alignment vertical="center"/>
    </xf>
    <xf numFmtId="0" fontId="8" fillId="0" borderId="0" xfId="0" applyFont="1" applyFill="1" applyAlignment="1">
      <alignment vertical="top"/>
    </xf>
    <xf numFmtId="0" fontId="8" fillId="0" borderId="0" xfId="0" applyFont="1" applyFill="1" applyBorder="1" applyAlignment="1">
      <alignment horizontal="left" vertical="center" wrapText="1"/>
    </xf>
    <xf numFmtId="176" fontId="147" fillId="0" borderId="0" xfId="35" applyNumberFormat="1" applyFont="1" applyFill="1" applyAlignment="1">
      <alignment vertical="center"/>
    </xf>
    <xf numFmtId="0" fontId="0" fillId="0" borderId="0" xfId="0" applyFill="1" applyAlignment="1">
      <alignment vertical="center"/>
    </xf>
    <xf numFmtId="0" fontId="8" fillId="0" borderId="25" xfId="37" applyFont="1" applyBorder="1" applyAlignment="1">
      <alignment horizontal="center" vertical="top"/>
    </xf>
    <xf numFmtId="0" fontId="8" fillId="0" borderId="26" xfId="37" applyFont="1" applyBorder="1" applyAlignment="1">
      <alignment horizontal="center" vertical="top"/>
    </xf>
    <xf numFmtId="0" fontId="8" fillId="0" borderId="27" xfId="37" applyFont="1" applyBorder="1" applyAlignment="1">
      <alignment horizontal="center" vertical="top"/>
    </xf>
    <xf numFmtId="0" fontId="8" fillId="0" borderId="10" xfId="37" applyFont="1" applyBorder="1" applyAlignment="1">
      <alignment horizontal="center" vertical="top"/>
    </xf>
    <xf numFmtId="0" fontId="8" fillId="0" borderId="28" xfId="37" applyFont="1" applyBorder="1" applyAlignment="1">
      <alignment horizontal="center" vertical="top"/>
    </xf>
    <xf numFmtId="0" fontId="8" fillId="0" borderId="18" xfId="37" applyFont="1" applyBorder="1" applyAlignment="1">
      <alignment horizontal="center" vertical="top"/>
    </xf>
    <xf numFmtId="0" fontId="5" fillId="0" borderId="27" xfId="37" applyFont="1" applyBorder="1" applyAlignment="1">
      <alignment horizontal="center" vertical="top"/>
    </xf>
    <xf numFmtId="0" fontId="5" fillId="0" borderId="10" xfId="37" applyFont="1" applyBorder="1" applyAlignment="1">
      <alignment horizontal="center" vertical="top"/>
    </xf>
    <xf numFmtId="38" fontId="5" fillId="7" borderId="11" xfId="37" applyNumberFormat="1" applyFont="1" applyFill="1" applyBorder="1" applyAlignment="1">
      <alignment vertical="top"/>
    </xf>
    <xf numFmtId="38" fontId="5" fillId="7" borderId="0" xfId="37" applyNumberFormat="1" applyFont="1" applyFill="1" applyBorder="1" applyAlignment="1">
      <alignment vertical="top"/>
    </xf>
    <xf numFmtId="38" fontId="5" fillId="7" borderId="10" xfId="37" applyNumberFormat="1" applyFont="1" applyFill="1" applyBorder="1" applyAlignment="1">
      <alignment vertical="top"/>
    </xf>
    <xf numFmtId="0" fontId="8" fillId="0" borderId="29" xfId="37" applyFont="1" applyBorder="1" applyAlignment="1">
      <alignment horizontal="center" vertical="top"/>
    </xf>
    <xf numFmtId="0" fontId="8" fillId="0" borderId="7" xfId="37" applyFont="1" applyBorder="1" applyAlignment="1">
      <alignment horizontal="center" vertical="top"/>
    </xf>
    <xf numFmtId="0" fontId="8" fillId="0" borderId="11" xfId="37" applyNumberFormat="1" applyFont="1" applyBorder="1" applyAlignment="1">
      <alignment horizontal="center" vertical="top"/>
    </xf>
    <xf numFmtId="0" fontId="8" fillId="0" borderId="0" xfId="37" applyFont="1" applyBorder="1" applyAlignment="1">
      <alignment horizontal="center" vertical="top"/>
    </xf>
    <xf numFmtId="0" fontId="8" fillId="0" borderId="9" xfId="37" applyFont="1" applyBorder="1" applyAlignment="1">
      <alignment horizontal="center" vertical="top"/>
    </xf>
    <xf numFmtId="0" fontId="8" fillId="0" borderId="8" xfId="37" applyFont="1" applyBorder="1" applyAlignment="1">
      <alignment horizontal="center" vertical="top"/>
    </xf>
    <xf numFmtId="0" fontId="5" fillId="0" borderId="11" xfId="37" applyNumberFormat="1" applyFont="1" applyBorder="1" applyAlignment="1">
      <alignment horizontal="left" vertical="top" indent="1"/>
    </xf>
    <xf numFmtId="0" fontId="5" fillId="0" borderId="0" xfId="37" applyFont="1" applyBorder="1" applyAlignment="1">
      <alignment horizontal="left" vertical="top" indent="1"/>
    </xf>
    <xf numFmtId="0" fontId="5" fillId="0" borderId="10" xfId="37" applyFont="1" applyBorder="1" applyAlignment="1">
      <alignment horizontal="left" vertical="top" indent="1"/>
    </xf>
    <xf numFmtId="0" fontId="5" fillId="0" borderId="4" xfId="37" applyNumberFormat="1" applyFont="1" applyBorder="1" applyAlignment="1">
      <alignment horizontal="center" vertical="top"/>
    </xf>
    <xf numFmtId="0" fontId="5" fillId="0" borderId="4" xfId="37" applyFont="1" applyBorder="1" applyAlignment="1">
      <alignment horizontal="center" vertical="top"/>
    </xf>
    <xf numFmtId="175" fontId="5" fillId="0" borderId="11" xfId="37" applyNumberFormat="1" applyFont="1" applyBorder="1" applyAlignment="1" applyProtection="1">
      <alignment vertical="top"/>
      <protection locked="0"/>
    </xf>
    <xf numFmtId="175" fontId="5" fillId="0" borderId="0" xfId="37" applyNumberFormat="1" applyFont="1" applyBorder="1" applyAlignment="1" applyProtection="1">
      <alignment vertical="top"/>
      <protection locked="0"/>
    </xf>
    <xf numFmtId="175" fontId="5" fillId="0" borderId="10" xfId="37" applyNumberFormat="1" applyFont="1" applyBorder="1" applyAlignment="1" applyProtection="1">
      <alignment vertical="top"/>
      <protection locked="0"/>
    </xf>
    <xf numFmtId="0" fontId="8" fillId="0" borderId="4" xfId="37" applyNumberFormat="1" applyFont="1" applyBorder="1" applyAlignment="1">
      <alignment horizontal="center" vertical="top"/>
    </xf>
    <xf numFmtId="0" fontId="8" fillId="0" borderId="4" xfId="37" applyFont="1" applyBorder="1" applyAlignment="1">
      <alignment horizontal="center" vertical="top"/>
    </xf>
    <xf numFmtId="0" fontId="8" fillId="0" borderId="34" xfId="37" applyFont="1" applyBorder="1" applyAlignment="1">
      <alignment horizontal="center" vertical="top"/>
    </xf>
    <xf numFmtId="38" fontId="5" fillId="7" borderId="33" xfId="37" applyNumberFormat="1" applyFont="1" applyFill="1" applyBorder="1" applyAlignment="1">
      <alignment vertical="top"/>
    </xf>
    <xf numFmtId="3" fontId="5" fillId="0" borderId="0" xfId="37" applyNumberFormat="1" applyFont="1" applyAlignment="1">
      <alignment horizontal="justify" vertical="top"/>
    </xf>
    <xf numFmtId="0" fontId="0" fillId="0" borderId="0" xfId="0" applyAlignment="1">
      <alignment horizontal="justify" vertical="top"/>
    </xf>
    <xf numFmtId="0" fontId="5" fillId="0" borderId="27" xfId="37" applyFont="1" applyBorder="1" applyAlignment="1" applyProtection="1">
      <alignment horizontal="center" vertical="top"/>
      <protection hidden="1"/>
    </xf>
    <xf numFmtId="0" fontId="5" fillId="0" borderId="10" xfId="37" applyFont="1" applyBorder="1" applyAlignment="1" applyProtection="1">
      <alignment horizontal="center" vertical="top"/>
      <protection hidden="1"/>
    </xf>
    <xf numFmtId="38" fontId="5" fillId="7" borderId="11" xfId="37" applyNumberFormat="1" applyFont="1" applyFill="1" applyBorder="1" applyAlignment="1" applyProtection="1">
      <alignment horizontal="right" vertical="top"/>
      <protection locked="0"/>
    </xf>
    <xf numFmtId="38" fontId="5" fillId="7" borderId="0" xfId="37" applyNumberFormat="1" applyFont="1" applyFill="1" applyBorder="1" applyAlignment="1" applyProtection="1">
      <alignment horizontal="right" vertical="top"/>
      <protection locked="0"/>
    </xf>
    <xf numFmtId="38" fontId="5" fillId="7" borderId="10" xfId="37" applyNumberFormat="1" applyFont="1" applyFill="1" applyBorder="1" applyAlignment="1" applyProtection="1">
      <alignment horizontal="right" vertical="top"/>
      <protection locked="0"/>
    </xf>
    <xf numFmtId="3" fontId="5" fillId="0" borderId="11" xfId="37" applyNumberFormat="1" applyFont="1" applyBorder="1" applyAlignment="1" applyProtection="1">
      <alignment horizontal="left" vertical="top"/>
      <protection hidden="1"/>
    </xf>
    <xf numFmtId="0" fontId="5" fillId="0" borderId="0" xfId="37" applyFont="1" applyBorder="1" applyAlignment="1" applyProtection="1">
      <alignment horizontal="left" vertical="top"/>
      <protection hidden="1"/>
    </xf>
    <xf numFmtId="0" fontId="5" fillId="0" borderId="10" xfId="37" applyFont="1" applyBorder="1" applyAlignment="1" applyProtection="1">
      <alignment horizontal="left" vertical="top"/>
      <protection hidden="1"/>
    </xf>
    <xf numFmtId="3" fontId="8" fillId="0" borderId="36" xfId="37" applyNumberFormat="1" applyFont="1" applyBorder="1" applyAlignment="1" applyProtection="1">
      <alignment horizontal="right" vertical="top"/>
      <protection hidden="1"/>
    </xf>
    <xf numFmtId="3" fontId="8" fillId="0" borderId="37" xfId="37" applyNumberFormat="1" applyFont="1" applyBorder="1" applyAlignment="1" applyProtection="1">
      <alignment horizontal="right" vertical="top"/>
      <protection hidden="1"/>
    </xf>
    <xf numFmtId="3" fontId="8" fillId="0" borderId="38" xfId="37" applyNumberFormat="1" applyFont="1" applyBorder="1" applyAlignment="1" applyProtection="1">
      <alignment horizontal="right" vertical="top"/>
      <protection hidden="1"/>
    </xf>
    <xf numFmtId="38" fontId="8" fillId="0" borderId="39" xfId="37" applyNumberFormat="1" applyFont="1" applyBorder="1" applyAlignment="1">
      <alignment vertical="top"/>
    </xf>
    <xf numFmtId="0" fontId="8" fillId="0" borderId="39" xfId="37" applyFont="1" applyBorder="1" applyAlignment="1">
      <alignment vertical="top"/>
    </xf>
    <xf numFmtId="38" fontId="8" fillId="0" borderId="32" xfId="37" applyNumberFormat="1" applyFont="1" applyBorder="1" applyAlignment="1">
      <alignment vertical="top"/>
    </xf>
    <xf numFmtId="0" fontId="8" fillId="0" borderId="32" xfId="37" applyFont="1" applyBorder="1" applyAlignment="1">
      <alignment vertical="top"/>
    </xf>
    <xf numFmtId="0" fontId="8" fillId="0" borderId="6" xfId="37" applyNumberFormat="1" applyFont="1" applyBorder="1" applyAlignment="1">
      <alignment horizontal="center" vertical="top"/>
    </xf>
    <xf numFmtId="0" fontId="8" fillId="0" borderId="2" xfId="37" applyFont="1" applyBorder="1" applyAlignment="1">
      <alignment horizontal="center" vertical="top"/>
    </xf>
    <xf numFmtId="0" fontId="8" fillId="0" borderId="15" xfId="37" applyFont="1" applyBorder="1" applyAlignment="1">
      <alignment horizontal="center" vertical="top"/>
    </xf>
    <xf numFmtId="0" fontId="5" fillId="0" borderId="13" xfId="37" applyNumberFormat="1" applyFont="1" applyBorder="1" applyAlignment="1">
      <alignment horizontal="center" vertical="top"/>
    </xf>
    <xf numFmtId="0" fontId="5" fillId="0" borderId="13" xfId="37" applyFont="1" applyBorder="1" applyAlignment="1">
      <alignment horizontal="center" vertical="top"/>
    </xf>
    <xf numFmtId="0" fontId="5" fillId="0" borderId="9" xfId="37" applyFont="1" applyBorder="1" applyAlignment="1">
      <alignment vertical="top"/>
    </xf>
    <xf numFmtId="0" fontId="5" fillId="0" borderId="8" xfId="37" applyFont="1" applyBorder="1" applyAlignment="1">
      <alignment vertical="top"/>
    </xf>
    <xf numFmtId="0" fontId="5" fillId="0" borderId="18" xfId="37" applyFont="1" applyBorder="1" applyAlignment="1">
      <alignment vertical="top"/>
    </xf>
    <xf numFmtId="3" fontId="10" fillId="0" borderId="36" xfId="37" applyNumberFormat="1" applyFont="1" applyBorder="1" applyAlignment="1" applyProtection="1">
      <alignment vertical="center"/>
      <protection hidden="1"/>
    </xf>
    <xf numFmtId="0" fontId="10" fillId="0" borderId="37" xfId="37" applyFont="1" applyBorder="1" applyAlignment="1" applyProtection="1">
      <alignment vertical="center"/>
      <protection hidden="1"/>
    </xf>
    <xf numFmtId="0" fontId="10" fillId="0" borderId="38" xfId="37" applyFont="1" applyBorder="1" applyAlignment="1" applyProtection="1">
      <alignment vertical="center"/>
      <protection hidden="1"/>
    </xf>
    <xf numFmtId="38" fontId="5" fillId="7" borderId="11" xfId="37" applyNumberFormat="1" applyFont="1" applyFill="1" applyBorder="1" applyAlignment="1" applyProtection="1">
      <alignment horizontal="right" vertical="top"/>
      <protection hidden="1"/>
    </xf>
    <xf numFmtId="38" fontId="5" fillId="7" borderId="0" xfId="37" applyNumberFormat="1" applyFont="1" applyFill="1" applyBorder="1" applyAlignment="1" applyProtection="1">
      <alignment horizontal="right" vertical="top"/>
      <protection hidden="1"/>
    </xf>
    <xf numFmtId="38" fontId="5" fillId="7" borderId="33" xfId="37" applyNumberFormat="1" applyFont="1" applyFill="1" applyBorder="1" applyAlignment="1" applyProtection="1">
      <alignment horizontal="right" vertical="top"/>
      <protection hidden="1"/>
    </xf>
    <xf numFmtId="0" fontId="5" fillId="0" borderId="11" xfId="37" applyFont="1" applyBorder="1" applyAlignment="1" applyProtection="1">
      <alignment horizontal="center" vertical="top"/>
      <protection locked="0"/>
    </xf>
    <xf numFmtId="0" fontId="5" fillId="0" borderId="10" xfId="37" applyFont="1" applyBorder="1" applyAlignment="1" applyProtection="1">
      <alignment horizontal="center" vertical="top"/>
      <protection locked="0"/>
    </xf>
    <xf numFmtId="0" fontId="5" fillId="0" borderId="41" xfId="37" applyFont="1" applyBorder="1" applyAlignment="1">
      <alignment horizontal="center" vertical="top"/>
    </xf>
    <xf numFmtId="0" fontId="5" fillId="0" borderId="31" xfId="37" applyFont="1" applyBorder="1" applyAlignment="1">
      <alignment horizontal="center" vertical="top"/>
    </xf>
    <xf numFmtId="175" fontId="5" fillId="0" borderId="30" xfId="37" applyNumberFormat="1" applyFont="1" applyBorder="1" applyAlignment="1" applyProtection="1">
      <alignment vertical="top"/>
      <protection locked="0"/>
    </xf>
    <xf numFmtId="175" fontId="5" fillId="0" borderId="19" xfId="37" applyNumberFormat="1" applyFont="1" applyBorder="1" applyAlignment="1" applyProtection="1">
      <alignment vertical="top"/>
      <protection locked="0"/>
    </xf>
    <xf numFmtId="175" fontId="5" fillId="0" borderId="31" xfId="37" applyNumberFormat="1" applyFont="1" applyBorder="1" applyAlignment="1" applyProtection="1">
      <alignment vertical="top"/>
      <protection locked="0"/>
    </xf>
    <xf numFmtId="0" fontId="5" fillId="0" borderId="40" xfId="37" applyFont="1" applyBorder="1" applyAlignment="1" applyProtection="1">
      <alignment horizontal="center" vertical="top"/>
      <protection hidden="1"/>
    </xf>
    <xf numFmtId="0" fontId="5" fillId="0" borderId="12" xfId="37" applyFont="1" applyBorder="1" applyAlignment="1" applyProtection="1">
      <alignment horizontal="center" vertical="top"/>
      <protection hidden="1"/>
    </xf>
    <xf numFmtId="38" fontId="8" fillId="7" borderId="6" xfId="37" applyNumberFormat="1" applyFont="1" applyFill="1" applyBorder="1" applyAlignment="1" applyProtection="1">
      <alignment vertical="top"/>
      <protection locked="0"/>
    </xf>
    <xf numFmtId="38" fontId="8" fillId="7" borderId="2" xfId="37" applyNumberFormat="1" applyFont="1" applyFill="1" applyBorder="1" applyAlignment="1" applyProtection="1">
      <alignment vertical="top"/>
      <protection locked="0"/>
    </xf>
    <xf numFmtId="38" fontId="8" fillId="7" borderId="15" xfId="37" applyNumberFormat="1" applyFont="1" applyFill="1" applyBorder="1" applyAlignment="1" applyProtection="1">
      <alignment vertical="top"/>
      <protection locked="0"/>
    </xf>
    <xf numFmtId="0" fontId="8" fillId="0" borderId="0" xfId="37" applyFont="1" applyFill="1" applyBorder="1" applyAlignment="1" applyProtection="1">
      <alignment vertical="top"/>
      <protection hidden="1"/>
    </xf>
    <xf numFmtId="0" fontId="5" fillId="0" borderId="32" xfId="37" applyFont="1" applyFill="1" applyBorder="1" applyAlignment="1" applyProtection="1">
      <alignment vertical="top"/>
      <protection hidden="1"/>
    </xf>
    <xf numFmtId="0" fontId="8" fillId="0" borderId="29" xfId="37" applyNumberFormat="1" applyFont="1" applyBorder="1" applyAlignment="1">
      <alignment horizontal="center" vertical="top"/>
    </xf>
    <xf numFmtId="0" fontId="8" fillId="0" borderId="35" xfId="37" applyFont="1" applyBorder="1" applyAlignment="1">
      <alignment horizontal="center" vertical="top"/>
    </xf>
    <xf numFmtId="3" fontId="8" fillId="0" borderId="25" xfId="37" applyNumberFormat="1" applyFont="1" applyBorder="1" applyAlignment="1" applyProtection="1">
      <alignment horizontal="center" vertical="top"/>
      <protection hidden="1"/>
    </xf>
    <xf numFmtId="3" fontId="8" fillId="0" borderId="26" xfId="37" applyNumberFormat="1" applyFont="1" applyBorder="1" applyAlignment="1" applyProtection="1">
      <alignment horizontal="center" vertical="top"/>
      <protection hidden="1"/>
    </xf>
    <xf numFmtId="38" fontId="5" fillId="7" borderId="30" xfId="37" applyNumberFormat="1" applyFont="1" applyFill="1" applyBorder="1" applyAlignment="1">
      <alignment vertical="top"/>
    </xf>
    <xf numFmtId="38" fontId="5" fillId="7" borderId="19" xfId="37" applyNumberFormat="1" applyFont="1" applyFill="1" applyBorder="1" applyAlignment="1">
      <alignment vertical="top"/>
    </xf>
    <xf numFmtId="38" fontId="5" fillId="7" borderId="42" xfId="37" applyNumberFormat="1" applyFont="1" applyFill="1" applyBorder="1" applyAlignment="1">
      <alignment vertical="top"/>
    </xf>
    <xf numFmtId="0" fontId="5" fillId="0" borderId="30" xfId="37" applyNumberFormat="1" applyFont="1" applyBorder="1" applyAlignment="1">
      <alignment horizontal="left" vertical="top" indent="1"/>
    </xf>
    <xf numFmtId="0" fontId="5" fillId="0" borderId="19" xfId="37" applyFont="1" applyBorder="1" applyAlignment="1">
      <alignment horizontal="left" vertical="top" indent="1"/>
    </xf>
    <xf numFmtId="0" fontId="5" fillId="0" borderId="31" xfId="37" applyFont="1" applyBorder="1" applyAlignment="1">
      <alignment horizontal="left" vertical="top" indent="1"/>
    </xf>
    <xf numFmtId="3" fontId="8" fillId="0" borderId="36" xfId="37" applyNumberFormat="1" applyFont="1" applyBorder="1" applyAlignment="1" applyProtection="1">
      <alignment horizontal="center" vertical="top"/>
      <protection hidden="1"/>
    </xf>
    <xf numFmtId="3" fontId="8" fillId="0" borderId="38" xfId="37" applyNumberFormat="1" applyFont="1" applyBorder="1" applyAlignment="1" applyProtection="1">
      <alignment horizontal="center" vertical="top"/>
      <protection hidden="1"/>
    </xf>
    <xf numFmtId="3" fontId="8" fillId="0" borderId="43" xfId="37" applyNumberFormat="1" applyFont="1" applyBorder="1" applyAlignment="1" applyProtection="1">
      <alignment horizontal="right" vertical="top"/>
      <protection hidden="1"/>
    </xf>
    <xf numFmtId="0" fontId="5" fillId="0" borderId="34" xfId="37" applyFont="1" applyBorder="1" applyAlignment="1">
      <alignment horizontal="center" vertical="top"/>
    </xf>
    <xf numFmtId="38" fontId="5" fillId="7" borderId="31" xfId="37" applyNumberFormat="1" applyFont="1" applyFill="1" applyBorder="1" applyAlignment="1">
      <alignment vertical="top"/>
    </xf>
    <xf numFmtId="0" fontId="5" fillId="0" borderId="11" xfId="37" applyFont="1" applyBorder="1" applyAlignment="1" applyProtection="1">
      <alignment horizontal="left" vertical="top"/>
      <protection hidden="1"/>
    </xf>
    <xf numFmtId="0" fontId="5" fillId="0" borderId="11" xfId="37" applyFont="1" applyBorder="1" applyAlignment="1" applyProtection="1">
      <alignment vertical="top"/>
      <protection hidden="1"/>
    </xf>
    <xf numFmtId="0" fontId="5" fillId="0" borderId="0" xfId="37" applyFont="1" applyBorder="1" applyAlignment="1" applyProtection="1">
      <alignment vertical="top"/>
      <protection hidden="1"/>
    </xf>
    <xf numFmtId="0" fontId="5" fillId="0" borderId="10" xfId="37" applyFont="1" applyBorder="1" applyAlignment="1" applyProtection="1">
      <alignment vertical="top"/>
      <protection hidden="1"/>
    </xf>
    <xf numFmtId="0" fontId="5" fillId="0" borderId="0" xfId="37" applyFont="1" applyAlignment="1">
      <alignment horizontal="center" vertical="top"/>
    </xf>
    <xf numFmtId="0" fontId="8" fillId="0" borderId="44" xfId="37" applyFont="1" applyBorder="1" applyAlignment="1" applyProtection="1">
      <alignment horizontal="center" vertical="top"/>
      <protection hidden="1"/>
    </xf>
    <xf numFmtId="0" fontId="8" fillId="0" borderId="46" xfId="37" applyFont="1" applyBorder="1" applyAlignment="1" applyProtection="1">
      <alignment horizontal="center" vertical="top"/>
      <protection hidden="1"/>
    </xf>
    <xf numFmtId="0" fontId="5" fillId="0" borderId="47" xfId="37" applyFont="1" applyBorder="1" applyAlignment="1" applyProtection="1">
      <alignment horizontal="center" vertical="top"/>
      <protection hidden="1"/>
    </xf>
    <xf numFmtId="0" fontId="5" fillId="0" borderId="46" xfId="37" applyFont="1" applyBorder="1" applyAlignment="1" applyProtection="1">
      <alignment horizontal="center" vertical="top"/>
      <protection hidden="1"/>
    </xf>
    <xf numFmtId="3" fontId="9" fillId="0" borderId="44" xfId="37" applyNumberFormat="1" applyFont="1" applyBorder="1" applyAlignment="1" applyProtection="1">
      <alignment horizontal="left" vertical="top"/>
      <protection hidden="1"/>
    </xf>
    <xf numFmtId="0" fontId="9" fillId="0" borderId="24" xfId="37" applyFont="1" applyBorder="1" applyAlignment="1" applyProtection="1">
      <alignment horizontal="left" vertical="top"/>
      <protection hidden="1"/>
    </xf>
    <xf numFmtId="3" fontId="8" fillId="0" borderId="0" xfId="37" applyNumberFormat="1" applyFont="1" applyAlignment="1">
      <alignment vertical="top"/>
    </xf>
    <xf numFmtId="38" fontId="8" fillId="7" borderId="44" xfId="37" applyNumberFormat="1" applyFont="1" applyFill="1" applyBorder="1" applyAlignment="1" applyProtection="1">
      <alignment horizontal="right" vertical="top"/>
      <protection hidden="1"/>
    </xf>
    <xf numFmtId="38" fontId="8" fillId="7" borderId="24" xfId="37" applyNumberFormat="1" applyFont="1" applyFill="1" applyBorder="1" applyAlignment="1" applyProtection="1">
      <alignment horizontal="right" vertical="top"/>
      <protection hidden="1"/>
    </xf>
    <xf numFmtId="38" fontId="8" fillId="7" borderId="45" xfId="37" applyNumberFormat="1" applyFont="1" applyFill="1" applyBorder="1" applyAlignment="1" applyProtection="1">
      <alignment horizontal="right" vertical="top"/>
      <protection hidden="1"/>
    </xf>
    <xf numFmtId="3" fontId="5" fillId="0" borderId="0" xfId="37" applyNumberFormat="1" applyFont="1" applyBorder="1" applyAlignment="1" applyProtection="1">
      <alignment horizontal="right" vertical="top"/>
      <protection locked="0"/>
    </xf>
    <xf numFmtId="38" fontId="8" fillId="7" borderId="46" xfId="37" applyNumberFormat="1" applyFont="1" applyFill="1" applyBorder="1" applyAlignment="1" applyProtection="1">
      <alignment horizontal="right" vertical="top"/>
      <protection hidden="1"/>
    </xf>
    <xf numFmtId="37" fontId="8" fillId="0" borderId="0" xfId="37" applyNumberFormat="1" applyFont="1" applyFill="1" applyBorder="1" applyAlignment="1" applyProtection="1">
      <alignment vertical="top"/>
      <protection hidden="1"/>
    </xf>
    <xf numFmtId="175" fontId="8" fillId="0" borderId="0" xfId="37" applyNumberFormat="1" applyFont="1" applyFill="1" applyBorder="1" applyAlignment="1" applyProtection="1">
      <alignment vertical="top"/>
      <protection hidden="1"/>
    </xf>
    <xf numFmtId="37" fontId="8" fillId="0" borderId="24" xfId="37" applyNumberFormat="1" applyFont="1" applyFill="1" applyBorder="1" applyAlignment="1" applyProtection="1">
      <alignment vertical="top"/>
      <protection hidden="1"/>
    </xf>
    <xf numFmtId="175" fontId="8" fillId="0" borderId="24" xfId="37" applyNumberFormat="1" applyFont="1" applyFill="1" applyBorder="1" applyAlignment="1" applyProtection="1">
      <alignment vertical="top"/>
      <protection hidden="1"/>
    </xf>
    <xf numFmtId="37" fontId="5" fillId="0" borderId="0" xfId="37" applyNumberFormat="1" applyFont="1" applyFill="1" applyBorder="1" applyAlignment="1" applyProtection="1">
      <alignment vertical="top"/>
      <protection hidden="1"/>
    </xf>
    <xf numFmtId="175" fontId="5" fillId="0" borderId="0" xfId="37" applyNumberFormat="1" applyFont="1" applyFill="1" applyBorder="1" applyAlignment="1" applyProtection="1">
      <alignment vertical="top"/>
      <protection hidden="1"/>
    </xf>
    <xf numFmtId="38" fontId="10" fillId="0" borderId="8" xfId="37" applyNumberFormat="1" applyFont="1" applyFill="1" applyBorder="1" applyAlignment="1">
      <alignment horizontal="center" vertical="top"/>
    </xf>
    <xf numFmtId="175" fontId="10" fillId="0" borderId="8" xfId="37" applyNumberFormat="1" applyFont="1" applyFill="1" applyBorder="1" applyAlignment="1">
      <alignment horizontal="center" vertical="top"/>
    </xf>
    <xf numFmtId="175" fontId="5" fillId="0" borderId="13" xfId="37" applyNumberFormat="1" applyFont="1" applyFill="1" applyBorder="1" applyAlignment="1" applyProtection="1">
      <alignment vertical="top"/>
      <protection hidden="1"/>
    </xf>
    <xf numFmtId="38" fontId="8" fillId="0" borderId="8" xfId="37" applyNumberFormat="1" applyFont="1" applyFill="1" applyBorder="1" applyAlignment="1" applyProtection="1">
      <alignment horizontal="center" vertical="top"/>
      <protection hidden="1"/>
    </xf>
    <xf numFmtId="38" fontId="5" fillId="0" borderId="0" xfId="37" applyNumberFormat="1" applyFont="1" applyFill="1" applyBorder="1" applyAlignment="1" applyProtection="1">
      <alignment vertical="top"/>
      <protection hidden="1"/>
    </xf>
    <xf numFmtId="37" fontId="7" fillId="0" borderId="0" xfId="37" applyNumberFormat="1" applyFont="1" applyFill="1" applyBorder="1" applyAlignment="1" applyProtection="1">
      <alignment vertical="top"/>
      <protection hidden="1"/>
    </xf>
    <xf numFmtId="175" fontId="7" fillId="0" borderId="0" xfId="37" applyNumberFormat="1" applyFont="1" applyFill="1" applyBorder="1" applyAlignment="1" applyProtection="1">
      <alignment vertical="top"/>
      <protection hidden="1"/>
    </xf>
    <xf numFmtId="38" fontId="8" fillId="0" borderId="0" xfId="37" applyNumberFormat="1" applyFont="1" applyFill="1" applyBorder="1" applyAlignment="1" applyProtection="1">
      <alignment vertical="top"/>
      <protection hidden="1"/>
    </xf>
    <xf numFmtId="3" fontId="5" fillId="0" borderId="0" xfId="37" applyNumberFormat="1" applyFont="1" applyFill="1" applyBorder="1" applyAlignment="1" applyProtection="1">
      <alignment vertical="top"/>
      <protection hidden="1"/>
    </xf>
    <xf numFmtId="3" fontId="8" fillId="0" borderId="0" xfId="37" applyNumberFormat="1" applyFont="1" applyFill="1" applyBorder="1" applyAlignment="1" applyProtection="1">
      <alignment vertical="top"/>
      <protection hidden="1"/>
    </xf>
    <xf numFmtId="38" fontId="8" fillId="0" borderId="24" xfId="37" applyNumberFormat="1" applyFont="1" applyFill="1" applyBorder="1" applyAlignment="1" applyProtection="1">
      <alignment vertical="top"/>
      <protection hidden="1"/>
    </xf>
    <xf numFmtId="38" fontId="7" fillId="0" borderId="0" xfId="37" applyNumberFormat="1" applyFont="1" applyFill="1" applyBorder="1" applyAlignment="1" applyProtection="1">
      <alignment vertical="top"/>
      <protection hidden="1"/>
    </xf>
    <xf numFmtId="175" fontId="8" fillId="0" borderId="8" xfId="37" applyNumberFormat="1" applyFont="1" applyFill="1" applyBorder="1" applyAlignment="1" applyProtection="1">
      <alignment horizontal="center" vertical="top"/>
      <protection hidden="1"/>
    </xf>
    <xf numFmtId="0" fontId="0" fillId="0" borderId="0" xfId="0" applyAlignment="1">
      <alignment horizontal="center"/>
    </xf>
    <xf numFmtId="0" fontId="8" fillId="0" borderId="0" xfId="0" applyFont="1" applyAlignment="1">
      <alignment horizontal="center"/>
    </xf>
    <xf numFmtId="0" fontId="7" fillId="0" borderId="0" xfId="0" applyFont="1" applyAlignment="1">
      <alignment horizontal="center"/>
    </xf>
    <xf numFmtId="0" fontId="0" fillId="0" borderId="0" xfId="0"/>
    <xf numFmtId="176" fontId="7" fillId="0" borderId="0" xfId="0" applyNumberFormat="1" applyFont="1"/>
    <xf numFmtId="0" fontId="7" fillId="0" borderId="0" xfId="0" applyFont="1"/>
    <xf numFmtId="176" fontId="8" fillId="0" borderId="80" xfId="0" applyNumberFormat="1" applyFont="1" applyBorder="1"/>
    <xf numFmtId="0" fontId="8" fillId="0" borderId="80" xfId="0" applyFont="1" applyBorder="1"/>
    <xf numFmtId="176" fontId="0" fillId="0" borderId="0" xfId="0" applyNumberFormat="1"/>
    <xf numFmtId="176" fontId="144" fillId="0" borderId="0" xfId="8" applyNumberFormat="1" applyFont="1"/>
    <xf numFmtId="176" fontId="44" fillId="0" borderId="80" xfId="8" applyNumberFormat="1" applyFont="1" applyBorder="1"/>
    <xf numFmtId="176" fontId="0" fillId="0" borderId="0" xfId="8" applyNumberFormat="1" applyFont="1"/>
    <xf numFmtId="176" fontId="44" fillId="0" borderId="0" xfId="8" applyNumberFormat="1" applyFont="1"/>
    <xf numFmtId="0" fontId="8" fillId="0" borderId="0" xfId="0" applyFont="1" applyFill="1" applyBorder="1"/>
    <xf numFmtId="0" fontId="7" fillId="0" borderId="0" xfId="0" applyFont="1" applyFill="1" applyBorder="1"/>
    <xf numFmtId="0" fontId="8" fillId="0" borderId="80" xfId="0" applyFont="1" applyFill="1" applyBorder="1"/>
    <xf numFmtId="0" fontId="4" fillId="0" borderId="0" xfId="0" applyFont="1" applyFill="1" applyBorder="1"/>
    <xf numFmtId="0" fontId="0" fillId="0" borderId="0" xfId="0" applyFont="1" applyFill="1" applyBorder="1"/>
    <xf numFmtId="176" fontId="7" fillId="0" borderId="0" xfId="8" applyNumberFormat="1" applyFont="1"/>
    <xf numFmtId="37" fontId="44" fillId="0" borderId="0" xfId="8" applyNumberFormat="1" applyFont="1"/>
    <xf numFmtId="0" fontId="8" fillId="0" borderId="68" xfId="0" applyFont="1" applyBorder="1" applyAlignment="1">
      <alignment horizontal="center" vertical="center" wrapText="1"/>
    </xf>
    <xf numFmtId="0" fontId="8" fillId="0" borderId="68" xfId="35" applyNumberFormat="1" applyFont="1" applyFill="1" applyBorder="1" applyAlignment="1">
      <alignment horizontal="center" vertical="center" wrapText="1"/>
    </xf>
    <xf numFmtId="0" fontId="8" fillId="0" borderId="68" xfId="35" applyNumberFormat="1" applyFont="1" applyFill="1" applyBorder="1" applyAlignment="1">
      <alignment horizontal="center" vertical="center"/>
    </xf>
    <xf numFmtId="0" fontId="8" fillId="0" borderId="91" xfId="35" applyNumberFormat="1" applyFont="1" applyFill="1" applyBorder="1" applyAlignment="1">
      <alignment horizontal="center" vertical="center" wrapText="1"/>
    </xf>
    <xf numFmtId="0" fontId="8" fillId="0" borderId="0" xfId="0" applyFont="1"/>
    <xf numFmtId="0" fontId="4" fillId="0" borderId="0" xfId="0" applyFont="1"/>
    <xf numFmtId="0" fontId="7" fillId="0" borderId="0" xfId="35" applyNumberFormat="1" applyFont="1" applyFill="1" applyBorder="1" applyAlignment="1">
      <alignment horizontal="center" vertical="center"/>
    </xf>
    <xf numFmtId="0" fontId="8" fillId="0" borderId="0" xfId="35" applyNumberFormat="1" applyFont="1" applyFill="1" applyBorder="1" applyAlignment="1">
      <alignment horizontal="center" vertical="center"/>
    </xf>
    <xf numFmtId="0" fontId="4" fillId="0" borderId="0" xfId="35" applyNumberFormat="1" applyFont="1" applyFill="1" applyBorder="1" applyAlignment="1">
      <alignment horizontal="center" vertical="center"/>
    </xf>
    <xf numFmtId="176" fontId="0" fillId="0" borderId="0" xfId="8" applyNumberFormat="1" applyFont="1" applyFill="1" applyBorder="1"/>
    <xf numFmtId="0" fontId="4" fillId="0" borderId="0" xfId="0" applyFont="1" applyAlignment="1">
      <alignment horizontal="center"/>
    </xf>
    <xf numFmtId="176" fontId="0" fillId="0" borderId="68" xfId="8" applyNumberFormat="1" applyFont="1" applyBorder="1"/>
    <xf numFmtId="0" fontId="8" fillId="0" borderId="91" xfId="0" applyFont="1" applyBorder="1" applyAlignment="1">
      <alignment horizontal="center" vertical="center"/>
    </xf>
    <xf numFmtId="176" fontId="7" fillId="0" borderId="0" xfId="8" applyNumberFormat="1" applyFont="1" applyFill="1" applyBorder="1"/>
    <xf numFmtId="176" fontId="144" fillId="0" borderId="0" xfId="8" applyNumberFormat="1" applyFont="1" applyFill="1" applyBorder="1"/>
    <xf numFmtId="176" fontId="4" fillId="0" borderId="0" xfId="8" applyNumberFormat="1" applyFont="1" applyFill="1" applyBorder="1"/>
    <xf numFmtId="176" fontId="4" fillId="0" borderId="0" xfId="8" applyNumberFormat="1" applyFont="1"/>
    <xf numFmtId="0" fontId="8" fillId="0" borderId="91" xfId="35" applyNumberFormat="1" applyFont="1" applyFill="1" applyBorder="1" applyAlignment="1">
      <alignment horizontal="center" vertical="center"/>
    </xf>
    <xf numFmtId="176" fontId="0" fillId="0" borderId="7" xfId="8" applyNumberFormat="1" applyFont="1" applyBorder="1"/>
    <xf numFmtId="170" fontId="7" fillId="0" borderId="0" xfId="38" applyNumberFormat="1" applyFont="1" applyFill="1" applyBorder="1" applyAlignment="1">
      <alignment horizontal="left" vertical="center" wrapText="1" shrinkToFit="1"/>
    </xf>
    <xf numFmtId="37" fontId="7" fillId="0" borderId="0" xfId="38" applyNumberFormat="1" applyFont="1" applyFill="1" applyBorder="1" applyAlignment="1">
      <alignment horizontal="right" vertical="center" wrapText="1" shrinkToFit="1"/>
    </xf>
    <xf numFmtId="170" fontId="7" fillId="0" borderId="0" xfId="38" applyNumberFormat="1" applyFont="1" applyFill="1" applyBorder="1" applyAlignment="1">
      <alignment horizontal="right" vertical="center" wrapText="1" shrinkToFit="1"/>
    </xf>
    <xf numFmtId="176" fontId="0" fillId="0" borderId="97" xfId="8" applyNumberFormat="1" applyFont="1" applyBorder="1"/>
    <xf numFmtId="0" fontId="13" fillId="0" borderId="0" xfId="39" applyNumberFormat="1" applyFont="1" applyFill="1" applyBorder="1" applyAlignment="1">
      <alignment vertical="center"/>
    </xf>
    <xf numFmtId="37" fontId="4" fillId="0" borderId="0" xfId="38" applyNumberFormat="1" applyFont="1" applyFill="1" applyBorder="1" applyAlignment="1">
      <alignment horizontal="right" vertical="center" wrapText="1" shrinkToFit="1"/>
    </xf>
    <xf numFmtId="170" fontId="4" fillId="0" borderId="0" xfId="38" applyNumberFormat="1" applyFont="1" applyFill="1" applyBorder="1" applyAlignment="1">
      <alignment horizontal="left" vertical="center" wrapText="1" shrinkToFit="1"/>
    </xf>
    <xf numFmtId="170" fontId="4" fillId="0" borderId="0" xfId="38" applyNumberFormat="1" applyFont="1" applyFill="1" applyBorder="1" applyAlignment="1">
      <alignment horizontal="right" vertical="center" wrapText="1" shrinkToFit="1"/>
    </xf>
    <xf numFmtId="0" fontId="48" fillId="0" borderId="0" xfId="39" applyNumberFormat="1" applyFont="1" applyFill="1" applyBorder="1" applyAlignment="1">
      <alignment vertical="center"/>
    </xf>
    <xf numFmtId="3" fontId="4" fillId="0" borderId="0" xfId="38" applyNumberFormat="1" applyFont="1" applyFill="1" applyBorder="1" applyAlignment="1">
      <alignment horizontal="center" vertical="center" wrapText="1" shrinkToFit="1"/>
    </xf>
    <xf numFmtId="3" fontId="7" fillId="0" borderId="0" xfId="38" applyNumberFormat="1" applyFont="1" applyFill="1" applyBorder="1" applyAlignment="1">
      <alignment horizontal="center" vertical="center" wrapText="1" shrinkToFit="1"/>
    </xf>
    <xf numFmtId="0" fontId="48" fillId="0" borderId="0" xfId="39" applyNumberFormat="1" applyFont="1" applyFill="1" applyBorder="1" applyAlignment="1">
      <alignment vertical="center" wrapText="1"/>
    </xf>
    <xf numFmtId="176" fontId="7" fillId="0" borderId="0" xfId="38" applyNumberFormat="1" applyFont="1" applyFill="1" applyBorder="1" applyAlignment="1">
      <alignment horizontal="right" vertical="center" wrapText="1" shrinkToFit="1"/>
    </xf>
    <xf numFmtId="170" fontId="43" fillId="0" borderId="0" xfId="38" applyNumberFormat="1" applyFont="1" applyFill="1" applyBorder="1" applyAlignment="1">
      <alignment horizontal="right" vertical="center" wrapText="1" shrinkToFit="1"/>
    </xf>
    <xf numFmtId="3" fontId="4" fillId="0" borderId="0" xfId="35" applyNumberFormat="1" applyFont="1" applyFill="1" applyBorder="1" applyAlignment="1">
      <alignment horizontal="right" vertical="center" wrapText="1"/>
    </xf>
    <xf numFmtId="0" fontId="4" fillId="0" borderId="0" xfId="35" applyNumberFormat="1" applyFont="1" applyFill="1" applyBorder="1" applyAlignment="1">
      <alignment horizontal="left" vertical="center" wrapText="1"/>
    </xf>
    <xf numFmtId="3" fontId="4" fillId="0" borderId="0" xfId="35" applyNumberFormat="1" applyFont="1" applyFill="1" applyBorder="1" applyAlignment="1">
      <alignment horizontal="center" vertical="center" wrapText="1"/>
    </xf>
    <xf numFmtId="176" fontId="4" fillId="0" borderId="0" xfId="8" applyNumberFormat="1" applyFont="1" applyFill="1" applyBorder="1" applyAlignment="1">
      <alignment horizontal="right" vertical="center" wrapText="1" shrinkToFit="1"/>
    </xf>
    <xf numFmtId="37" fontId="4" fillId="0" borderId="0" xfId="38" applyNumberFormat="1" applyFont="1" applyFill="1" applyBorder="1" applyAlignment="1">
      <alignment horizontal="left" vertical="center" wrapText="1" shrinkToFit="1"/>
    </xf>
    <xf numFmtId="0" fontId="4" fillId="0" borderId="0" xfId="0" applyFont="1" applyAlignment="1">
      <alignment horizontal="justify" vertical="justify" wrapText="1"/>
    </xf>
    <xf numFmtId="0" fontId="8" fillId="0" borderId="0" xfId="38" applyNumberFormat="1" applyFont="1" applyFill="1" applyBorder="1" applyAlignment="1">
      <alignment vertical="center"/>
    </xf>
    <xf numFmtId="0" fontId="8" fillId="0" borderId="0" xfId="38" applyNumberFormat="1" applyFont="1" applyFill="1" applyBorder="1" applyAlignment="1">
      <alignment horizontal="right" vertical="center" wrapText="1"/>
    </xf>
    <xf numFmtId="0" fontId="8" fillId="0" borderId="0" xfId="38" applyNumberFormat="1" applyFont="1" applyFill="1" applyBorder="1" applyAlignment="1">
      <alignment vertical="center" wrapText="1"/>
    </xf>
    <xf numFmtId="3" fontId="44" fillId="0" borderId="0" xfId="38" applyNumberFormat="1" applyFont="1" applyFill="1" applyBorder="1" applyAlignment="1">
      <alignment horizontal="right" vertical="center" wrapText="1"/>
    </xf>
    <xf numFmtId="170" fontId="8" fillId="0" borderId="0" xfId="38" applyNumberFormat="1" applyFont="1" applyFill="1" applyBorder="1" applyAlignment="1">
      <alignment horizontal="left" vertical="center" wrapText="1"/>
    </xf>
    <xf numFmtId="170" fontId="44" fillId="0" borderId="0" xfId="35" applyNumberFormat="1" applyFont="1" applyFill="1" applyBorder="1" applyAlignment="1">
      <alignment horizontal="center" vertical="center" wrapText="1"/>
    </xf>
    <xf numFmtId="0" fontId="8" fillId="0" borderId="0" xfId="38" applyNumberFormat="1" applyFont="1" applyFill="1" applyBorder="1" applyAlignment="1">
      <alignment horizontal="center" vertical="center" wrapText="1"/>
    </xf>
    <xf numFmtId="3" fontId="8" fillId="0" borderId="0" xfId="38" quotePrefix="1" applyNumberFormat="1" applyFont="1" applyFill="1" applyBorder="1" applyAlignment="1">
      <alignment horizontal="center" wrapText="1"/>
    </xf>
    <xf numFmtId="3" fontId="8" fillId="0" borderId="0" xfId="38" applyNumberFormat="1" applyFont="1" applyFill="1" applyBorder="1" applyAlignment="1">
      <alignment horizontal="center" wrapText="1"/>
    </xf>
    <xf numFmtId="3" fontId="4" fillId="0" borderId="0" xfId="35" applyNumberFormat="1" applyFont="1" applyFill="1" applyBorder="1" applyAlignment="1">
      <alignment horizontal="center" vertical="center"/>
    </xf>
    <xf numFmtId="37" fontId="4" fillId="0" borderId="0" xfId="35" applyNumberFormat="1" applyFont="1" applyFill="1" applyBorder="1" applyAlignment="1">
      <alignment vertical="center"/>
    </xf>
    <xf numFmtId="191" fontId="4" fillId="0" borderId="0" xfId="35" applyNumberFormat="1" applyFont="1" applyFill="1" applyBorder="1" applyAlignment="1">
      <alignment horizontal="left" vertical="top"/>
    </xf>
    <xf numFmtId="191" fontId="4" fillId="0" borderId="0" xfId="35" applyNumberFormat="1" applyFont="1" applyFill="1" applyBorder="1" applyAlignment="1">
      <alignment vertical="top"/>
    </xf>
    <xf numFmtId="0" fontId="178" fillId="0" borderId="0" xfId="194" applyFont="1" applyAlignment="1">
      <alignment horizontal="center"/>
    </xf>
    <xf numFmtId="0" fontId="177" fillId="0" borderId="0" xfId="194" applyFont="1" applyAlignment="1">
      <alignment horizontal="center"/>
    </xf>
    <xf numFmtId="49" fontId="177" fillId="0" borderId="86" xfId="194" applyNumberFormat="1" applyFont="1" applyBorder="1" applyAlignment="1">
      <alignment horizontal="center" vertical="center" wrapText="1"/>
    </xf>
    <xf numFmtId="0" fontId="177" fillId="0" borderId="86" xfId="194" applyFont="1" applyBorder="1" applyAlignment="1">
      <alignment horizontal="center" vertical="center" wrapText="1"/>
    </xf>
    <xf numFmtId="0" fontId="8" fillId="0" borderId="0" xfId="37" applyFont="1" applyFill="1" applyBorder="1" applyAlignment="1" applyProtection="1">
      <alignment horizontal="center" vertical="top" wrapText="1"/>
      <protection hidden="1"/>
    </xf>
    <xf numFmtId="0" fontId="8" fillId="0" borderId="0" xfId="35" applyNumberFormat="1" applyFont="1" applyFill="1" applyAlignment="1">
      <alignment horizontal="center" vertical="top"/>
    </xf>
    <xf numFmtId="0" fontId="44" fillId="0" borderId="117" xfId="35" applyNumberFormat="1" applyFont="1" applyFill="1" applyBorder="1" applyAlignment="1">
      <alignment horizontal="center" vertical="top"/>
    </xf>
    <xf numFmtId="2" fontId="5" fillId="0" borderId="117" xfId="35" applyNumberFormat="1" applyFont="1" applyFill="1" applyBorder="1" applyAlignment="1">
      <alignment vertical="top"/>
    </xf>
    <xf numFmtId="3" fontId="4" fillId="0" borderId="117" xfId="35" applyNumberFormat="1" applyFont="1" applyFill="1" applyBorder="1" applyAlignment="1">
      <alignment horizontal="center" vertical="top"/>
    </xf>
    <xf numFmtId="0" fontId="8" fillId="0" borderId="0" xfId="35" applyNumberFormat="1" applyFont="1" applyFill="1" applyAlignment="1">
      <alignment horizontal="left" vertical="top"/>
    </xf>
    <xf numFmtId="190" fontId="5" fillId="0" borderId="0" xfId="37" applyNumberFormat="1" applyFont="1" applyFill="1" applyBorder="1" applyAlignment="1" applyProtection="1">
      <alignment vertical="top"/>
      <protection hidden="1"/>
    </xf>
    <xf numFmtId="3" fontId="8" fillId="0" borderId="68" xfId="37" applyNumberFormat="1" applyFont="1" applyFill="1" applyBorder="1" applyAlignment="1" applyProtection="1">
      <alignment horizontal="center" vertical="center" wrapText="1"/>
      <protection hidden="1"/>
    </xf>
    <xf numFmtId="0" fontId="43" fillId="0" borderId="0" xfId="37" quotePrefix="1" applyFont="1" applyFill="1" applyAlignment="1">
      <alignment horizontal="center" vertical="center"/>
    </xf>
    <xf numFmtId="0" fontId="43" fillId="0" borderId="0" xfId="37" applyFont="1" applyFill="1" applyAlignment="1">
      <alignment horizontal="center" vertical="center"/>
    </xf>
    <xf numFmtId="0" fontId="5" fillId="0" borderId="0" xfId="37" applyFont="1" applyFill="1" applyBorder="1" applyAlignment="1" applyProtection="1">
      <alignment vertical="top"/>
      <protection hidden="1"/>
    </xf>
    <xf numFmtId="0" fontId="5" fillId="0" borderId="0" xfId="37" applyFont="1" applyFill="1" applyBorder="1" applyAlignment="1" applyProtection="1">
      <alignment horizontal="center" vertical="top"/>
      <protection hidden="1"/>
    </xf>
    <xf numFmtId="0" fontId="8" fillId="0" borderId="0" xfId="37" applyNumberFormat="1" applyFont="1" applyFill="1" applyBorder="1" applyAlignment="1" applyProtection="1">
      <alignment horizontal="left" vertical="top"/>
      <protection hidden="1"/>
    </xf>
    <xf numFmtId="2" fontId="44" fillId="0" borderId="0" xfId="35" applyNumberFormat="1" applyFont="1" applyFill="1" applyBorder="1" applyAlignment="1">
      <alignment horizontal="center" vertical="center" wrapText="1"/>
    </xf>
    <xf numFmtId="0" fontId="0" fillId="0" borderId="0" xfId="0" applyFill="1" applyAlignment="1">
      <alignment vertical="center" wrapText="1"/>
    </xf>
    <xf numFmtId="0" fontId="8" fillId="0" borderId="0" xfId="37" applyNumberFormat="1" applyFont="1" applyFill="1" applyBorder="1" applyAlignment="1" applyProtection="1">
      <alignment horizontal="center" vertical="top" wrapText="1"/>
      <protection hidden="1"/>
    </xf>
    <xf numFmtId="0" fontId="5" fillId="0" borderId="0" xfId="37" applyFont="1" applyFill="1" applyBorder="1" applyAlignment="1" applyProtection="1">
      <alignment horizontal="center" vertical="top" wrapText="1"/>
      <protection hidden="1"/>
    </xf>
    <xf numFmtId="189" fontId="8" fillId="0" borderId="8" xfId="37" quotePrefix="1" applyNumberFormat="1" applyFont="1" applyFill="1" applyBorder="1" applyAlignment="1" applyProtection="1">
      <alignment horizontal="right" vertical="center"/>
      <protection hidden="1"/>
    </xf>
    <xf numFmtId="189" fontId="8" fillId="0" borderId="8" xfId="37" applyNumberFormat="1" applyFont="1" applyFill="1" applyBorder="1" applyAlignment="1" applyProtection="1">
      <alignment horizontal="right" vertical="center"/>
      <protection hidden="1"/>
    </xf>
    <xf numFmtId="190" fontId="7" fillId="0" borderId="0" xfId="37" applyNumberFormat="1" applyFont="1" applyFill="1" applyBorder="1" applyAlignment="1" applyProtection="1">
      <alignment vertical="top"/>
      <protection hidden="1"/>
    </xf>
    <xf numFmtId="3" fontId="146" fillId="0" borderId="0" xfId="37" applyNumberFormat="1" applyFont="1" applyFill="1" applyAlignment="1">
      <alignment horizontal="left" vertical="center" wrapText="1"/>
    </xf>
    <xf numFmtId="3" fontId="43" fillId="0" borderId="0" xfId="37" applyNumberFormat="1" applyFont="1" applyFill="1" applyAlignment="1">
      <alignment vertical="center" wrapText="1"/>
    </xf>
    <xf numFmtId="190" fontId="22" fillId="0" borderId="0" xfId="37" applyNumberFormat="1" applyFont="1" applyFill="1" applyAlignment="1">
      <alignment horizontal="right" vertical="top"/>
    </xf>
    <xf numFmtId="14" fontId="8" fillId="0" borderId="8" xfId="37" applyNumberFormat="1" applyFont="1" applyFill="1" applyBorder="1" applyAlignment="1">
      <alignment horizontal="right" vertical="center" wrapText="1"/>
    </xf>
    <xf numFmtId="190" fontId="8" fillId="0" borderId="0" xfId="37" applyNumberFormat="1" applyFont="1" applyFill="1" applyBorder="1" applyAlignment="1" applyProtection="1">
      <alignment vertical="top"/>
      <protection hidden="1"/>
    </xf>
    <xf numFmtId="0" fontId="8" fillId="0" borderId="0" xfId="37" applyFont="1" applyFill="1" applyBorder="1" applyAlignment="1" applyProtection="1">
      <alignment horizontal="center" vertical="top"/>
      <protection hidden="1"/>
    </xf>
    <xf numFmtId="0" fontId="4" fillId="0" borderId="0" xfId="37" applyFont="1" applyFill="1" applyBorder="1" applyAlignment="1" applyProtection="1">
      <alignment horizontal="center" vertical="top"/>
      <protection hidden="1"/>
    </xf>
    <xf numFmtId="2" fontId="9" fillId="0" borderId="0" xfId="37" applyNumberFormat="1" applyFont="1" applyFill="1" applyAlignment="1">
      <alignment horizontal="left" vertical="top" wrapText="1"/>
    </xf>
    <xf numFmtId="190" fontId="8" fillId="0" borderId="24" xfId="37" applyNumberFormat="1" applyFont="1" applyFill="1" applyBorder="1" applyAlignment="1" applyProtection="1">
      <alignment vertical="top"/>
      <protection hidden="1"/>
    </xf>
    <xf numFmtId="190" fontId="10" fillId="0" borderId="0" xfId="37" applyNumberFormat="1" applyFont="1" applyFill="1" applyAlignment="1">
      <alignment horizontal="right" vertical="top"/>
    </xf>
    <xf numFmtId="0" fontId="5" fillId="0" borderId="0" xfId="37" applyNumberFormat="1" applyFont="1" applyFill="1" applyBorder="1" applyAlignment="1" applyProtection="1">
      <alignment horizontal="center" vertical="top" wrapText="1"/>
      <protection hidden="1"/>
    </xf>
    <xf numFmtId="176" fontId="9" fillId="0" borderId="0" xfId="8" applyNumberFormat="1" applyFont="1" applyFill="1" applyAlignment="1" applyProtection="1">
      <alignment horizontal="right" vertical="top"/>
      <protection locked="0"/>
    </xf>
    <xf numFmtId="176" fontId="8" fillId="0" borderId="0" xfId="8" applyNumberFormat="1" applyFont="1" applyFill="1" applyBorder="1" applyAlignment="1" applyProtection="1">
      <alignment vertical="top"/>
      <protection hidden="1"/>
    </xf>
    <xf numFmtId="49" fontId="8" fillId="0" borderId="0" xfId="37" applyNumberFormat="1" applyFont="1" applyFill="1" applyBorder="1" applyAlignment="1" applyProtection="1">
      <alignment horizontal="center" vertical="top"/>
      <protection hidden="1"/>
    </xf>
    <xf numFmtId="0" fontId="8" fillId="0" borderId="0" xfId="37" applyNumberFormat="1" applyFont="1" applyFill="1" applyBorder="1" applyAlignment="1" applyProtection="1">
      <alignment vertical="top" wrapText="1"/>
      <protection hidden="1"/>
    </xf>
    <xf numFmtId="38" fontId="5" fillId="0" borderId="13" xfId="37" applyNumberFormat="1" applyFont="1" applyFill="1" applyBorder="1" applyAlignment="1" applyProtection="1">
      <alignment vertical="top"/>
      <protection hidden="1"/>
    </xf>
    <xf numFmtId="38" fontId="9" fillId="0" borderId="0" xfId="37" applyNumberFormat="1" applyFont="1" applyFill="1" applyAlignment="1" applyProtection="1">
      <alignment horizontal="right" vertical="top"/>
      <protection locked="0"/>
    </xf>
    <xf numFmtId="38" fontId="22" fillId="0" borderId="0" xfId="37" applyNumberFormat="1" applyFont="1" applyFill="1" applyAlignment="1">
      <alignment vertical="top"/>
    </xf>
    <xf numFmtId="38" fontId="22" fillId="0" borderId="0" xfId="37" applyNumberFormat="1" applyFont="1" applyFill="1" applyAlignment="1">
      <alignment horizontal="right" vertical="top"/>
    </xf>
    <xf numFmtId="38" fontId="9" fillId="0" borderId="0" xfId="37" applyNumberFormat="1" applyFont="1" applyFill="1" applyAlignment="1" applyProtection="1">
      <alignment vertical="top"/>
      <protection locked="0"/>
    </xf>
    <xf numFmtId="38" fontId="44" fillId="0" borderId="8" xfId="37" applyNumberFormat="1" applyFont="1" applyFill="1" applyBorder="1" applyAlignment="1">
      <alignment horizontal="center" vertical="top"/>
    </xf>
    <xf numFmtId="38" fontId="10" fillId="0" borderId="0" xfId="37" applyNumberFormat="1" applyFont="1" applyFill="1" applyAlignment="1">
      <alignment horizontal="right" vertical="top"/>
    </xf>
    <xf numFmtId="38" fontId="5" fillId="0" borderId="24" xfId="37" applyNumberFormat="1" applyFont="1" applyFill="1" applyBorder="1" applyAlignment="1" applyProtection="1">
      <alignment vertical="top"/>
      <protection hidden="1"/>
    </xf>
    <xf numFmtId="38" fontId="10" fillId="0" borderId="0" xfId="37" applyNumberFormat="1" applyFont="1" applyFill="1" applyAlignment="1">
      <alignment vertical="top"/>
    </xf>
    <xf numFmtId="3" fontId="8" fillId="0" borderId="0" xfId="37" applyNumberFormat="1" applyFont="1" applyFill="1" applyBorder="1" applyAlignment="1" applyProtection="1">
      <alignment horizontal="left" wrapText="1"/>
      <protection hidden="1"/>
    </xf>
    <xf numFmtId="0" fontId="8" fillId="0" borderId="0" xfId="37" applyFont="1" applyFill="1" applyBorder="1" applyAlignment="1" applyProtection="1">
      <alignment horizontal="left" wrapText="1"/>
      <protection hidden="1"/>
    </xf>
    <xf numFmtId="38" fontId="8" fillId="0" borderId="0" xfId="37" applyNumberFormat="1" applyFont="1" applyFill="1" applyBorder="1" applyAlignment="1" applyProtection="1">
      <alignment horizontal="right"/>
      <protection hidden="1"/>
    </xf>
    <xf numFmtId="3" fontId="8" fillId="0" borderId="0" xfId="37" applyNumberFormat="1" applyFont="1" applyFill="1" applyBorder="1" applyAlignment="1" applyProtection="1">
      <alignment horizontal="center" vertical="center" wrapText="1"/>
      <protection hidden="1"/>
    </xf>
    <xf numFmtId="3" fontId="8" fillId="0" borderId="0" xfId="37" applyNumberFormat="1" applyFont="1" applyFill="1" applyBorder="1" applyAlignment="1" applyProtection="1">
      <alignment horizontal="center" vertical="top" wrapText="1"/>
      <protection hidden="1"/>
    </xf>
    <xf numFmtId="190" fontId="5" fillId="0" borderId="0" xfId="37" applyNumberFormat="1" applyFont="1" applyFill="1" applyBorder="1" applyAlignment="1" applyProtection="1">
      <alignment horizontal="right" vertical="top"/>
      <protection hidden="1"/>
    </xf>
    <xf numFmtId="3" fontId="25" fillId="0" borderId="0" xfId="37" applyNumberFormat="1" applyFont="1" applyFill="1" applyBorder="1" applyAlignment="1" applyProtection="1">
      <alignment horizontal="center" vertical="top"/>
      <protection hidden="1"/>
    </xf>
    <xf numFmtId="0" fontId="5" fillId="0" borderId="98" xfId="37" applyFont="1" applyFill="1" applyBorder="1" applyAlignment="1" applyProtection="1">
      <alignment horizontal="center" vertical="top"/>
      <protection hidden="1"/>
    </xf>
    <xf numFmtId="3" fontId="5" fillId="0" borderId="0" xfId="37" applyNumberFormat="1" applyFont="1" applyFill="1" applyBorder="1" applyAlignment="1" applyProtection="1">
      <alignment horizontal="center" vertical="top" wrapText="1"/>
      <protection hidden="1"/>
    </xf>
    <xf numFmtId="3" fontId="10" fillId="0" borderId="0" xfId="37" applyNumberFormat="1" applyFont="1" applyFill="1" applyAlignment="1">
      <alignment vertical="center"/>
    </xf>
    <xf numFmtId="3" fontId="43" fillId="0" borderId="0" xfId="37" applyNumberFormat="1" applyFont="1" applyFill="1" applyAlignment="1">
      <alignment vertical="center"/>
    </xf>
    <xf numFmtId="38" fontId="9" fillId="0" borderId="0" xfId="37" applyNumberFormat="1" applyFont="1" applyFill="1" applyAlignment="1">
      <alignment vertical="top"/>
    </xf>
    <xf numFmtId="190" fontId="9" fillId="0" borderId="0" xfId="35" applyNumberFormat="1" applyFont="1" applyFill="1" applyAlignment="1">
      <alignment horizontal="right" vertical="top"/>
    </xf>
    <xf numFmtId="14" fontId="44" fillId="0" borderId="8" xfId="37" applyNumberFormat="1" applyFont="1" applyFill="1" applyBorder="1" applyAlignment="1">
      <alignment horizontal="right" vertical="center" wrapText="1"/>
    </xf>
    <xf numFmtId="190" fontId="9" fillId="0" borderId="0" xfId="37" applyNumberFormat="1" applyFont="1" applyFill="1" applyAlignment="1" applyProtection="1">
      <alignment horizontal="right" vertical="top"/>
      <protection locked="0"/>
    </xf>
    <xf numFmtId="0" fontId="8" fillId="0" borderId="0" xfId="37" applyNumberFormat="1" applyFont="1" applyFill="1" applyBorder="1" applyAlignment="1" applyProtection="1">
      <alignment horizontal="center" vertical="top"/>
      <protection hidden="1"/>
    </xf>
    <xf numFmtId="3" fontId="4" fillId="0" borderId="0" xfId="37" applyNumberFormat="1" applyFont="1" applyFill="1" applyBorder="1" applyAlignment="1" applyProtection="1">
      <alignment horizontal="center" vertical="top" wrapText="1"/>
      <protection hidden="1"/>
    </xf>
    <xf numFmtId="176" fontId="44" fillId="0" borderId="0" xfId="8" applyNumberFormat="1" applyFont="1" applyFill="1" applyAlignment="1">
      <alignment horizontal="right" vertical="center" wrapText="1"/>
    </xf>
    <xf numFmtId="0" fontId="5" fillId="0" borderId="0" xfId="37" applyNumberFormat="1" applyFont="1" applyFill="1" applyBorder="1" applyAlignment="1" applyProtection="1">
      <alignment horizontal="center" vertical="top"/>
      <protection hidden="1"/>
    </xf>
    <xf numFmtId="3" fontId="73" fillId="0" borderId="0" xfId="37" applyNumberFormat="1" applyFont="1" applyFill="1" applyBorder="1" applyAlignment="1">
      <alignment vertical="center"/>
    </xf>
    <xf numFmtId="3" fontId="10" fillId="0" borderId="0" xfId="37" applyNumberFormat="1" applyFont="1" applyFill="1" applyBorder="1" applyAlignment="1">
      <alignment vertical="center"/>
    </xf>
    <xf numFmtId="3" fontId="44" fillId="0" borderId="0" xfId="37" applyNumberFormat="1" applyFont="1" applyFill="1" applyAlignment="1">
      <alignment vertical="center"/>
    </xf>
    <xf numFmtId="3" fontId="9" fillId="0" borderId="0" xfId="37" applyNumberFormat="1" applyFont="1" applyFill="1" applyAlignment="1">
      <alignment vertical="center"/>
    </xf>
    <xf numFmtId="3" fontId="144" fillId="0" borderId="0" xfId="37" applyNumberFormat="1" applyFont="1" applyFill="1" applyAlignment="1">
      <alignment vertical="center"/>
    </xf>
    <xf numFmtId="3" fontId="146" fillId="0" borderId="0" xfId="37" applyNumberFormat="1" applyFont="1" applyFill="1" applyAlignment="1">
      <alignment vertical="center"/>
    </xf>
    <xf numFmtId="38" fontId="9" fillId="0" borderId="0" xfId="37" applyNumberFormat="1" applyFont="1" applyFill="1" applyBorder="1" applyAlignment="1" applyProtection="1">
      <alignment horizontal="right" vertical="top"/>
      <protection locked="0"/>
    </xf>
    <xf numFmtId="38" fontId="10" fillId="0" borderId="0" xfId="37" applyNumberFormat="1" applyFont="1" applyFill="1" applyBorder="1" applyAlignment="1">
      <alignment vertical="top"/>
    </xf>
    <xf numFmtId="38" fontId="10" fillId="0" borderId="0" xfId="37" applyNumberFormat="1" applyFont="1" applyFill="1" applyBorder="1" applyAlignment="1">
      <alignment horizontal="right" vertical="top"/>
    </xf>
    <xf numFmtId="38" fontId="9" fillId="0" borderId="0" xfId="37" applyNumberFormat="1" applyFont="1" applyFill="1" applyAlignment="1">
      <alignment horizontal="right" vertical="top"/>
    </xf>
    <xf numFmtId="38" fontId="9" fillId="0" borderId="0" xfId="37" applyNumberFormat="1" applyFont="1" applyFill="1" applyBorder="1" applyAlignment="1" applyProtection="1">
      <alignment vertical="top"/>
      <protection locked="0"/>
    </xf>
    <xf numFmtId="3" fontId="5" fillId="0" borderId="0" xfId="37" applyNumberFormat="1" applyFont="1" applyFill="1" applyBorder="1" applyAlignment="1" applyProtection="1">
      <alignment horizontal="center" vertical="top"/>
      <protection hidden="1"/>
    </xf>
    <xf numFmtId="0" fontId="5" fillId="0" borderId="13" xfId="37" applyFont="1" applyFill="1" applyBorder="1" applyAlignment="1" applyProtection="1">
      <alignment horizontal="center" vertical="top"/>
      <protection hidden="1"/>
    </xf>
    <xf numFmtId="3" fontId="8" fillId="0" borderId="8" xfId="37" applyNumberFormat="1" applyFont="1" applyFill="1" applyBorder="1" applyAlignment="1" applyProtection="1">
      <alignment horizontal="center" vertical="top"/>
      <protection hidden="1"/>
    </xf>
    <xf numFmtId="0" fontId="8" fillId="0" borderId="8" xfId="37" applyFont="1" applyFill="1" applyBorder="1" applyAlignment="1" applyProtection="1">
      <alignment horizontal="center" vertical="top"/>
      <protection hidden="1"/>
    </xf>
    <xf numFmtId="38" fontId="8" fillId="0" borderId="0" xfId="37" applyNumberFormat="1" applyFont="1" applyFill="1" applyBorder="1" applyAlignment="1" applyProtection="1">
      <alignment horizontal="center" vertical="top"/>
      <protection hidden="1"/>
    </xf>
    <xf numFmtId="38" fontId="8" fillId="0" borderId="8" xfId="37" applyNumberFormat="1" applyFont="1" applyFill="1" applyBorder="1" applyAlignment="1" applyProtection="1">
      <alignment horizontal="right" vertical="center"/>
      <protection hidden="1"/>
    </xf>
    <xf numFmtId="38" fontId="8" fillId="0" borderId="68" xfId="37" applyNumberFormat="1" applyFont="1" applyFill="1" applyBorder="1" applyAlignment="1" applyProtection="1">
      <alignment horizontal="center" vertical="center" wrapText="1"/>
      <protection hidden="1"/>
    </xf>
    <xf numFmtId="0" fontId="8" fillId="0" borderId="98" xfId="37" applyFont="1" applyFill="1" applyBorder="1" applyAlignment="1" applyProtection="1">
      <alignment horizontal="center" vertical="top"/>
      <protection hidden="1"/>
    </xf>
    <xf numFmtId="0" fontId="8" fillId="0" borderId="0" xfId="37" applyNumberFormat="1" applyFont="1" applyFill="1" applyBorder="1" applyAlignment="1" applyProtection="1">
      <alignment horizontal="left" vertical="top" wrapText="1"/>
      <protection hidden="1"/>
    </xf>
    <xf numFmtId="38" fontId="8" fillId="0" borderId="8" xfId="37" quotePrefix="1" applyNumberFormat="1" applyFont="1" applyFill="1" applyBorder="1" applyAlignment="1" applyProtection="1">
      <alignment horizontal="right" vertical="center"/>
      <protection hidden="1"/>
    </xf>
    <xf numFmtId="14" fontId="8" fillId="0" borderId="68" xfId="37" applyNumberFormat="1" applyFont="1" applyFill="1" applyBorder="1" applyAlignment="1">
      <alignment horizontal="right" vertical="center" wrapText="1"/>
    </xf>
    <xf numFmtId="14" fontId="8" fillId="0" borderId="68" xfId="37" applyNumberFormat="1" applyFont="1" applyFill="1" applyBorder="1" applyAlignment="1">
      <alignment horizontal="right" vertical="center"/>
    </xf>
    <xf numFmtId="0" fontId="8" fillId="0" borderId="0" xfId="37" applyNumberFormat="1" applyFont="1" applyFill="1" applyBorder="1" applyAlignment="1" applyProtection="1">
      <alignment vertical="top"/>
      <protection hidden="1"/>
    </xf>
    <xf numFmtId="0" fontId="144" fillId="0" borderId="0" xfId="37" applyNumberFormat="1" applyFont="1" applyFill="1" applyBorder="1" applyAlignment="1" applyProtection="1">
      <alignment horizontal="center" vertical="top" wrapText="1"/>
      <protection hidden="1"/>
    </xf>
    <xf numFmtId="0" fontId="7" fillId="0" borderId="0" xfId="37" applyNumberFormat="1" applyFont="1" applyFill="1" applyBorder="1" applyAlignment="1" applyProtection="1">
      <alignment horizontal="center" vertical="top" wrapText="1"/>
      <protection hidden="1"/>
    </xf>
    <xf numFmtId="0" fontId="5" fillId="0" borderId="0" xfId="37" applyFont="1" applyFill="1" applyBorder="1" applyAlignment="1" applyProtection="1">
      <alignment horizontal="right" vertical="top"/>
      <protection hidden="1"/>
    </xf>
    <xf numFmtId="3" fontId="5" fillId="0" borderId="0" xfId="35" applyNumberFormat="1" applyFont="1" applyFill="1" applyAlignment="1">
      <alignment horizontal="center" vertical="top"/>
    </xf>
    <xf numFmtId="14" fontId="78" fillId="0" borderId="8" xfId="37" applyNumberFormat="1" applyFont="1" applyFill="1" applyBorder="1" applyAlignment="1">
      <alignment horizontal="right" vertical="center" wrapText="1"/>
    </xf>
    <xf numFmtId="14" fontId="78" fillId="0" borderId="8" xfId="37" applyNumberFormat="1" applyFont="1" applyFill="1" applyBorder="1" applyAlignment="1">
      <alignment horizontal="right" vertical="center"/>
    </xf>
    <xf numFmtId="190" fontId="76" fillId="0" borderId="0" xfId="37" applyNumberFormat="1" applyFont="1" applyFill="1" applyBorder="1" applyAlignment="1" applyProtection="1">
      <alignment horizontal="center" vertical="top"/>
      <protection hidden="1"/>
    </xf>
    <xf numFmtId="190" fontId="76" fillId="0" borderId="0" xfId="8" applyNumberFormat="1" applyFont="1" applyFill="1" applyBorder="1" applyAlignment="1" applyProtection="1">
      <alignment horizontal="center" vertical="top"/>
      <protection hidden="1"/>
    </xf>
    <xf numFmtId="190" fontId="5" fillId="0" borderId="0" xfId="8" applyNumberFormat="1" applyFont="1" applyFill="1" applyBorder="1" applyAlignment="1" applyProtection="1">
      <alignment vertical="top"/>
      <protection hidden="1"/>
    </xf>
    <xf numFmtId="190" fontId="78" fillId="0" borderId="0" xfId="37" applyNumberFormat="1" applyFont="1" applyFill="1" applyBorder="1" applyAlignment="1" applyProtection="1">
      <alignment horizontal="center" vertical="top"/>
      <protection hidden="1"/>
    </xf>
    <xf numFmtId="3" fontId="76" fillId="0" borderId="0" xfId="37" applyNumberFormat="1" applyFont="1" applyFill="1" applyBorder="1" applyAlignment="1" applyProtection="1">
      <alignment horizontal="center" vertical="top"/>
      <protection hidden="1"/>
    </xf>
    <xf numFmtId="0" fontId="5" fillId="0" borderId="98" xfId="37" applyFont="1" applyFill="1" applyBorder="1" applyAlignment="1" applyProtection="1">
      <alignment vertical="top"/>
      <protection hidden="1"/>
    </xf>
    <xf numFmtId="190" fontId="9" fillId="0" borderId="0" xfId="37" applyNumberFormat="1" applyFont="1" applyFill="1" applyAlignment="1">
      <alignment horizontal="right" vertical="top"/>
    </xf>
    <xf numFmtId="176" fontId="43" fillId="0" borderId="0" xfId="37" applyNumberFormat="1" applyFont="1" applyFill="1" applyAlignment="1">
      <alignment horizontal="right" vertical="center" wrapText="1"/>
    </xf>
    <xf numFmtId="0" fontId="7" fillId="0" borderId="0" xfId="37" applyNumberFormat="1" applyFont="1" applyFill="1" applyBorder="1" applyAlignment="1" applyProtection="1">
      <alignment horizontal="left" vertical="top" wrapText="1"/>
      <protection hidden="1"/>
    </xf>
    <xf numFmtId="190" fontId="79" fillId="0" borderId="0" xfId="37" applyNumberFormat="1" applyFont="1" applyFill="1" applyBorder="1" applyAlignment="1" applyProtection="1">
      <alignment horizontal="center" vertical="top"/>
      <protection hidden="1"/>
    </xf>
    <xf numFmtId="176" fontId="5" fillId="0" borderId="0" xfId="8" applyNumberFormat="1" applyFont="1" applyFill="1" applyAlignment="1">
      <alignment horizontal="center" vertical="top"/>
    </xf>
    <xf numFmtId="3" fontId="44" fillId="0" borderId="8" xfId="37" applyNumberFormat="1" applyFont="1" applyFill="1" applyBorder="1" applyAlignment="1">
      <alignment horizontal="left" vertical="center" wrapText="1"/>
    </xf>
    <xf numFmtId="190" fontId="5" fillId="0" borderId="0" xfId="35" applyNumberFormat="1" applyFont="1" applyFill="1" applyAlignment="1">
      <alignment horizontal="center" vertical="top"/>
    </xf>
    <xf numFmtId="2" fontId="9" fillId="0" borderId="0" xfId="37" applyNumberFormat="1" applyFont="1" applyFill="1" applyAlignment="1">
      <alignment vertical="top" wrapText="1"/>
    </xf>
    <xf numFmtId="0" fontId="0" fillId="0" borderId="0" xfId="0" applyFill="1" applyAlignment="1">
      <alignment vertical="top" wrapText="1"/>
    </xf>
    <xf numFmtId="0" fontId="44" fillId="0" borderId="0" xfId="37" quotePrefix="1" applyFont="1" applyFill="1" applyAlignment="1">
      <alignment horizontal="center" vertical="center"/>
    </xf>
    <xf numFmtId="0" fontId="44" fillId="0" borderId="0" xfId="37" applyFont="1" applyFill="1" applyAlignment="1">
      <alignment horizontal="center" vertical="center"/>
    </xf>
    <xf numFmtId="3" fontId="25" fillId="0" borderId="0" xfId="37" applyNumberFormat="1" applyFont="1" applyFill="1" applyBorder="1" applyAlignment="1" applyProtection="1">
      <alignment horizontal="center" vertical="top" wrapText="1"/>
      <protection hidden="1"/>
    </xf>
    <xf numFmtId="38" fontId="44" fillId="0" borderId="68" xfId="37" applyNumberFormat="1" applyFont="1" applyFill="1" applyBorder="1" applyAlignment="1">
      <alignment horizontal="right" vertical="center" wrapText="1"/>
    </xf>
    <xf numFmtId="176" fontId="43" fillId="0" borderId="0" xfId="8" applyNumberFormat="1" applyFont="1" applyFill="1" applyAlignment="1">
      <alignment horizontal="right" vertical="center" wrapText="1"/>
    </xf>
    <xf numFmtId="176" fontId="44" fillId="0" borderId="0" xfId="37" applyNumberFormat="1" applyFont="1" applyFill="1" applyAlignment="1">
      <alignment horizontal="right" vertical="center" wrapText="1"/>
    </xf>
    <xf numFmtId="190" fontId="10" fillId="0" borderId="0" xfId="37" applyNumberFormat="1" applyFont="1" applyFill="1" applyBorder="1" applyAlignment="1">
      <alignment horizontal="right" vertical="top"/>
    </xf>
    <xf numFmtId="38" fontId="44" fillId="0" borderId="8" xfId="37" applyNumberFormat="1" applyFont="1" applyFill="1" applyBorder="1" applyAlignment="1">
      <alignment horizontal="right" vertical="center" wrapText="1"/>
    </xf>
    <xf numFmtId="37" fontId="44" fillId="0" borderId="0" xfId="37" applyNumberFormat="1" applyFont="1" applyFill="1" applyAlignment="1">
      <alignment vertical="center"/>
    </xf>
    <xf numFmtId="176" fontId="146" fillId="0" borderId="0" xfId="37" applyNumberFormat="1" applyFont="1" applyFill="1" applyAlignment="1">
      <alignment horizontal="right" vertical="center" wrapText="1"/>
    </xf>
    <xf numFmtId="3" fontId="44" fillId="0" borderId="68" xfId="37" applyNumberFormat="1" applyFont="1" applyFill="1" applyBorder="1" applyAlignment="1" applyProtection="1">
      <alignment horizontal="center" vertical="center" wrapText="1"/>
      <protection hidden="1"/>
    </xf>
    <xf numFmtId="3" fontId="43" fillId="0" borderId="0" xfId="37" applyNumberFormat="1" applyFont="1" applyFill="1" applyAlignment="1">
      <alignment horizontal="left" vertical="center" wrapText="1"/>
    </xf>
    <xf numFmtId="3" fontId="43" fillId="0" borderId="0" xfId="37" applyNumberFormat="1" applyFont="1" applyFill="1" applyAlignment="1">
      <alignment vertical="top" wrapText="1"/>
    </xf>
    <xf numFmtId="176" fontId="44" fillId="0" borderId="0" xfId="37" applyNumberFormat="1" applyFont="1" applyFill="1" applyBorder="1" applyAlignment="1">
      <alignment horizontal="right" vertical="center" wrapText="1"/>
    </xf>
    <xf numFmtId="176" fontId="44" fillId="0" borderId="0" xfId="35" applyNumberFormat="1" applyFont="1" applyFill="1" applyAlignment="1">
      <alignment horizontal="right" vertical="top" wrapText="1"/>
    </xf>
    <xf numFmtId="176" fontId="151" fillId="0" borderId="0" xfId="37" applyNumberFormat="1" applyFont="1" applyFill="1" applyBorder="1" applyAlignment="1">
      <alignment horizontal="right" vertical="center" wrapText="1"/>
    </xf>
    <xf numFmtId="176" fontId="43" fillId="0" borderId="0" xfId="35" applyNumberFormat="1" applyFont="1" applyFill="1" applyAlignment="1">
      <alignment horizontal="right" vertical="top" wrapText="1"/>
    </xf>
    <xf numFmtId="0" fontId="8" fillId="0" borderId="0" xfId="35" quotePrefix="1" applyNumberFormat="1" applyFont="1" applyFill="1" applyAlignment="1">
      <alignment horizontal="left" vertical="center" wrapText="1"/>
    </xf>
    <xf numFmtId="0" fontId="4" fillId="0" borderId="0" xfId="0" quotePrefix="1" applyFont="1" applyFill="1" applyAlignment="1">
      <alignment vertical="top" wrapText="1"/>
    </xf>
    <xf numFmtId="0" fontId="4" fillId="0" borderId="0" xfId="35" applyNumberFormat="1" applyFont="1" applyFill="1" applyBorder="1" applyAlignment="1">
      <alignment horizontal="left" vertical="top" wrapText="1"/>
    </xf>
    <xf numFmtId="176" fontId="4" fillId="0" borderId="0" xfId="8" applyNumberFormat="1" applyFont="1" applyFill="1" applyAlignment="1">
      <alignment horizontal="right" vertical="center" wrapText="1"/>
    </xf>
    <xf numFmtId="0" fontId="4" fillId="0" borderId="0" xfId="0" applyFont="1" applyFill="1" applyAlignment="1">
      <alignment vertical="top" wrapText="1"/>
    </xf>
    <xf numFmtId="3" fontId="4" fillId="0" borderId="0" xfId="35" applyNumberFormat="1" applyFont="1" applyFill="1" applyAlignment="1">
      <alignment vertical="center" wrapText="1"/>
    </xf>
    <xf numFmtId="0" fontId="8" fillId="0" borderId="0" xfId="35" quotePrefix="1" applyNumberFormat="1" applyFont="1" applyFill="1" applyAlignment="1">
      <alignment horizontal="justify" vertical="top" wrapText="1"/>
    </xf>
    <xf numFmtId="176" fontId="4" fillId="0" borderId="0" xfId="8" applyNumberFormat="1" applyFont="1" applyFill="1" applyAlignment="1">
      <alignment horizontal="right" vertical="top" wrapText="1"/>
    </xf>
    <xf numFmtId="0" fontId="8" fillId="0" borderId="0" xfId="35" quotePrefix="1" applyNumberFormat="1" applyFont="1" applyFill="1" applyAlignment="1">
      <alignment horizontal="justify" vertical="center" wrapText="1"/>
    </xf>
    <xf numFmtId="0" fontId="4" fillId="0" borderId="0" xfId="35" quotePrefix="1" applyNumberFormat="1" applyFont="1" applyFill="1" applyAlignment="1">
      <alignment horizontal="justify" vertical="center" wrapText="1"/>
    </xf>
    <xf numFmtId="0" fontId="4" fillId="0" borderId="0" xfId="35" quotePrefix="1" applyNumberFormat="1" applyFont="1" applyFill="1" applyAlignment="1">
      <alignment horizontal="justify" vertical="top" wrapText="1"/>
    </xf>
    <xf numFmtId="176" fontId="4" fillId="0" borderId="0" xfId="8" applyNumberFormat="1" applyFill="1" applyAlignment="1">
      <alignment horizontal="right" vertical="center" wrapText="1"/>
    </xf>
    <xf numFmtId="0" fontId="4" fillId="0" borderId="0" xfId="0" quotePrefix="1" applyFont="1" applyFill="1" applyAlignment="1">
      <alignment vertical="center" wrapText="1"/>
    </xf>
    <xf numFmtId="0" fontId="4" fillId="0" borderId="0" xfId="0" applyFont="1" applyFill="1" applyAlignment="1">
      <alignment vertical="center" wrapText="1"/>
    </xf>
    <xf numFmtId="176" fontId="8" fillId="0" borderId="0" xfId="8" applyNumberFormat="1" applyFont="1" applyFill="1" applyAlignment="1">
      <alignment horizontal="right" vertical="center" wrapText="1"/>
    </xf>
    <xf numFmtId="37" fontId="8" fillId="0" borderId="24" xfId="35" applyNumberFormat="1" applyFont="1" applyFill="1" applyBorder="1" applyAlignment="1">
      <alignment vertical="center"/>
    </xf>
    <xf numFmtId="176" fontId="76" fillId="0" borderId="0" xfId="8" applyNumberFormat="1" applyFont="1" applyFill="1" applyBorder="1" applyAlignment="1">
      <alignment horizontal="right" vertical="center" wrapText="1"/>
    </xf>
    <xf numFmtId="37" fontId="4" fillId="0" borderId="0" xfId="35" applyNumberFormat="1" applyFont="1" applyFill="1" applyAlignment="1">
      <alignment vertical="center"/>
    </xf>
    <xf numFmtId="189" fontId="8" fillId="0" borderId="0" xfId="35" applyNumberFormat="1" applyFont="1" applyFill="1" applyAlignment="1">
      <alignment horizontal="right" vertical="center" wrapText="1"/>
    </xf>
    <xf numFmtId="14" fontId="8" fillId="0" borderId="8" xfId="35" applyNumberFormat="1" applyFont="1" applyFill="1" applyBorder="1" applyAlignment="1">
      <alignment horizontal="right" vertical="center"/>
    </xf>
    <xf numFmtId="0" fontId="8" fillId="0" borderId="8" xfId="35" quotePrefix="1" applyNumberFormat="1" applyFont="1" applyFill="1" applyBorder="1" applyAlignment="1">
      <alignment horizontal="right" vertical="center"/>
    </xf>
    <xf numFmtId="0" fontId="8" fillId="0" borderId="68" xfId="35" quotePrefix="1" applyNumberFormat="1" applyFont="1" applyFill="1" applyBorder="1" applyAlignment="1">
      <alignment horizontal="right" vertical="center"/>
    </xf>
    <xf numFmtId="170" fontId="4" fillId="0" borderId="0" xfId="35" applyNumberFormat="1" applyFont="1" applyFill="1" applyAlignment="1">
      <alignment horizontal="right" vertical="center" wrapText="1"/>
    </xf>
    <xf numFmtId="170" fontId="8" fillId="0" borderId="0" xfId="35" applyNumberFormat="1" applyFont="1" applyFill="1" applyAlignment="1">
      <alignment horizontal="right" vertical="center" wrapText="1"/>
    </xf>
    <xf numFmtId="170" fontId="8" fillId="0" borderId="0" xfId="35" applyNumberFormat="1" applyFont="1" applyFill="1" applyBorder="1" applyAlignment="1">
      <alignment horizontal="right" vertical="center" wrapText="1"/>
    </xf>
    <xf numFmtId="170" fontId="4" fillId="0" borderId="0" xfId="35" applyNumberFormat="1" applyFont="1" applyFill="1" applyBorder="1" applyAlignment="1">
      <alignment horizontal="right" vertical="center" wrapText="1"/>
    </xf>
    <xf numFmtId="0" fontId="4" fillId="0" borderId="0" xfId="35" applyNumberFormat="1" applyFont="1" applyFill="1" applyBorder="1" applyAlignment="1">
      <alignment vertical="center"/>
    </xf>
    <xf numFmtId="37" fontId="4" fillId="0" borderId="13" xfId="35" applyNumberFormat="1" applyFont="1" applyFill="1" applyBorder="1" applyAlignment="1">
      <alignment vertical="center"/>
    </xf>
    <xf numFmtId="0" fontId="8" fillId="0" borderId="76" xfId="35" applyNumberFormat="1" applyFont="1" applyFill="1" applyBorder="1" applyAlignment="1">
      <alignment horizontal="right" vertical="center" wrapText="1"/>
    </xf>
    <xf numFmtId="0" fontId="8" fillId="0" borderId="88" xfId="35" applyNumberFormat="1" applyFont="1" applyFill="1" applyBorder="1" applyAlignment="1">
      <alignment horizontal="right" vertical="center" wrapText="1"/>
    </xf>
    <xf numFmtId="0" fontId="8" fillId="0" borderId="0" xfId="35" applyNumberFormat="1" applyFont="1" applyFill="1" applyBorder="1" applyAlignment="1">
      <alignment horizontal="right" vertical="center" wrapText="1"/>
    </xf>
    <xf numFmtId="0" fontId="8" fillId="0" borderId="8" xfId="35" applyNumberFormat="1" applyFont="1" applyFill="1" applyBorder="1" applyAlignment="1">
      <alignment horizontal="right" vertical="center" wrapText="1"/>
    </xf>
    <xf numFmtId="0" fontId="8" fillId="0" borderId="68" xfId="35" applyNumberFormat="1" applyFont="1" applyFill="1" applyBorder="1" applyAlignment="1">
      <alignment horizontal="right" vertical="center" wrapText="1"/>
    </xf>
    <xf numFmtId="14" fontId="8" fillId="0" borderId="8" xfId="35" applyNumberFormat="1" applyFont="1" applyFill="1" applyBorder="1" applyAlignment="1">
      <alignment horizontal="right" vertical="center" wrapText="1"/>
    </xf>
    <xf numFmtId="14" fontId="8" fillId="0" borderId="68" xfId="35" applyNumberFormat="1" applyFont="1" applyFill="1" applyBorder="1" applyAlignment="1">
      <alignment horizontal="right" vertical="center" wrapText="1"/>
    </xf>
    <xf numFmtId="37" fontId="4" fillId="0" borderId="0" xfId="35" applyNumberFormat="1" applyFont="1" applyFill="1" applyBorder="1" applyAlignment="1">
      <alignment horizontal="right" vertical="center" wrapText="1"/>
    </xf>
    <xf numFmtId="170" fontId="8" fillId="0" borderId="24" xfId="35" applyNumberFormat="1" applyFont="1" applyFill="1" applyBorder="1" applyAlignment="1">
      <alignment horizontal="right" vertical="center" wrapText="1"/>
    </xf>
    <xf numFmtId="170" fontId="8" fillId="0" borderId="80" xfId="35" applyNumberFormat="1" applyFont="1" applyFill="1" applyBorder="1" applyAlignment="1">
      <alignment horizontal="right" vertical="center" wrapText="1"/>
    </xf>
    <xf numFmtId="170" fontId="8" fillId="0" borderId="77" xfId="35" applyNumberFormat="1" applyFont="1" applyFill="1" applyBorder="1" applyAlignment="1">
      <alignment horizontal="right" vertical="center" wrapText="1"/>
    </xf>
    <xf numFmtId="37" fontId="8" fillId="0" borderId="69" xfId="35" applyNumberFormat="1" applyFont="1" applyFill="1" applyBorder="1" applyAlignment="1">
      <alignment horizontal="right" vertical="center" wrapText="1"/>
    </xf>
    <xf numFmtId="37" fontId="8" fillId="0" borderId="80" xfId="35" applyNumberFormat="1" applyFont="1" applyFill="1" applyBorder="1" applyAlignment="1">
      <alignment horizontal="right" vertical="center" wrapText="1"/>
    </xf>
    <xf numFmtId="37" fontId="8" fillId="0" borderId="77" xfId="35" applyNumberFormat="1" applyFont="1" applyFill="1" applyBorder="1" applyAlignment="1">
      <alignment horizontal="right" vertical="center" wrapText="1"/>
    </xf>
    <xf numFmtId="3" fontId="4" fillId="0" borderId="0" xfId="35" applyNumberFormat="1" applyFont="1" applyFill="1" applyBorder="1" applyAlignment="1">
      <alignment vertical="center"/>
    </xf>
    <xf numFmtId="0" fontId="4" fillId="0" borderId="0" xfId="35" applyNumberFormat="1" applyFont="1" applyFill="1" applyAlignment="1">
      <alignment horizontal="justify" vertical="center" wrapText="1"/>
    </xf>
    <xf numFmtId="170" fontId="78" fillId="0" borderId="0" xfId="35" applyNumberFormat="1" applyFont="1" applyFill="1" applyBorder="1" applyAlignment="1">
      <alignment horizontal="right" vertical="center" wrapText="1"/>
    </xf>
    <xf numFmtId="0" fontId="13" fillId="0" borderId="0" xfId="36" quotePrefix="1" applyNumberFormat="1" applyFont="1" applyFill="1" applyBorder="1" applyAlignment="1">
      <alignment horizontal="left" vertical="center" wrapText="1"/>
    </xf>
    <xf numFmtId="0" fontId="4" fillId="0" borderId="0" xfId="35" applyNumberFormat="1" applyFont="1" applyFill="1" applyAlignment="1">
      <alignment horizontal="center" vertical="center"/>
    </xf>
    <xf numFmtId="170" fontId="76" fillId="0" borderId="0" xfId="35" applyNumberFormat="1" applyFont="1" applyFill="1" applyBorder="1" applyAlignment="1">
      <alignment horizontal="right" vertical="center" wrapText="1"/>
    </xf>
    <xf numFmtId="38" fontId="4" fillId="0" borderId="0" xfId="35" applyNumberFormat="1" applyFont="1" applyFill="1" applyBorder="1" applyAlignment="1">
      <alignment vertical="center"/>
    </xf>
    <xf numFmtId="0" fontId="8" fillId="0" borderId="0" xfId="35" applyNumberFormat="1" applyFont="1" applyFill="1" applyAlignment="1">
      <alignment vertical="center" wrapText="1"/>
    </xf>
    <xf numFmtId="14" fontId="8" fillId="0" borderId="8" xfId="35" applyNumberFormat="1" applyFont="1" applyFill="1" applyBorder="1" applyAlignment="1">
      <alignment horizontal="center" vertical="center" wrapText="1"/>
    </xf>
    <xf numFmtId="14" fontId="8" fillId="0" borderId="68" xfId="35" applyNumberFormat="1" applyFont="1" applyFill="1" applyBorder="1" applyAlignment="1">
      <alignment horizontal="center" vertical="center" wrapText="1"/>
    </xf>
    <xf numFmtId="0" fontId="8" fillId="0" borderId="13" xfId="35" applyNumberFormat="1" applyFont="1" applyFill="1" applyBorder="1" applyAlignment="1">
      <alignment horizontal="right" vertical="center" wrapText="1"/>
    </xf>
    <xf numFmtId="0" fontId="8" fillId="0" borderId="81" xfId="35" applyNumberFormat="1" applyFont="1" applyFill="1" applyBorder="1" applyAlignment="1">
      <alignment horizontal="right" vertical="center" wrapText="1"/>
    </xf>
    <xf numFmtId="176" fontId="4" fillId="0" borderId="0" xfId="8" applyNumberFormat="1" applyFont="1" applyFill="1" applyBorder="1" applyAlignment="1">
      <alignment horizontal="right" vertical="center" wrapText="1"/>
    </xf>
    <xf numFmtId="0" fontId="43" fillId="0" borderId="0" xfId="0" quotePrefix="1" applyFont="1" applyFill="1" applyAlignment="1">
      <alignment vertical="center" wrapText="1"/>
    </xf>
    <xf numFmtId="0" fontId="43" fillId="0" borderId="0" xfId="0" applyFont="1" applyFill="1" applyAlignment="1">
      <alignment vertical="center" wrapText="1"/>
    </xf>
    <xf numFmtId="0" fontId="76" fillId="0" borderId="0" xfId="0" applyFont="1" applyFill="1" applyAlignment="1">
      <alignment horizontal="justify" wrapText="1"/>
    </xf>
    <xf numFmtId="0" fontId="4" fillId="0" borderId="0" xfId="0" applyFont="1" applyFill="1" applyAlignment="1">
      <alignment horizontal="justify" wrapText="1"/>
    </xf>
    <xf numFmtId="0" fontId="76" fillId="0" borderId="0" xfId="0" applyFont="1" applyFill="1" applyAlignment="1">
      <alignment horizontal="left" wrapText="1"/>
    </xf>
    <xf numFmtId="0" fontId="4" fillId="0" borderId="0" xfId="0" applyFont="1" applyFill="1" applyAlignment="1">
      <alignment wrapText="1"/>
    </xf>
    <xf numFmtId="216" fontId="78" fillId="0" borderId="0" xfId="63" applyNumberFormat="1" applyFont="1" applyFill="1" applyAlignment="1">
      <alignment horizontal="left"/>
    </xf>
    <xf numFmtId="0" fontId="8" fillId="0" borderId="0" xfId="35" applyNumberFormat="1" applyFont="1" applyFill="1" applyAlignment="1">
      <alignment horizontal="left" vertical="center" wrapText="1"/>
    </xf>
    <xf numFmtId="0" fontId="8" fillId="0" borderId="0" xfId="0" applyFont="1" applyFill="1" applyAlignment="1">
      <alignment vertical="center"/>
    </xf>
    <xf numFmtId="0" fontId="8" fillId="0" borderId="98" xfId="35" applyNumberFormat="1" applyFont="1" applyFill="1" applyBorder="1" applyAlignment="1">
      <alignment horizontal="left" vertical="center" wrapText="1"/>
    </xf>
    <xf numFmtId="0" fontId="8" fillId="0" borderId="98" xfId="35" applyNumberFormat="1" applyFont="1" applyFill="1" applyBorder="1" applyAlignment="1">
      <alignment horizontal="right" vertical="center" wrapText="1"/>
    </xf>
    <xf numFmtId="14" fontId="8" fillId="0" borderId="98" xfId="35" applyNumberFormat="1" applyFont="1" applyFill="1" applyBorder="1" applyAlignment="1">
      <alignment horizontal="right" vertical="center" wrapText="1"/>
    </xf>
    <xf numFmtId="0" fontId="4" fillId="0" borderId="0" xfId="35" applyNumberFormat="1" applyFont="1" applyFill="1" applyAlignment="1">
      <alignment vertical="center"/>
    </xf>
    <xf numFmtId="3" fontId="44" fillId="0" borderId="77" xfId="35" applyNumberFormat="1" applyFont="1" applyFill="1" applyBorder="1" applyAlignment="1">
      <alignment horizontal="right" vertical="center" shrinkToFit="1"/>
    </xf>
    <xf numFmtId="3" fontId="44" fillId="0" borderId="80" xfId="35" applyNumberFormat="1" applyFont="1" applyFill="1" applyBorder="1" applyAlignment="1">
      <alignment horizontal="right" vertical="center" shrinkToFit="1"/>
    </xf>
    <xf numFmtId="0" fontId="8" fillId="0" borderId="8" xfId="35" applyNumberFormat="1" applyFont="1" applyFill="1" applyBorder="1" applyAlignment="1">
      <alignment horizontal="right" vertical="center"/>
    </xf>
    <xf numFmtId="3" fontId="4" fillId="0" borderId="0" xfId="35" applyNumberFormat="1" applyFont="1" applyFill="1" applyAlignment="1">
      <alignment horizontal="right" vertical="center"/>
    </xf>
    <xf numFmtId="38" fontId="4" fillId="0" borderId="0" xfId="35" quotePrefix="1" applyNumberFormat="1" applyFont="1" applyFill="1" applyAlignment="1">
      <alignment vertical="center" wrapText="1"/>
    </xf>
    <xf numFmtId="0" fontId="4" fillId="0" borderId="0" xfId="35" applyNumberFormat="1" applyFont="1" applyFill="1" applyAlignment="1">
      <alignment vertical="center" wrapText="1"/>
    </xf>
    <xf numFmtId="0" fontId="4" fillId="0" borderId="0" xfId="35" quotePrefix="1" applyNumberFormat="1" applyFont="1" applyFill="1" applyAlignment="1">
      <alignment horizontal="left" vertical="center" wrapText="1"/>
    </xf>
    <xf numFmtId="170" fontId="8" fillId="0" borderId="0" xfId="35" applyNumberFormat="1" applyFont="1" applyFill="1" applyBorder="1" applyAlignment="1">
      <alignment horizontal="center" vertical="center"/>
    </xf>
    <xf numFmtId="189" fontId="8" fillId="0" borderId="0" xfId="35" applyNumberFormat="1" applyFont="1" applyFill="1" applyAlignment="1">
      <alignment horizontal="right" vertical="center"/>
    </xf>
    <xf numFmtId="170" fontId="4" fillId="0" borderId="0" xfId="35" applyNumberFormat="1" applyFont="1" applyFill="1" applyBorder="1" applyAlignment="1">
      <alignment vertical="center"/>
    </xf>
    <xf numFmtId="170" fontId="8" fillId="0" borderId="68" xfId="35" applyNumberFormat="1" applyFont="1" applyFill="1" applyBorder="1" applyAlignment="1">
      <alignment horizontal="center" vertical="center" wrapText="1"/>
    </xf>
    <xf numFmtId="176" fontId="8" fillId="0" borderId="80" xfId="8" applyNumberFormat="1" applyFont="1" applyFill="1" applyBorder="1" applyAlignment="1">
      <alignment horizontal="right" vertical="center"/>
    </xf>
    <xf numFmtId="0" fontId="76" fillId="0" borderId="0" xfId="0" quotePrefix="1" applyFont="1" applyFill="1" applyAlignment="1">
      <alignment horizontal="justify" vertical="top" wrapText="1"/>
    </xf>
    <xf numFmtId="0" fontId="0" fillId="0" borderId="0" xfId="0" applyFill="1" applyAlignment="1">
      <alignment horizontal="justify" vertical="top" wrapText="1"/>
    </xf>
    <xf numFmtId="0" fontId="78" fillId="0" borderId="0" xfId="0" quotePrefix="1" applyFont="1" applyFill="1" applyAlignment="1">
      <alignment horizontal="justify" vertical="top" wrapText="1"/>
    </xf>
    <xf numFmtId="0" fontId="8" fillId="0" borderId="0" xfId="0" applyFont="1" applyFill="1" applyAlignment="1">
      <alignment horizontal="justify" vertical="top" wrapText="1"/>
    </xf>
    <xf numFmtId="176" fontId="4" fillId="0" borderId="0" xfId="8" applyNumberFormat="1" applyFont="1" applyFill="1" applyBorder="1" applyAlignment="1">
      <alignment horizontal="right" vertical="center"/>
    </xf>
    <xf numFmtId="0" fontId="120" fillId="0" borderId="22" xfId="39" applyNumberFormat="1" applyFont="1" applyFill="1" applyBorder="1" applyAlignment="1">
      <alignment vertical="center"/>
    </xf>
    <xf numFmtId="170" fontId="8" fillId="0" borderId="80" xfId="35" applyNumberFormat="1" applyFont="1" applyFill="1" applyBorder="1" applyAlignment="1">
      <alignment horizontal="center" vertical="center"/>
    </xf>
    <xf numFmtId="0" fontId="4" fillId="0" borderId="80" xfId="35" applyNumberFormat="1" applyFont="1" applyFill="1" applyBorder="1" applyAlignment="1">
      <alignment vertical="center"/>
    </xf>
    <xf numFmtId="3" fontId="121" fillId="0" borderId="22" xfId="38" applyNumberFormat="1" applyFont="1" applyFill="1" applyBorder="1" applyAlignment="1">
      <alignment vertical="center"/>
    </xf>
    <xf numFmtId="170" fontId="129" fillId="0" borderId="22" xfId="38" applyNumberFormat="1" applyFont="1" applyFill="1" applyBorder="1" applyAlignment="1">
      <alignment vertical="center"/>
    </xf>
    <xf numFmtId="3" fontId="123" fillId="0" borderId="16" xfId="38" applyNumberFormat="1" applyFont="1" applyFill="1" applyBorder="1" applyAlignment="1">
      <alignment vertical="center"/>
    </xf>
    <xf numFmtId="0" fontId="8" fillId="0" borderId="0" xfId="35" applyNumberFormat="1" applyFont="1" applyFill="1" applyBorder="1" applyAlignment="1">
      <alignment horizontal="center" vertical="center" wrapText="1"/>
    </xf>
    <xf numFmtId="3" fontId="121" fillId="0" borderId="21" xfId="38" applyNumberFormat="1" applyFont="1" applyFill="1" applyBorder="1" applyAlignment="1">
      <alignment vertical="center"/>
    </xf>
    <xf numFmtId="3" fontId="121" fillId="0" borderId="84" xfId="38" applyNumberFormat="1" applyFont="1" applyFill="1" applyBorder="1" applyAlignment="1">
      <alignment vertical="center"/>
    </xf>
    <xf numFmtId="170" fontId="121" fillId="0" borderId="16" xfId="38" applyNumberFormat="1" applyFont="1" applyFill="1" applyBorder="1" applyAlignment="1">
      <alignment vertical="center"/>
    </xf>
    <xf numFmtId="0" fontId="123" fillId="0" borderId="16" xfId="0" applyFont="1" applyFill="1" applyBorder="1" applyAlignment="1">
      <alignment vertical="center"/>
    </xf>
    <xf numFmtId="3" fontId="125" fillId="0" borderId="4" xfId="38" applyNumberFormat="1" applyFont="1" applyFill="1" applyBorder="1" applyAlignment="1">
      <alignment horizontal="right" vertical="center"/>
    </xf>
    <xf numFmtId="3" fontId="125" fillId="0" borderId="86" xfId="38" applyNumberFormat="1" applyFont="1" applyFill="1" applyBorder="1" applyAlignment="1">
      <alignment horizontal="right" vertical="center"/>
    </xf>
    <xf numFmtId="3" fontId="126" fillId="0" borderId="4" xfId="0" applyNumberFormat="1" applyFont="1" applyFill="1" applyBorder="1" applyAlignment="1">
      <alignment horizontal="right" vertical="center"/>
    </xf>
    <xf numFmtId="3" fontId="126" fillId="0" borderId="83" xfId="0" applyNumberFormat="1" applyFont="1" applyFill="1" applyBorder="1" applyAlignment="1">
      <alignment horizontal="right" vertical="center"/>
    </xf>
    <xf numFmtId="170" fontId="121" fillId="0" borderId="22" xfId="38" applyNumberFormat="1" applyFont="1" applyFill="1" applyBorder="1" applyAlignment="1">
      <alignment vertical="center"/>
    </xf>
    <xf numFmtId="0" fontId="8" fillId="0" borderId="68" xfId="35" applyNumberFormat="1" applyFont="1" applyFill="1" applyBorder="1" applyAlignment="1">
      <alignment horizontal="right" vertical="center"/>
    </xf>
    <xf numFmtId="0" fontId="122" fillId="0" borderId="16" xfId="39" applyNumberFormat="1" applyFont="1" applyFill="1" applyBorder="1" applyAlignment="1">
      <alignment vertical="center"/>
    </xf>
    <xf numFmtId="0" fontId="8" fillId="0" borderId="21" xfId="38" applyNumberFormat="1" applyFont="1" applyFill="1" applyBorder="1" applyAlignment="1">
      <alignment vertical="center"/>
    </xf>
    <xf numFmtId="0" fontId="8" fillId="0" borderId="87" xfId="38" applyNumberFormat="1" applyFont="1" applyFill="1" applyBorder="1" applyAlignment="1">
      <alignment vertical="center"/>
    </xf>
    <xf numFmtId="0" fontId="8" fillId="0" borderId="22" xfId="38" applyNumberFormat="1" applyFont="1" applyFill="1" applyBorder="1" applyAlignment="1">
      <alignment vertical="center"/>
    </xf>
    <xf numFmtId="0" fontId="7" fillId="0" borderId="16" xfId="35" applyNumberFormat="1" applyFont="1" applyFill="1" applyBorder="1" applyAlignment="1">
      <alignment vertical="center"/>
    </xf>
    <xf numFmtId="170" fontId="123" fillId="0" borderId="16" xfId="38" applyNumberFormat="1" applyFont="1" applyFill="1" applyBorder="1" applyAlignment="1">
      <alignment vertical="center"/>
    </xf>
    <xf numFmtId="0" fontId="8" fillId="0" borderId="2" xfId="35" applyNumberFormat="1" applyFont="1" applyFill="1" applyBorder="1" applyAlignment="1">
      <alignment horizontal="center" vertical="center"/>
    </xf>
    <xf numFmtId="0" fontId="8" fillId="0" borderId="89" xfId="35" applyNumberFormat="1" applyFont="1" applyFill="1" applyBorder="1" applyAlignment="1">
      <alignment horizontal="center" vertical="center"/>
    </xf>
    <xf numFmtId="0" fontId="8" fillId="0" borderId="82" xfId="35" applyNumberFormat="1" applyFont="1" applyFill="1" applyBorder="1" applyAlignment="1">
      <alignment horizontal="center" vertical="center"/>
    </xf>
    <xf numFmtId="0" fontId="119" fillId="0" borderId="4" xfId="39" applyNumberFormat="1" applyFont="1" applyFill="1" applyBorder="1" applyAlignment="1">
      <alignment vertical="center"/>
    </xf>
    <xf numFmtId="0" fontId="119" fillId="0" borderId="86" xfId="39" applyNumberFormat="1" applyFont="1" applyFill="1" applyBorder="1" applyAlignment="1">
      <alignment vertical="center"/>
    </xf>
    <xf numFmtId="0" fontId="9" fillId="0" borderId="4" xfId="38" applyNumberFormat="1" applyFont="1" applyFill="1" applyBorder="1" applyAlignment="1">
      <alignment horizontal="center" vertical="center"/>
    </xf>
    <xf numFmtId="0" fontId="9" fillId="0" borderId="86" xfId="38" applyNumberFormat="1" applyFont="1" applyFill="1" applyBorder="1" applyAlignment="1">
      <alignment horizontal="center" vertical="center"/>
    </xf>
    <xf numFmtId="3" fontId="121" fillId="0" borderId="87" xfId="38" applyNumberFormat="1" applyFont="1" applyFill="1" applyBorder="1" applyAlignment="1">
      <alignment vertical="center"/>
    </xf>
    <xf numFmtId="0" fontId="120" fillId="0" borderId="16" xfId="39" applyNumberFormat="1" applyFont="1" applyFill="1" applyBorder="1" applyAlignment="1">
      <alignment vertical="center"/>
    </xf>
    <xf numFmtId="10" fontId="4" fillId="0" borderId="94" xfId="35" applyNumberFormat="1" applyFont="1" applyFill="1" applyBorder="1" applyAlignment="1">
      <alignment vertical="center"/>
    </xf>
    <xf numFmtId="0" fontId="121" fillId="0" borderId="21" xfId="0" applyFont="1" applyFill="1" applyBorder="1" applyAlignment="1">
      <alignment vertical="center"/>
    </xf>
    <xf numFmtId="0" fontId="121" fillId="0" borderId="87" xfId="0" applyFont="1" applyFill="1" applyBorder="1" applyAlignment="1">
      <alignment vertical="center"/>
    </xf>
    <xf numFmtId="176" fontId="121" fillId="0" borderId="21" xfId="8" applyNumberFormat="1" applyFont="1" applyFill="1" applyBorder="1" applyAlignment="1">
      <alignment vertical="center"/>
    </xf>
    <xf numFmtId="176" fontId="121" fillId="0" borderId="87" xfId="8" applyNumberFormat="1" applyFont="1" applyFill="1" applyBorder="1" applyAlignment="1">
      <alignment vertical="center"/>
    </xf>
    <xf numFmtId="0" fontId="9" fillId="0" borderId="21" xfId="39" applyNumberFormat="1" applyFont="1" applyFill="1" applyBorder="1" applyAlignment="1">
      <alignment vertical="center"/>
    </xf>
    <xf numFmtId="0" fontId="9" fillId="0" borderId="87" xfId="39" applyNumberFormat="1" applyFont="1" applyFill="1" applyBorder="1" applyAlignment="1">
      <alignment vertical="center"/>
    </xf>
    <xf numFmtId="10" fontId="4" fillId="0" borderId="94" xfId="35" applyNumberFormat="1" applyFont="1" applyFill="1" applyBorder="1" applyAlignment="1">
      <alignment horizontal="right" vertical="center"/>
    </xf>
    <xf numFmtId="3" fontId="126" fillId="0" borderId="86" xfId="0" applyNumberFormat="1" applyFont="1" applyFill="1" applyBorder="1" applyAlignment="1">
      <alignment horizontal="right" vertical="center"/>
    </xf>
    <xf numFmtId="3" fontId="121" fillId="0" borderId="14" xfId="38" applyNumberFormat="1" applyFont="1" applyFill="1" applyBorder="1" applyAlignment="1">
      <alignment vertical="center"/>
    </xf>
    <xf numFmtId="3" fontId="121" fillId="0" borderId="13" xfId="38" applyNumberFormat="1" applyFont="1" applyFill="1" applyBorder="1" applyAlignment="1">
      <alignment vertical="center"/>
    </xf>
    <xf numFmtId="3" fontId="121" fillId="0" borderId="88" xfId="38" applyNumberFormat="1" applyFont="1" applyFill="1" applyBorder="1" applyAlignment="1">
      <alignment vertical="center"/>
    </xf>
    <xf numFmtId="3" fontId="121" fillId="0" borderId="12" xfId="38" applyNumberFormat="1" applyFont="1" applyFill="1" applyBorder="1" applyAlignment="1">
      <alignment vertical="center"/>
    </xf>
    <xf numFmtId="0" fontId="8" fillId="0" borderId="80" xfId="35" applyNumberFormat="1" applyFont="1" applyFill="1" applyBorder="1" applyAlignment="1">
      <alignment horizontal="center" vertical="center"/>
    </xf>
    <xf numFmtId="176" fontId="8" fillId="0" borderId="80" xfId="8" applyNumberFormat="1" applyFont="1" applyFill="1" applyBorder="1" applyAlignment="1">
      <alignment horizontal="center" vertical="center"/>
    </xf>
    <xf numFmtId="176" fontId="4" fillId="0" borderId="94" xfId="8" applyNumberFormat="1" applyFont="1" applyFill="1" applyBorder="1" applyAlignment="1">
      <alignment horizontal="right" vertical="center"/>
    </xf>
    <xf numFmtId="0" fontId="9" fillId="0" borderId="22" xfId="39" applyNumberFormat="1" applyFont="1" applyFill="1" applyBorder="1" applyAlignment="1">
      <alignment vertical="center"/>
    </xf>
    <xf numFmtId="0" fontId="9" fillId="0" borderId="16" xfId="39" applyNumberFormat="1" applyFont="1" applyFill="1" applyBorder="1" applyAlignment="1">
      <alignment vertical="center"/>
    </xf>
    <xf numFmtId="0" fontId="120" fillId="0" borderId="21" xfId="39" applyNumberFormat="1" applyFont="1" applyFill="1" applyBorder="1" applyAlignment="1">
      <alignment vertical="center"/>
    </xf>
    <xf numFmtId="0" fontId="120" fillId="0" borderId="87" xfId="39" applyNumberFormat="1" applyFont="1" applyFill="1" applyBorder="1" applyAlignment="1">
      <alignment vertical="center"/>
    </xf>
    <xf numFmtId="0" fontId="8" fillId="0" borderId="0" xfId="35" quotePrefix="1" applyNumberFormat="1" applyFont="1" applyFill="1" applyBorder="1" applyAlignment="1">
      <alignment vertical="center"/>
    </xf>
    <xf numFmtId="14" fontId="8" fillId="0" borderId="68" xfId="35" applyNumberFormat="1" applyFont="1" applyFill="1" applyBorder="1" applyAlignment="1">
      <alignment horizontal="right" vertical="center"/>
    </xf>
    <xf numFmtId="176" fontId="4" fillId="0" borderId="0" xfId="8" applyNumberFormat="1" applyFont="1" applyFill="1" applyAlignment="1">
      <alignment horizontal="center" vertical="center"/>
    </xf>
    <xf numFmtId="0" fontId="8" fillId="0" borderId="0" xfId="35" quotePrefix="1" applyNumberFormat="1" applyFont="1" applyFill="1" applyAlignment="1">
      <alignment horizontal="center" vertical="center"/>
    </xf>
    <xf numFmtId="3" fontId="127" fillId="0" borderId="4" xfId="35" applyNumberFormat="1" applyFont="1" applyFill="1" applyBorder="1" applyAlignment="1">
      <alignment horizontal="right" vertical="center"/>
    </xf>
    <xf numFmtId="3" fontId="127" fillId="0" borderId="86" xfId="35" applyNumberFormat="1" applyFont="1" applyFill="1" applyBorder="1" applyAlignment="1">
      <alignment horizontal="right" vertical="center"/>
    </xf>
    <xf numFmtId="0" fontId="121" fillId="0" borderId="4" xfId="0" applyFont="1" applyFill="1" applyBorder="1" applyAlignment="1">
      <alignment vertical="center"/>
    </xf>
    <xf numFmtId="0" fontId="121" fillId="0" borderId="86" xfId="0" applyFont="1" applyFill="1" applyBorder="1" applyAlignment="1">
      <alignment vertical="center"/>
    </xf>
    <xf numFmtId="176" fontId="4" fillId="0" borderId="0" xfId="8" applyNumberFormat="1" applyFont="1" applyFill="1" applyAlignment="1">
      <alignment horizontal="right" vertical="center"/>
    </xf>
    <xf numFmtId="0" fontId="8" fillId="0" borderId="68" xfId="35" applyNumberFormat="1" applyFont="1" applyFill="1" applyBorder="1" applyAlignment="1">
      <alignment vertical="center" wrapText="1"/>
    </xf>
    <xf numFmtId="176" fontId="8" fillId="0" borderId="0" xfId="8" applyNumberFormat="1" applyFont="1" applyFill="1" applyAlignment="1">
      <alignment horizontal="center" vertical="center"/>
    </xf>
    <xf numFmtId="0" fontId="8" fillId="0" borderId="0" xfId="35" applyNumberFormat="1" applyFont="1" applyFill="1" applyAlignment="1">
      <alignment horizontal="right" vertical="center"/>
    </xf>
    <xf numFmtId="3" fontId="121" fillId="0" borderId="16" xfId="38" applyNumberFormat="1" applyFont="1" applyFill="1" applyBorder="1" applyAlignment="1">
      <alignment vertical="center"/>
    </xf>
    <xf numFmtId="0" fontId="8" fillId="0" borderId="0" xfId="38" applyNumberFormat="1" applyFont="1" applyFill="1" applyAlignment="1">
      <alignment horizontal="center" vertical="center" wrapText="1"/>
    </xf>
    <xf numFmtId="170" fontId="4" fillId="0" borderId="0" xfId="35" applyNumberFormat="1" applyFont="1" applyFill="1" applyAlignment="1">
      <alignment vertical="center"/>
    </xf>
    <xf numFmtId="0" fontId="8" fillId="0" borderId="0" xfId="35" applyNumberFormat="1" applyFont="1" applyFill="1" applyBorder="1" applyAlignment="1">
      <alignment vertical="center"/>
    </xf>
    <xf numFmtId="10" fontId="4" fillId="0" borderId="0" xfId="35" applyNumberFormat="1" applyFont="1" applyFill="1" applyBorder="1" applyAlignment="1">
      <alignment vertical="center"/>
    </xf>
    <xf numFmtId="170" fontId="121" fillId="0" borderId="22" xfId="0" applyNumberFormat="1" applyFont="1" applyFill="1" applyBorder="1" applyAlignment="1">
      <alignment vertical="center"/>
    </xf>
    <xf numFmtId="0" fontId="121" fillId="0" borderId="83" xfId="0" applyFont="1" applyFill="1" applyBorder="1" applyAlignment="1">
      <alignment vertical="center"/>
    </xf>
    <xf numFmtId="3" fontId="7" fillId="0" borderId="0" xfId="35" applyNumberFormat="1" applyFont="1" applyFill="1" applyBorder="1" applyAlignment="1">
      <alignment vertical="center"/>
    </xf>
    <xf numFmtId="0" fontId="8" fillId="0" borderId="73" xfId="35" applyNumberFormat="1" applyFont="1" applyFill="1" applyBorder="1" applyAlignment="1">
      <alignment horizontal="center" vertical="center" wrapText="1"/>
    </xf>
    <xf numFmtId="0" fontId="8" fillId="0" borderId="89" xfId="35" applyNumberFormat="1" applyFont="1" applyFill="1" applyBorder="1" applyAlignment="1">
      <alignment horizontal="center" vertical="center" wrapText="1"/>
    </xf>
    <xf numFmtId="170" fontId="8" fillId="0" borderId="0" xfId="35" applyNumberFormat="1" applyFont="1" applyFill="1" applyBorder="1" applyAlignment="1">
      <alignment horizontal="right" vertical="center"/>
    </xf>
    <xf numFmtId="170" fontId="4" fillId="0" borderId="0" xfId="35" applyNumberFormat="1" applyFont="1" applyFill="1" applyAlignment="1">
      <alignment horizontal="right" vertical="center"/>
    </xf>
    <xf numFmtId="0" fontId="8" fillId="0" borderId="8" xfId="35" quotePrefix="1" applyNumberFormat="1" applyFont="1" applyFill="1" applyBorder="1" applyAlignment="1">
      <alignment horizontal="center" vertical="center" wrapText="1"/>
    </xf>
    <xf numFmtId="0" fontId="8" fillId="0" borderId="68" xfId="35" quotePrefix="1" applyNumberFormat="1" applyFont="1" applyFill="1" applyBorder="1" applyAlignment="1">
      <alignment horizontal="center" vertical="center" wrapText="1"/>
    </xf>
    <xf numFmtId="0" fontId="4" fillId="0" borderId="24" xfId="35" applyNumberFormat="1" applyFont="1" applyFill="1" applyBorder="1" applyAlignment="1">
      <alignment vertical="center"/>
    </xf>
    <xf numFmtId="0" fontId="4" fillId="0" borderId="24" xfId="35" applyNumberFormat="1" applyFont="1" applyFill="1" applyBorder="1" applyAlignment="1">
      <alignment vertical="center" wrapText="1"/>
    </xf>
    <xf numFmtId="0" fontId="4" fillId="0" borderId="80" xfId="35" applyNumberFormat="1" applyFont="1" applyFill="1" applyBorder="1" applyAlignment="1">
      <alignment vertical="center" wrapText="1"/>
    </xf>
    <xf numFmtId="0" fontId="4" fillId="0" borderId="77" xfId="35" applyNumberFormat="1" applyFont="1" applyFill="1" applyBorder="1" applyAlignment="1">
      <alignment vertical="center" wrapText="1"/>
    </xf>
    <xf numFmtId="170" fontId="8" fillId="0" borderId="13" xfId="35" applyNumberFormat="1" applyFont="1" applyFill="1" applyBorder="1" applyAlignment="1">
      <alignment horizontal="right" vertical="center" wrapText="1"/>
    </xf>
    <xf numFmtId="170" fontId="8" fillId="0" borderId="88" xfId="35" applyNumberFormat="1" applyFont="1" applyFill="1" applyBorder="1" applyAlignment="1">
      <alignment horizontal="right" vertical="center" wrapText="1"/>
    </xf>
    <xf numFmtId="170" fontId="8" fillId="0" borderId="81" xfId="35" applyNumberFormat="1" applyFont="1" applyFill="1" applyBorder="1" applyAlignment="1">
      <alignment horizontal="right" vertical="center" wrapText="1"/>
    </xf>
    <xf numFmtId="170" fontId="4" fillId="0" borderId="8" xfId="35" applyNumberFormat="1" applyFont="1" applyFill="1" applyBorder="1" applyAlignment="1">
      <alignment horizontal="center" vertical="center"/>
    </xf>
    <xf numFmtId="170" fontId="4" fillId="0" borderId="68" xfId="35" applyNumberFormat="1" applyFont="1" applyFill="1" applyBorder="1" applyAlignment="1">
      <alignment horizontal="center" vertical="center"/>
    </xf>
    <xf numFmtId="9" fontId="8" fillId="0" borderId="80" xfId="35" applyNumberFormat="1" applyFont="1" applyFill="1" applyBorder="1" applyAlignment="1">
      <alignment horizontal="right" vertical="center"/>
    </xf>
    <xf numFmtId="170" fontId="8" fillId="0" borderId="80" xfId="35" applyNumberFormat="1" applyFont="1" applyFill="1" applyBorder="1" applyAlignment="1">
      <alignment horizontal="right" vertical="center"/>
    </xf>
    <xf numFmtId="170" fontId="4" fillId="0" borderId="0" xfId="35" applyNumberFormat="1" applyFont="1" applyFill="1" applyBorder="1" applyAlignment="1">
      <alignment horizontal="center" vertical="center"/>
    </xf>
    <xf numFmtId="0" fontId="8" fillId="0" borderId="91" xfId="35" quotePrefix="1" applyNumberFormat="1" applyFont="1" applyFill="1" applyBorder="1" applyAlignment="1">
      <alignment horizontal="center" vertical="center"/>
    </xf>
    <xf numFmtId="14" fontId="8" fillId="0" borderId="13" xfId="35" applyNumberFormat="1" applyFont="1" applyFill="1" applyBorder="1" applyAlignment="1">
      <alignment horizontal="center" vertical="center" wrapText="1"/>
    </xf>
    <xf numFmtId="14" fontId="8" fillId="0" borderId="88" xfId="35" applyNumberFormat="1" applyFont="1" applyFill="1" applyBorder="1" applyAlignment="1">
      <alignment horizontal="center" vertical="center" wrapText="1"/>
    </xf>
    <xf numFmtId="14" fontId="8" fillId="0" borderId="76" xfId="35" applyNumberFormat="1" applyFont="1" applyFill="1" applyBorder="1" applyAlignment="1">
      <alignment horizontal="center" vertical="center" wrapText="1"/>
    </xf>
    <xf numFmtId="0" fontId="4" fillId="0" borderId="0" xfId="35" quotePrefix="1" applyNumberFormat="1" applyFont="1" applyFill="1" applyAlignment="1">
      <alignment horizontal="center" vertical="center"/>
    </xf>
    <xf numFmtId="37" fontId="4" fillId="0" borderId="8" xfId="35" applyNumberFormat="1" applyFont="1" applyFill="1" applyBorder="1" applyAlignment="1">
      <alignment vertical="center"/>
    </xf>
    <xf numFmtId="37" fontId="4" fillId="0" borderId="16" xfId="38" applyNumberFormat="1" applyFont="1" applyFill="1" applyBorder="1" applyAlignment="1">
      <alignment vertical="center"/>
    </xf>
    <xf numFmtId="3" fontId="4" fillId="0" borderId="0" xfId="38" applyNumberFormat="1" applyFont="1" applyFill="1" applyBorder="1" applyAlignment="1">
      <alignment vertical="center" shrinkToFit="1"/>
    </xf>
    <xf numFmtId="3" fontId="8" fillId="0" borderId="0" xfId="38" applyNumberFormat="1" applyFont="1" applyFill="1" applyBorder="1" applyAlignment="1">
      <alignment vertical="center" shrinkToFit="1"/>
    </xf>
    <xf numFmtId="3" fontId="24" fillId="0" borderId="0" xfId="38" applyNumberFormat="1" applyFont="1" applyFill="1" applyBorder="1" applyAlignment="1">
      <alignment vertical="center" shrinkToFit="1"/>
    </xf>
    <xf numFmtId="176" fontId="9" fillId="0" borderId="0" xfId="35" applyNumberFormat="1" applyFont="1" applyFill="1" applyBorder="1" applyAlignment="1">
      <alignment horizontal="right" vertical="center" wrapText="1"/>
    </xf>
    <xf numFmtId="0" fontId="9" fillId="0" borderId="0" xfId="35" applyNumberFormat="1" applyFont="1" applyFill="1" applyBorder="1" applyAlignment="1">
      <alignment horizontal="right" vertical="center" wrapText="1"/>
    </xf>
    <xf numFmtId="0" fontId="8" fillId="0" borderId="0" xfId="35" applyNumberFormat="1" applyFont="1" applyFill="1" applyAlignment="1">
      <alignment horizontal="center" vertical="center"/>
    </xf>
    <xf numFmtId="0" fontId="124" fillId="0" borderId="0" xfId="0" quotePrefix="1" applyFont="1" applyFill="1" applyAlignment="1">
      <alignment horizontal="left" vertical="center" wrapText="1"/>
    </xf>
    <xf numFmtId="0" fontId="76" fillId="0" borderId="0" xfId="0" quotePrefix="1" applyFont="1" applyFill="1" applyAlignment="1">
      <alignment horizontal="left" wrapText="1"/>
    </xf>
    <xf numFmtId="0" fontId="8" fillId="0" borderId="8" xfId="35" quotePrefix="1" applyNumberFormat="1" applyFont="1" applyFill="1" applyBorder="1" applyAlignment="1">
      <alignment horizontal="right" vertical="center" wrapText="1"/>
    </xf>
    <xf numFmtId="0" fontId="8" fillId="0" borderId="68" xfId="35" quotePrefix="1" applyNumberFormat="1" applyFont="1" applyFill="1" applyBorder="1" applyAlignment="1">
      <alignment horizontal="right" vertical="center" wrapText="1"/>
    </xf>
    <xf numFmtId="49" fontId="4" fillId="0" borderId="0" xfId="35" quotePrefix="1" applyNumberFormat="1" applyFont="1" applyFill="1" applyAlignment="1">
      <alignment vertical="center" wrapText="1"/>
    </xf>
    <xf numFmtId="0" fontId="4" fillId="0" borderId="0" xfId="35" quotePrefix="1" applyNumberFormat="1" applyFont="1" applyFill="1" applyAlignment="1">
      <alignment vertical="center" wrapText="1"/>
    </xf>
    <xf numFmtId="14" fontId="8" fillId="0" borderId="13" xfId="35" applyNumberFormat="1" applyFont="1" applyFill="1" applyBorder="1" applyAlignment="1">
      <alignment horizontal="right" vertical="center" wrapText="1"/>
    </xf>
    <xf numFmtId="14" fontId="8" fillId="0" borderId="88" xfId="35" applyNumberFormat="1" applyFont="1" applyFill="1" applyBorder="1" applyAlignment="1">
      <alignment horizontal="right" vertical="center" wrapText="1"/>
    </xf>
    <xf numFmtId="0" fontId="4" fillId="0" borderId="77" xfId="35" applyNumberFormat="1" applyFont="1" applyFill="1" applyBorder="1" applyAlignment="1">
      <alignment vertical="center"/>
    </xf>
    <xf numFmtId="0" fontId="8" fillId="0" borderId="13" xfId="35" quotePrefix="1" applyNumberFormat="1" applyFont="1" applyFill="1" applyBorder="1" applyAlignment="1">
      <alignment horizontal="right" vertical="center" wrapText="1"/>
    </xf>
    <xf numFmtId="0" fontId="8" fillId="0" borderId="88" xfId="35" quotePrefix="1" applyNumberFormat="1" applyFont="1" applyFill="1" applyBorder="1" applyAlignment="1">
      <alignment horizontal="right" vertical="center" wrapText="1"/>
    </xf>
    <xf numFmtId="170" fontId="4" fillId="0" borderId="8" xfId="35" applyNumberFormat="1" applyFont="1" applyFill="1" applyBorder="1" applyAlignment="1">
      <alignment horizontal="right" vertical="center" wrapText="1"/>
    </xf>
    <xf numFmtId="170" fontId="4" fillId="0" borderId="68" xfId="35" applyNumberFormat="1" applyFont="1" applyFill="1" applyBorder="1" applyAlignment="1">
      <alignment horizontal="right" vertical="center" wrapText="1"/>
    </xf>
    <xf numFmtId="37" fontId="44" fillId="0" borderId="69" xfId="35" applyNumberFormat="1" applyFont="1" applyFill="1" applyBorder="1" applyAlignment="1">
      <alignment horizontal="right" vertical="center" wrapText="1"/>
    </xf>
    <xf numFmtId="37" fontId="44" fillId="0" borderId="80" xfId="35" applyNumberFormat="1" applyFont="1" applyFill="1" applyBorder="1" applyAlignment="1">
      <alignment horizontal="right" vertical="center" wrapText="1"/>
    </xf>
    <xf numFmtId="37" fontId="44" fillId="0" borderId="77" xfId="35" applyNumberFormat="1" applyFont="1" applyFill="1" applyBorder="1" applyAlignment="1">
      <alignment horizontal="right" vertical="center" wrapText="1"/>
    </xf>
    <xf numFmtId="14" fontId="8" fillId="0" borderId="0" xfId="35" applyNumberFormat="1" applyFont="1" applyFill="1" applyBorder="1" applyAlignment="1">
      <alignment horizontal="right" vertical="center" wrapText="1"/>
    </xf>
    <xf numFmtId="0" fontId="8" fillId="0" borderId="0" xfId="35" quotePrefix="1" applyNumberFormat="1" applyFont="1" applyFill="1" applyBorder="1" applyAlignment="1">
      <alignment horizontal="right" vertical="center" wrapText="1"/>
    </xf>
    <xf numFmtId="3" fontId="7" fillId="0" borderId="0" xfId="38" applyNumberFormat="1" applyFont="1" applyFill="1" applyBorder="1" applyAlignment="1">
      <alignment vertical="center" shrinkToFit="1"/>
    </xf>
    <xf numFmtId="0" fontId="8" fillId="0" borderId="0" xfId="35" applyNumberFormat="1" applyFont="1" applyFill="1" applyAlignment="1">
      <alignment horizontal="left" vertical="center"/>
    </xf>
    <xf numFmtId="37" fontId="4" fillId="0" borderId="16" xfId="38" applyNumberFormat="1" applyFont="1" applyFill="1" applyBorder="1" applyAlignment="1">
      <alignment vertical="center" shrinkToFit="1"/>
    </xf>
    <xf numFmtId="37" fontId="4" fillId="0" borderId="11" xfId="38" applyNumberFormat="1" applyFont="1" applyFill="1" applyBorder="1" applyAlignment="1">
      <alignment vertical="center" shrinkToFit="1"/>
    </xf>
    <xf numFmtId="37" fontId="4" fillId="0" borderId="0" xfId="38" applyNumberFormat="1" applyFont="1" applyFill="1" applyBorder="1" applyAlignment="1">
      <alignment vertical="center" shrinkToFit="1"/>
    </xf>
    <xf numFmtId="37" fontId="4" fillId="0" borderId="10" xfId="38" applyNumberFormat="1" applyFont="1" applyFill="1" applyBorder="1" applyAlignment="1">
      <alignment vertical="center" shrinkToFit="1"/>
    </xf>
    <xf numFmtId="37" fontId="4" fillId="0" borderId="57" xfId="38" applyNumberFormat="1" applyFont="1" applyFill="1" applyBorder="1" applyAlignment="1">
      <alignment vertical="center"/>
    </xf>
    <xf numFmtId="0" fontId="4" fillId="0" borderId="16" xfId="35" applyNumberFormat="1" applyFont="1" applyFill="1" applyBorder="1" applyAlignment="1">
      <alignment vertical="center"/>
    </xf>
    <xf numFmtId="3" fontId="24" fillId="0" borderId="0" xfId="35" applyNumberFormat="1" applyFont="1" applyFill="1" applyBorder="1" applyAlignment="1">
      <alignment vertical="center" shrinkToFit="1"/>
    </xf>
    <xf numFmtId="3" fontId="9" fillId="0" borderId="8" xfId="35" applyNumberFormat="1" applyFont="1" applyFill="1" applyBorder="1" applyAlignment="1">
      <alignment vertical="center" shrinkToFit="1"/>
    </xf>
    <xf numFmtId="170" fontId="8" fillId="0" borderId="0" xfId="35" applyNumberFormat="1" applyFont="1" applyFill="1" applyAlignment="1">
      <alignment horizontal="right" vertical="center"/>
    </xf>
    <xf numFmtId="0" fontId="4" fillId="0" borderId="8" xfId="35" applyNumberFormat="1" applyFont="1" applyFill="1" applyBorder="1" applyAlignment="1">
      <alignment vertical="center"/>
    </xf>
    <xf numFmtId="0" fontId="4" fillId="0" borderId="68" xfId="35" applyNumberFormat="1" applyFont="1" applyFill="1" applyBorder="1" applyAlignment="1">
      <alignment vertical="center"/>
    </xf>
    <xf numFmtId="0" fontId="9" fillId="0" borderId="4" xfId="38" applyNumberFormat="1" applyFont="1" applyFill="1" applyBorder="1" applyAlignment="1">
      <alignment vertical="center" shrinkToFit="1"/>
    </xf>
    <xf numFmtId="0" fontId="9" fillId="0" borderId="86" xfId="38" applyNumberFormat="1" applyFont="1" applyFill="1" applyBorder="1" applyAlignment="1">
      <alignment vertical="center" shrinkToFit="1"/>
    </xf>
    <xf numFmtId="170" fontId="7" fillId="0" borderId="0" xfId="35" applyNumberFormat="1" applyFont="1" applyFill="1" applyAlignment="1">
      <alignment horizontal="right" vertical="center" wrapText="1"/>
    </xf>
    <xf numFmtId="0" fontId="8" fillId="0" borderId="0" xfId="35" applyNumberFormat="1" applyFont="1" applyFill="1" applyBorder="1" applyAlignment="1">
      <alignment vertical="center" wrapText="1"/>
    </xf>
    <xf numFmtId="170" fontId="8" fillId="0" borderId="24" xfId="35" applyNumberFormat="1" applyFont="1" applyFill="1" applyBorder="1" applyAlignment="1">
      <alignment vertical="center"/>
    </xf>
    <xf numFmtId="170" fontId="8" fillId="0" borderId="80" xfId="35" applyNumberFormat="1" applyFont="1" applyFill="1" applyBorder="1" applyAlignment="1">
      <alignment vertical="center"/>
    </xf>
    <xf numFmtId="170" fontId="8" fillId="0" borderId="77" xfId="35" applyNumberFormat="1" applyFont="1" applyFill="1" applyBorder="1" applyAlignment="1">
      <alignment vertical="center"/>
    </xf>
    <xf numFmtId="0" fontId="8" fillId="0" borderId="0" xfId="35" applyNumberFormat="1" applyFont="1" applyFill="1" applyAlignment="1">
      <alignment horizontal="justify" vertical="center" wrapText="1"/>
    </xf>
    <xf numFmtId="0" fontId="4" fillId="0" borderId="0" xfId="35" applyNumberFormat="1" applyFont="1" applyFill="1" applyAlignment="1">
      <alignment horizontal="right" vertical="center" wrapText="1"/>
    </xf>
    <xf numFmtId="3" fontId="9" fillId="0" borderId="8" xfId="38" applyNumberFormat="1" applyFont="1" applyFill="1" applyBorder="1" applyAlignment="1">
      <alignment vertical="center" shrinkToFit="1"/>
    </xf>
    <xf numFmtId="0" fontId="9" fillId="0" borderId="4" xfId="38" applyNumberFormat="1" applyFont="1" applyFill="1" applyBorder="1" applyAlignment="1">
      <alignment horizontal="center" vertical="center" shrinkToFit="1"/>
    </xf>
    <xf numFmtId="0" fontId="9" fillId="0" borderId="83" xfId="38" applyNumberFormat="1" applyFont="1" applyFill="1" applyBorder="1" applyAlignment="1">
      <alignment horizontal="center" vertical="center" shrinkToFit="1"/>
    </xf>
    <xf numFmtId="0" fontId="9" fillId="0" borderId="86" xfId="38" applyNumberFormat="1" applyFont="1" applyFill="1" applyBorder="1" applyAlignment="1">
      <alignment horizontal="center" vertical="center" shrinkToFit="1"/>
    </xf>
    <xf numFmtId="3" fontId="9" fillId="0" borderId="0" xfId="35" applyNumberFormat="1" applyFont="1" applyFill="1" applyBorder="1" applyAlignment="1">
      <alignment vertical="center"/>
    </xf>
    <xf numFmtId="3" fontId="9" fillId="0" borderId="0" xfId="35" applyNumberFormat="1" applyFont="1" applyFill="1" applyBorder="1" applyAlignment="1">
      <alignment horizontal="right" vertical="center" wrapText="1"/>
    </xf>
    <xf numFmtId="189" fontId="8" fillId="0" borderId="8" xfId="35" quotePrefix="1" applyNumberFormat="1" applyFont="1" applyFill="1" applyBorder="1" applyAlignment="1">
      <alignment horizontal="center" vertical="center"/>
    </xf>
    <xf numFmtId="0" fontId="8" fillId="0" borderId="68" xfId="35" quotePrefix="1" applyNumberFormat="1" applyFont="1" applyFill="1" applyBorder="1" applyAlignment="1">
      <alignment horizontal="center" vertical="center"/>
    </xf>
    <xf numFmtId="0" fontId="8" fillId="0" borderId="8" xfId="35" quotePrefix="1" applyNumberFormat="1" applyFont="1" applyFill="1" applyBorder="1" applyAlignment="1">
      <alignment horizontal="center" vertical="center"/>
    </xf>
    <xf numFmtId="0" fontId="8" fillId="0" borderId="13" xfId="35" applyNumberFormat="1" applyFont="1" applyFill="1" applyBorder="1" applyAlignment="1">
      <alignment horizontal="center" vertical="center"/>
    </xf>
    <xf numFmtId="0" fontId="8" fillId="0" borderId="88" xfId="35" applyNumberFormat="1" applyFont="1" applyFill="1" applyBorder="1" applyAlignment="1">
      <alignment horizontal="center" vertical="center"/>
    </xf>
    <xf numFmtId="0" fontId="8" fillId="0" borderId="81" xfId="35" applyNumberFormat="1" applyFont="1" applyFill="1" applyBorder="1" applyAlignment="1">
      <alignment horizontal="center" vertical="center"/>
    </xf>
    <xf numFmtId="0" fontId="8" fillId="0" borderId="99" xfId="35" applyNumberFormat="1" applyFont="1" applyFill="1" applyBorder="1" applyAlignment="1">
      <alignment horizontal="right" vertical="center" wrapText="1"/>
    </xf>
    <xf numFmtId="176" fontId="9" fillId="0" borderId="0" xfId="8" applyNumberFormat="1" applyFont="1" applyFill="1" applyBorder="1" applyAlignment="1">
      <alignment horizontal="right" vertical="center" wrapText="1"/>
    </xf>
    <xf numFmtId="38" fontId="8" fillId="0" borderId="0" xfId="37" applyNumberFormat="1" applyFont="1" applyFill="1" applyBorder="1" applyAlignment="1" applyProtection="1">
      <alignment horizontal="right" vertical="center"/>
      <protection hidden="1"/>
    </xf>
    <xf numFmtId="0" fontId="4" fillId="0" borderId="4" xfId="0" applyFont="1" applyFill="1" applyBorder="1" applyAlignment="1">
      <alignment vertical="center"/>
    </xf>
    <xf numFmtId="0" fontId="4" fillId="0" borderId="86" xfId="0" applyFont="1" applyFill="1" applyBorder="1" applyAlignment="1">
      <alignment vertical="center"/>
    </xf>
    <xf numFmtId="3" fontId="43" fillId="0" borderId="21" xfId="8" applyNumberFormat="1" applyFont="1" applyFill="1" applyBorder="1" applyAlignment="1">
      <alignment vertical="center"/>
    </xf>
    <xf numFmtId="3" fontId="43" fillId="0" borderId="87" xfId="8" applyNumberFormat="1" applyFont="1" applyFill="1" applyBorder="1" applyAlignment="1">
      <alignment vertical="center"/>
    </xf>
    <xf numFmtId="3" fontId="43" fillId="0" borderId="16" xfId="38" applyNumberFormat="1" applyFont="1" applyFill="1" applyBorder="1" applyAlignment="1">
      <alignment vertical="center"/>
    </xf>
    <xf numFmtId="3" fontId="144" fillId="0" borderId="16" xfId="38" applyNumberFormat="1" applyFont="1" applyFill="1" applyBorder="1" applyAlignment="1">
      <alignment vertical="center"/>
    </xf>
    <xf numFmtId="37" fontId="4" fillId="0" borderId="57" xfId="38" applyNumberFormat="1" applyFont="1" applyFill="1" applyBorder="1" applyAlignment="1">
      <alignment vertical="center" shrinkToFit="1"/>
    </xf>
    <xf numFmtId="0" fontId="8" fillId="0" borderId="0" xfId="35" quotePrefix="1" applyNumberFormat="1" applyFont="1" applyFill="1" applyBorder="1" applyAlignment="1">
      <alignment horizontal="right" vertical="center"/>
    </xf>
    <xf numFmtId="189" fontId="8" fillId="0" borderId="0" xfId="35" applyNumberFormat="1" applyFont="1" applyFill="1" applyBorder="1" applyAlignment="1">
      <alignment horizontal="right" vertical="center"/>
    </xf>
    <xf numFmtId="0" fontId="78" fillId="0" borderId="0" xfId="0" applyFont="1" applyFill="1" applyAlignment="1">
      <alignment horizontal="left" wrapText="1"/>
    </xf>
    <xf numFmtId="0" fontId="8" fillId="0" borderId="0" xfId="0" applyFont="1" applyFill="1" applyAlignment="1">
      <alignment wrapText="1"/>
    </xf>
    <xf numFmtId="176" fontId="8" fillId="0" borderId="0" xfId="8" applyNumberFormat="1" applyFont="1" applyFill="1" applyBorder="1" applyAlignment="1">
      <alignment horizontal="right" vertical="center" wrapText="1"/>
    </xf>
    <xf numFmtId="170" fontId="4" fillId="0" borderId="13" xfId="35" applyNumberFormat="1" applyFont="1" applyFill="1" applyBorder="1" applyAlignment="1">
      <alignment horizontal="right" vertical="center" wrapText="1"/>
    </xf>
    <xf numFmtId="170" fontId="4" fillId="0" borderId="88" xfId="35" applyNumberFormat="1" applyFont="1" applyFill="1" applyBorder="1" applyAlignment="1">
      <alignment horizontal="right" vertical="center" wrapText="1"/>
    </xf>
    <xf numFmtId="170" fontId="4" fillId="0" borderId="76" xfId="35" applyNumberFormat="1" applyFont="1" applyFill="1" applyBorder="1" applyAlignment="1">
      <alignment horizontal="right" vertical="center" wrapText="1"/>
    </xf>
    <xf numFmtId="170" fontId="8" fillId="0" borderId="0" xfId="35" applyNumberFormat="1" applyFont="1" applyFill="1" applyBorder="1" applyAlignment="1">
      <alignment vertical="center"/>
    </xf>
    <xf numFmtId="3" fontId="4" fillId="0" borderId="13" xfId="35" applyNumberFormat="1" applyFont="1" applyFill="1" applyBorder="1" applyAlignment="1">
      <alignment vertical="center"/>
    </xf>
    <xf numFmtId="3" fontId="4" fillId="0" borderId="88" xfId="35" applyNumberFormat="1" applyFont="1" applyFill="1" applyBorder="1" applyAlignment="1">
      <alignment vertical="center"/>
    </xf>
    <xf numFmtId="3" fontId="4" fillId="0" borderId="0" xfId="8" applyNumberFormat="1" applyFont="1" applyFill="1" applyBorder="1" applyAlignment="1">
      <alignment vertical="center" wrapText="1"/>
    </xf>
    <xf numFmtId="3" fontId="4" fillId="0" borderId="0" xfId="8" applyNumberFormat="1" applyFont="1" applyFill="1" applyAlignment="1">
      <alignment vertical="center" wrapText="1"/>
    </xf>
    <xf numFmtId="0" fontId="74" fillId="0" borderId="0" xfId="35" applyNumberFormat="1" applyFont="1" applyFill="1" applyAlignment="1">
      <alignment horizontal="justify" vertical="center" wrapText="1"/>
    </xf>
    <xf numFmtId="0" fontId="8" fillId="0" borderId="0" xfId="0" applyFont="1" applyFill="1" applyAlignment="1">
      <alignment vertical="center" wrapText="1"/>
    </xf>
    <xf numFmtId="0" fontId="44" fillId="0" borderId="0" xfId="0" quotePrefix="1" applyFont="1" applyFill="1" applyAlignment="1">
      <alignment vertical="center" wrapText="1"/>
    </xf>
    <xf numFmtId="0" fontId="44" fillId="0" borderId="0" xfId="0" applyFont="1" applyFill="1" applyAlignment="1">
      <alignment vertical="center" wrapText="1"/>
    </xf>
    <xf numFmtId="37" fontId="7" fillId="0" borderId="0" xfId="35" applyNumberFormat="1" applyFont="1" applyFill="1" applyAlignment="1">
      <alignment horizontal="right" vertical="center" wrapText="1"/>
    </xf>
    <xf numFmtId="37" fontId="4" fillId="0" borderId="13" xfId="35" applyNumberFormat="1" applyFont="1" applyFill="1" applyBorder="1" applyAlignment="1">
      <alignment horizontal="right" vertical="center" wrapText="1"/>
    </xf>
    <xf numFmtId="37" fontId="4" fillId="0" borderId="88" xfId="35" applyNumberFormat="1" applyFont="1" applyFill="1" applyBorder="1" applyAlignment="1">
      <alignment horizontal="right" vertical="center" wrapText="1"/>
    </xf>
    <xf numFmtId="37" fontId="4" fillId="0" borderId="76" xfId="35" applyNumberFormat="1" applyFont="1" applyFill="1" applyBorder="1" applyAlignment="1">
      <alignment horizontal="right" vertical="center" wrapText="1"/>
    </xf>
    <xf numFmtId="170" fontId="4" fillId="0" borderId="0" xfId="35" applyNumberFormat="1" applyFont="1" applyFill="1" applyBorder="1" applyAlignment="1">
      <alignment horizontal="right" vertical="justify" wrapText="1"/>
    </xf>
    <xf numFmtId="176" fontId="4" fillId="0" borderId="0" xfId="35" applyNumberFormat="1" applyFont="1" applyFill="1" applyBorder="1" applyAlignment="1">
      <alignment horizontal="right" vertical="center" wrapText="1"/>
    </xf>
    <xf numFmtId="0" fontId="4" fillId="0" borderId="0" xfId="35" applyNumberFormat="1" applyFont="1" applyFill="1" applyBorder="1" applyAlignment="1">
      <alignment horizontal="right" vertical="center" wrapText="1"/>
    </xf>
    <xf numFmtId="3" fontId="4" fillId="0" borderId="76" xfId="35" applyNumberFormat="1" applyFont="1" applyFill="1" applyBorder="1" applyAlignment="1">
      <alignment horizontal="right" vertical="center"/>
    </xf>
    <xf numFmtId="3" fontId="4" fillId="0" borderId="88" xfId="35" applyNumberFormat="1" applyFont="1" applyFill="1" applyBorder="1" applyAlignment="1">
      <alignment horizontal="right" vertical="center"/>
    </xf>
    <xf numFmtId="0" fontId="8" fillId="0" borderId="6" xfId="35" applyNumberFormat="1" applyFont="1" applyFill="1" applyBorder="1" applyAlignment="1">
      <alignment horizontal="center" vertical="center" wrapText="1"/>
    </xf>
    <xf numFmtId="0" fontId="8" fillId="0" borderId="2" xfId="35" applyNumberFormat="1" applyFont="1" applyFill="1" applyBorder="1" applyAlignment="1">
      <alignment horizontal="center" vertical="center" wrapText="1"/>
    </xf>
    <xf numFmtId="0" fontId="8" fillId="0" borderId="2" xfId="38" applyNumberFormat="1" applyFont="1" applyFill="1" applyBorder="1" applyAlignment="1">
      <alignment horizontal="center" vertical="center" wrapText="1"/>
    </xf>
    <xf numFmtId="0" fontId="8" fillId="0" borderId="89" xfId="38" applyNumberFormat="1" applyFont="1" applyFill="1" applyBorder="1" applyAlignment="1">
      <alignment horizontal="center" vertical="center" wrapText="1"/>
    </xf>
    <xf numFmtId="170" fontId="8" fillId="0" borderId="24" xfId="35" applyNumberFormat="1" applyFont="1" applyFill="1" applyBorder="1" applyAlignment="1">
      <alignment horizontal="right" vertical="center"/>
    </xf>
    <xf numFmtId="170" fontId="8" fillId="0" borderId="77" xfId="35" applyNumberFormat="1" applyFont="1" applyFill="1" applyBorder="1" applyAlignment="1">
      <alignment horizontal="right" vertical="center"/>
    </xf>
    <xf numFmtId="9" fontId="4" fillId="0" borderId="0" xfId="189" applyFont="1" applyFill="1" applyBorder="1" applyAlignment="1">
      <alignment horizontal="right" vertical="center" wrapText="1"/>
    </xf>
    <xf numFmtId="176" fontId="8" fillId="0" borderId="24" xfId="35" applyNumberFormat="1" applyFont="1" applyFill="1" applyBorder="1" applyAlignment="1">
      <alignment horizontal="right" vertical="center" wrapText="1"/>
    </xf>
    <xf numFmtId="176" fontId="8" fillId="0" borderId="80" xfId="35" applyNumberFormat="1" applyFont="1" applyFill="1" applyBorder="1" applyAlignment="1">
      <alignment horizontal="right" vertical="center" wrapText="1"/>
    </xf>
    <xf numFmtId="176" fontId="8" fillId="0" borderId="77" xfId="35" applyNumberFormat="1" applyFont="1" applyFill="1" applyBorder="1" applyAlignment="1">
      <alignment horizontal="right" vertical="center" wrapText="1"/>
    </xf>
    <xf numFmtId="0" fontId="8" fillId="0" borderId="8" xfId="35" applyNumberFormat="1" applyFont="1" applyFill="1" applyBorder="1" applyAlignment="1">
      <alignment vertical="center"/>
    </xf>
    <xf numFmtId="0" fontId="8" fillId="0" borderId="68" xfId="35" applyNumberFormat="1" applyFont="1" applyFill="1" applyBorder="1" applyAlignment="1">
      <alignment vertical="center"/>
    </xf>
    <xf numFmtId="176" fontId="7" fillId="0" borderId="0" xfId="8" applyNumberFormat="1" applyFont="1" applyFill="1" applyBorder="1" applyAlignment="1">
      <alignment horizontal="right" vertical="center" wrapText="1"/>
    </xf>
    <xf numFmtId="3" fontId="8" fillId="0" borderId="24" xfId="35" applyNumberFormat="1" applyFont="1" applyFill="1" applyBorder="1" applyAlignment="1">
      <alignment horizontal="right" vertical="center"/>
    </xf>
    <xf numFmtId="3" fontId="8" fillId="0" borderId="80" xfId="35" applyNumberFormat="1" applyFont="1" applyFill="1" applyBorder="1" applyAlignment="1">
      <alignment horizontal="right" vertical="center"/>
    </xf>
    <xf numFmtId="3" fontId="8" fillId="0" borderId="77" xfId="35" applyNumberFormat="1" applyFont="1" applyFill="1" applyBorder="1" applyAlignment="1">
      <alignment horizontal="right" vertical="center"/>
    </xf>
    <xf numFmtId="176" fontId="8" fillId="0" borderId="44" xfId="8" applyNumberFormat="1" applyFont="1" applyFill="1" applyBorder="1" applyAlignment="1">
      <alignment vertical="center" shrinkToFit="1"/>
    </xf>
    <xf numFmtId="176" fontId="8" fillId="0" borderId="80" xfId="8" applyNumberFormat="1" applyFont="1" applyFill="1" applyBorder="1" applyAlignment="1">
      <alignment vertical="center" shrinkToFit="1"/>
    </xf>
    <xf numFmtId="176" fontId="8" fillId="0" borderId="24" xfId="8" applyNumberFormat="1" applyFont="1" applyFill="1" applyBorder="1" applyAlignment="1">
      <alignment vertical="center" shrinkToFit="1"/>
    </xf>
    <xf numFmtId="3" fontId="4" fillId="0" borderId="0" xfId="35" applyNumberFormat="1" applyFont="1" applyFill="1" applyAlignment="1">
      <alignment vertical="center"/>
    </xf>
    <xf numFmtId="170" fontId="8" fillId="0" borderId="13" xfId="35" applyNumberFormat="1" applyFont="1" applyFill="1" applyBorder="1" applyAlignment="1">
      <alignment vertical="center"/>
    </xf>
    <xf numFmtId="170" fontId="8" fillId="0" borderId="88" xfId="35" applyNumberFormat="1" applyFont="1" applyFill="1" applyBorder="1" applyAlignment="1">
      <alignment vertical="center"/>
    </xf>
    <xf numFmtId="170" fontId="8" fillId="0" borderId="76" xfId="35" applyNumberFormat="1" applyFont="1" applyFill="1" applyBorder="1" applyAlignment="1">
      <alignment vertical="center"/>
    </xf>
    <xf numFmtId="39" fontId="4" fillId="0" borderId="0" xfId="8" applyNumberFormat="1" applyFont="1" applyFill="1" applyAlignment="1">
      <alignment horizontal="right" vertical="center" wrapText="1"/>
    </xf>
    <xf numFmtId="2" fontId="4" fillId="0" borderId="0" xfId="35" applyNumberFormat="1" applyFont="1" applyFill="1" applyAlignment="1">
      <alignment vertical="center"/>
    </xf>
    <xf numFmtId="10" fontId="4" fillId="0" borderId="0" xfId="35" applyNumberFormat="1" applyFont="1" applyFill="1" applyBorder="1" applyAlignment="1">
      <alignment horizontal="right" vertical="center"/>
    </xf>
    <xf numFmtId="37" fontId="8" fillId="0" borderId="24" xfId="35" applyNumberFormat="1" applyFont="1" applyFill="1" applyBorder="1" applyAlignment="1">
      <alignment horizontal="right" vertical="center"/>
    </xf>
    <xf numFmtId="37" fontId="8" fillId="0" borderId="80" xfId="35" applyNumberFormat="1" applyFont="1" applyFill="1" applyBorder="1" applyAlignment="1">
      <alignment horizontal="right" vertical="center"/>
    </xf>
    <xf numFmtId="37" fontId="8" fillId="0" borderId="77" xfId="35" applyNumberFormat="1" applyFont="1" applyFill="1" applyBorder="1" applyAlignment="1">
      <alignment horizontal="right" vertical="center"/>
    </xf>
    <xf numFmtId="2" fontId="8" fillId="0" borderId="80" xfId="35" applyNumberFormat="1" applyFont="1" applyFill="1" applyBorder="1" applyAlignment="1">
      <alignment horizontal="right" vertical="center"/>
    </xf>
    <xf numFmtId="176" fontId="8" fillId="0" borderId="80" xfId="8" applyNumberFormat="1" applyFont="1" applyFill="1" applyBorder="1" applyAlignment="1">
      <alignment horizontal="right" vertical="center" wrapText="1"/>
    </xf>
    <xf numFmtId="0" fontId="8" fillId="0" borderId="4" xfId="38" applyNumberFormat="1" applyFont="1" applyFill="1" applyBorder="1" applyAlignment="1">
      <alignment horizontal="center" vertical="center" wrapText="1"/>
    </xf>
    <xf numFmtId="0" fontId="8" fillId="0" borderId="86" xfId="38" applyNumberFormat="1" applyFont="1" applyFill="1" applyBorder="1" applyAlignment="1">
      <alignment horizontal="center" vertical="center" wrapText="1"/>
    </xf>
    <xf numFmtId="0" fontId="8" fillId="0" borderId="83" xfId="38" applyNumberFormat="1" applyFont="1" applyFill="1" applyBorder="1" applyAlignment="1">
      <alignment horizontal="center" vertical="center" wrapText="1"/>
    </xf>
    <xf numFmtId="49" fontId="8" fillId="0" borderId="0" xfId="0" applyNumberFormat="1" applyFont="1" applyFill="1" applyAlignment="1">
      <alignment vertical="center" wrapText="1"/>
    </xf>
    <xf numFmtId="3" fontId="8" fillId="0" borderId="13" xfId="35" applyNumberFormat="1" applyFont="1" applyFill="1" applyBorder="1" applyAlignment="1">
      <alignment horizontal="right" vertical="center"/>
    </xf>
    <xf numFmtId="3" fontId="8" fillId="0" borderId="88" xfId="35" applyNumberFormat="1" applyFont="1" applyFill="1" applyBorder="1" applyAlignment="1">
      <alignment horizontal="right" vertical="center"/>
    </xf>
    <xf numFmtId="3" fontId="8" fillId="0" borderId="81" xfId="35" applyNumberFormat="1" applyFont="1" applyFill="1" applyBorder="1" applyAlignment="1">
      <alignment horizontal="right" vertical="center"/>
    </xf>
    <xf numFmtId="170" fontId="8" fillId="0" borderId="117" xfId="35" applyNumberFormat="1" applyFont="1" applyFill="1" applyBorder="1" applyAlignment="1">
      <alignment horizontal="right" vertical="center" wrapText="1"/>
    </xf>
    <xf numFmtId="0" fontId="4" fillId="0" borderId="0" xfId="35" applyNumberFormat="1" applyFont="1" applyFill="1" applyAlignment="1">
      <alignment horizontal="left" vertical="center" wrapText="1"/>
    </xf>
    <xf numFmtId="0" fontId="4" fillId="0" borderId="13" xfId="35" applyNumberFormat="1" applyFont="1" applyFill="1" applyBorder="1" applyAlignment="1">
      <alignment horizontal="left" vertical="center" wrapText="1"/>
    </xf>
    <xf numFmtId="0" fontId="4" fillId="0" borderId="88" xfId="35" applyNumberFormat="1" applyFont="1" applyFill="1" applyBorder="1" applyAlignment="1">
      <alignment horizontal="left" vertical="center" wrapText="1"/>
    </xf>
    <xf numFmtId="37" fontId="8" fillId="0" borderId="56" xfId="38" applyNumberFormat="1" applyFont="1" applyFill="1" applyBorder="1" applyAlignment="1">
      <alignment horizontal="right" vertical="center"/>
    </xf>
    <xf numFmtId="37" fontId="8" fillId="0" borderId="85" xfId="38" applyNumberFormat="1" applyFont="1" applyFill="1" applyBorder="1" applyAlignment="1">
      <alignment horizontal="right" vertical="center"/>
    </xf>
    <xf numFmtId="37" fontId="4" fillId="0" borderId="0" xfId="35" applyNumberFormat="1" applyFont="1" applyFill="1" applyAlignment="1">
      <alignment horizontal="right" vertical="center" wrapText="1"/>
    </xf>
    <xf numFmtId="0" fontId="7" fillId="0" borderId="0" xfId="35" applyNumberFormat="1" applyFont="1" applyFill="1" applyAlignment="1">
      <alignment vertical="center" wrapText="1"/>
    </xf>
    <xf numFmtId="176" fontId="4" fillId="0" borderId="0" xfId="8" applyNumberFormat="1" applyFont="1" applyFill="1" applyAlignment="1">
      <alignment vertical="center"/>
    </xf>
    <xf numFmtId="37" fontId="8" fillId="0" borderId="56" xfId="35" applyNumberFormat="1" applyFont="1" applyFill="1" applyBorder="1" applyAlignment="1">
      <alignment horizontal="right" vertical="center"/>
    </xf>
    <xf numFmtId="0" fontId="8" fillId="0" borderId="56" xfId="35" applyNumberFormat="1" applyFont="1" applyFill="1" applyBorder="1" applyAlignment="1">
      <alignment horizontal="right" vertical="center"/>
    </xf>
    <xf numFmtId="0" fontId="8" fillId="0" borderId="85" xfId="35" applyNumberFormat="1" applyFont="1" applyFill="1" applyBorder="1" applyAlignment="1">
      <alignment horizontal="right" vertical="center"/>
    </xf>
    <xf numFmtId="37" fontId="4" fillId="0" borderId="29" xfId="38" applyNumberFormat="1" applyFont="1" applyFill="1" applyBorder="1" applyAlignment="1">
      <alignment vertical="center"/>
    </xf>
    <xf numFmtId="37" fontId="4" fillId="0" borderId="7" xfId="38" applyNumberFormat="1" applyFont="1" applyFill="1" applyBorder="1" applyAlignment="1">
      <alignment vertical="center"/>
    </xf>
    <xf numFmtId="37" fontId="4" fillId="0" borderId="26" xfId="38" applyNumberFormat="1" applyFont="1" applyFill="1" applyBorder="1" applyAlignment="1">
      <alignment vertical="center"/>
    </xf>
    <xf numFmtId="0" fontId="4" fillId="0" borderId="57" xfId="35" applyNumberFormat="1" applyFont="1" applyFill="1" applyBorder="1" applyAlignment="1">
      <alignment vertical="center"/>
    </xf>
    <xf numFmtId="37" fontId="8" fillId="0" borderId="56" xfId="38" applyNumberFormat="1" applyFont="1" applyFill="1" applyBorder="1" applyAlignment="1">
      <alignment horizontal="right" vertical="center" shrinkToFit="1"/>
    </xf>
    <xf numFmtId="37" fontId="8" fillId="0" borderId="85" xfId="38" applyNumberFormat="1" applyFont="1" applyFill="1" applyBorder="1" applyAlignment="1">
      <alignment horizontal="right" vertical="center" shrinkToFit="1"/>
    </xf>
    <xf numFmtId="2" fontId="4" fillId="0" borderId="0" xfId="8" applyNumberFormat="1" applyFont="1" applyFill="1" applyAlignment="1">
      <alignment vertical="center"/>
    </xf>
    <xf numFmtId="37" fontId="4" fillId="0" borderId="0" xfId="35" applyNumberFormat="1" applyFont="1" applyFill="1" applyBorder="1" applyAlignment="1">
      <alignment horizontal="right" vertical="center"/>
    </xf>
    <xf numFmtId="3" fontId="8" fillId="0" borderId="0" xfId="35" applyNumberFormat="1" applyFont="1" applyFill="1" applyBorder="1" applyAlignment="1">
      <alignment horizontal="right" vertical="center" wrapText="1"/>
    </xf>
    <xf numFmtId="3" fontId="8" fillId="0" borderId="0" xfId="8" applyNumberFormat="1" applyFont="1" applyFill="1" applyBorder="1" applyAlignment="1">
      <alignment horizontal="right" vertical="center" wrapText="1"/>
    </xf>
    <xf numFmtId="3" fontId="4" fillId="0" borderId="0" xfId="35" applyNumberFormat="1" applyFont="1" applyFill="1" applyBorder="1" applyAlignment="1">
      <alignment vertical="center" wrapText="1"/>
    </xf>
    <xf numFmtId="0" fontId="8" fillId="0" borderId="91" xfId="35" applyNumberFormat="1" applyFont="1" applyFill="1" applyBorder="1" applyAlignment="1">
      <alignment horizontal="right" vertical="center" wrapText="1"/>
    </xf>
    <xf numFmtId="0" fontId="8" fillId="0" borderId="113" xfId="35" applyNumberFormat="1" applyFont="1" applyFill="1" applyBorder="1" applyAlignment="1">
      <alignment horizontal="right" vertical="center" wrapText="1"/>
    </xf>
    <xf numFmtId="176" fontId="44" fillId="0" borderId="20" xfId="8" applyNumberFormat="1" applyFont="1" applyFill="1" applyBorder="1" applyAlignment="1">
      <alignment horizontal="center" vertical="center" wrapText="1"/>
    </xf>
    <xf numFmtId="38" fontId="4" fillId="0" borderId="0" xfId="35" quotePrefix="1" applyNumberFormat="1" applyFont="1" applyFill="1" applyBorder="1" applyAlignment="1">
      <alignment horizontal="right" vertical="center" wrapText="1"/>
    </xf>
    <xf numFmtId="176" fontId="8" fillId="0" borderId="24" xfId="8" applyNumberFormat="1" applyFont="1" applyFill="1" applyBorder="1" applyAlignment="1">
      <alignment vertical="center"/>
    </xf>
    <xf numFmtId="176" fontId="8" fillId="0" borderId="80" xfId="8" applyNumberFormat="1" applyFont="1" applyFill="1" applyBorder="1" applyAlignment="1">
      <alignment vertical="center"/>
    </xf>
    <xf numFmtId="176" fontId="8" fillId="0" borderId="77" xfId="8" applyNumberFormat="1" applyFont="1" applyFill="1" applyBorder="1" applyAlignment="1">
      <alignment vertical="center"/>
    </xf>
    <xf numFmtId="0" fontId="8" fillId="0" borderId="91" xfId="35" quotePrefix="1" applyNumberFormat="1" applyFont="1" applyFill="1" applyBorder="1" applyAlignment="1">
      <alignment horizontal="right" vertical="center" wrapText="1"/>
    </xf>
    <xf numFmtId="176" fontId="124" fillId="0" borderId="0" xfId="8" applyNumberFormat="1" applyFont="1" applyFill="1" applyAlignment="1">
      <alignment vertical="center" wrapText="1"/>
    </xf>
    <xf numFmtId="38" fontId="4" fillId="0" borderId="0" xfId="35" applyNumberFormat="1" applyFont="1" applyFill="1" applyBorder="1" applyAlignment="1">
      <alignment horizontal="right" vertical="center" wrapText="1"/>
    </xf>
    <xf numFmtId="38" fontId="4" fillId="0" borderId="0" xfId="35" applyNumberFormat="1" applyFont="1" applyFill="1" applyBorder="1" applyAlignment="1">
      <alignment vertical="center" wrapText="1"/>
    </xf>
    <xf numFmtId="0" fontId="4" fillId="0" borderId="0" xfId="35" applyNumberFormat="1" applyFont="1" applyFill="1" applyBorder="1" applyAlignment="1">
      <alignment vertical="center" wrapText="1"/>
    </xf>
    <xf numFmtId="0" fontId="4" fillId="0" borderId="0" xfId="35" applyNumberFormat="1" applyFont="1" applyFill="1" applyAlignment="1">
      <alignment horizontal="left" vertical="center"/>
    </xf>
    <xf numFmtId="176" fontId="4" fillId="0" borderId="0" xfId="8" applyNumberFormat="1" applyFont="1" applyFill="1" applyBorder="1" applyAlignment="1">
      <alignment vertical="center"/>
    </xf>
    <xf numFmtId="3" fontId="4" fillId="0" borderId="0" xfId="35" applyNumberFormat="1" applyFont="1" applyFill="1" applyBorder="1" applyAlignment="1">
      <alignment horizontal="right" vertical="center"/>
    </xf>
    <xf numFmtId="0" fontId="8" fillId="0" borderId="113" xfId="35" quotePrefix="1" applyNumberFormat="1" applyFont="1" applyFill="1" applyBorder="1" applyAlignment="1">
      <alignment horizontal="right" vertical="center" wrapText="1"/>
    </xf>
    <xf numFmtId="14" fontId="8" fillId="0" borderId="91" xfId="35" applyNumberFormat="1" applyFont="1" applyFill="1" applyBorder="1" applyAlignment="1">
      <alignment horizontal="right" vertical="center" wrapText="1"/>
    </xf>
    <xf numFmtId="3" fontId="8" fillId="0" borderId="0" xfId="8" applyNumberFormat="1" applyFont="1" applyFill="1" applyBorder="1" applyAlignment="1">
      <alignment vertical="center" wrapText="1"/>
    </xf>
    <xf numFmtId="3" fontId="8" fillId="0" borderId="80" xfId="35" applyNumberFormat="1" applyFont="1" applyFill="1" applyBorder="1" applyAlignment="1">
      <alignment vertical="center" wrapText="1"/>
    </xf>
    <xf numFmtId="0" fontId="8" fillId="0" borderId="99" xfId="35" quotePrefix="1" applyNumberFormat="1" applyFont="1" applyFill="1" applyBorder="1" applyAlignment="1">
      <alignment horizontal="right" vertical="center" wrapText="1"/>
    </xf>
    <xf numFmtId="170" fontId="4" fillId="0" borderId="98" xfId="35" applyNumberFormat="1" applyFont="1" applyFill="1" applyBorder="1" applyAlignment="1">
      <alignment horizontal="right" vertical="center" wrapText="1"/>
    </xf>
    <xf numFmtId="170" fontId="8" fillId="0" borderId="68" xfId="35" applyNumberFormat="1" applyFont="1" applyFill="1" applyBorder="1" applyAlignment="1">
      <alignment horizontal="right" vertical="center" wrapText="1"/>
    </xf>
    <xf numFmtId="170" fontId="4" fillId="0" borderId="98" xfId="35" applyNumberFormat="1" applyFont="1" applyFill="1" applyBorder="1" applyAlignment="1">
      <alignment horizontal="right" vertical="justify" wrapText="1"/>
    </xf>
    <xf numFmtId="170" fontId="4" fillId="0" borderId="111" xfId="35" applyNumberFormat="1" applyFont="1" applyFill="1" applyBorder="1" applyAlignment="1">
      <alignment horizontal="right" vertical="center" wrapText="1"/>
    </xf>
    <xf numFmtId="170" fontId="4" fillId="0" borderId="0" xfId="35" applyNumberFormat="1" applyFont="1" applyFill="1" applyBorder="1" applyAlignment="1">
      <alignment horizontal="right" vertical="justify"/>
    </xf>
    <xf numFmtId="3" fontId="4" fillId="0" borderId="98" xfId="35" applyNumberFormat="1" applyFont="1" applyFill="1" applyBorder="1" applyAlignment="1">
      <alignment horizontal="right" vertical="center"/>
    </xf>
    <xf numFmtId="3" fontId="7" fillId="0" borderId="0" xfId="35" applyNumberFormat="1" applyFont="1" applyFill="1" applyBorder="1" applyAlignment="1">
      <alignment horizontal="right" vertical="center" wrapText="1"/>
    </xf>
    <xf numFmtId="170" fontId="4" fillId="0" borderId="68" xfId="35" applyNumberFormat="1" applyFont="1" applyFill="1" applyBorder="1" applyAlignment="1">
      <alignment horizontal="right" vertical="justify" wrapText="1"/>
    </xf>
    <xf numFmtId="37" fontId="4" fillId="0" borderId="8" xfId="35" applyNumberFormat="1" applyFont="1" applyFill="1" applyBorder="1" applyAlignment="1">
      <alignment horizontal="right" vertical="center" wrapText="1"/>
    </xf>
    <xf numFmtId="37" fontId="4" fillId="0" borderId="68" xfId="35" applyNumberFormat="1" applyFont="1" applyFill="1" applyBorder="1" applyAlignment="1">
      <alignment horizontal="right" vertical="center" wrapText="1"/>
    </xf>
    <xf numFmtId="0" fontId="8" fillId="0" borderId="7" xfId="35" applyNumberFormat="1" applyFont="1" applyFill="1" applyBorder="1" applyAlignment="1">
      <alignment vertical="center" wrapText="1"/>
    </xf>
    <xf numFmtId="0" fontId="8" fillId="0" borderId="68" xfId="35" applyNumberFormat="1" applyFont="1" applyFill="1" applyBorder="1" applyAlignment="1">
      <alignment horizontal="left" vertical="center" wrapText="1"/>
    </xf>
    <xf numFmtId="176" fontId="8" fillId="0" borderId="0" xfId="8" applyNumberFormat="1" applyFont="1" applyFill="1" applyBorder="1" applyAlignment="1">
      <alignment vertical="center" wrapText="1"/>
    </xf>
    <xf numFmtId="0" fontId="4" fillId="0" borderId="13" xfId="35" applyNumberFormat="1" applyFont="1" applyFill="1" applyBorder="1" applyAlignment="1">
      <alignment vertical="center" wrapText="1"/>
    </xf>
    <xf numFmtId="0" fontId="4" fillId="0" borderId="88" xfId="35" applyNumberFormat="1" applyFont="1" applyFill="1" applyBorder="1" applyAlignment="1">
      <alignment vertical="center" wrapText="1"/>
    </xf>
    <xf numFmtId="0" fontId="4" fillId="0" borderId="76" xfId="35" applyNumberFormat="1" applyFont="1" applyFill="1" applyBorder="1" applyAlignment="1">
      <alignment vertical="center" wrapText="1"/>
    </xf>
    <xf numFmtId="170" fontId="8" fillId="0" borderId="76" xfId="35" applyNumberFormat="1" applyFont="1" applyFill="1" applyBorder="1" applyAlignment="1">
      <alignment horizontal="right" vertical="center" wrapText="1"/>
    </xf>
    <xf numFmtId="176" fontId="4" fillId="0" borderId="8" xfId="8" applyNumberFormat="1" applyFont="1" applyFill="1" applyBorder="1" applyAlignment="1">
      <alignment vertical="center" wrapText="1"/>
    </xf>
    <xf numFmtId="176" fontId="4" fillId="0" borderId="68" xfId="8" applyNumberFormat="1" applyFont="1" applyFill="1" applyBorder="1" applyAlignment="1">
      <alignment vertical="center" wrapText="1"/>
    </xf>
    <xf numFmtId="38" fontId="44" fillId="0" borderId="20" xfId="35" quotePrefix="1" applyNumberFormat="1" applyFont="1" applyFill="1" applyBorder="1" applyAlignment="1">
      <alignment vertical="center" wrapText="1"/>
    </xf>
    <xf numFmtId="0" fontId="44" fillId="0" borderId="20" xfId="35" applyNumberFormat="1" applyFont="1" applyFill="1" applyBorder="1" applyAlignment="1">
      <alignment vertical="center" wrapText="1"/>
    </xf>
    <xf numFmtId="176" fontId="8" fillId="0" borderId="0" xfId="8" applyNumberFormat="1" applyFont="1" applyFill="1" applyAlignment="1">
      <alignment horizontal="center" vertical="center" wrapText="1"/>
    </xf>
    <xf numFmtId="3" fontId="7" fillId="0" borderId="0" xfId="35" applyNumberFormat="1" applyFont="1" applyFill="1" applyBorder="1" applyAlignment="1">
      <alignment vertical="center" shrinkToFit="1"/>
    </xf>
    <xf numFmtId="170" fontId="8" fillId="0" borderId="116" xfId="35" applyNumberFormat="1" applyFont="1" applyFill="1" applyBorder="1" applyAlignment="1">
      <alignment horizontal="right" vertical="center" wrapText="1"/>
    </xf>
    <xf numFmtId="3" fontId="44" fillId="0" borderId="80" xfId="35" applyNumberFormat="1" applyFont="1" applyFill="1" applyBorder="1" applyAlignment="1">
      <alignment vertical="center"/>
    </xf>
    <xf numFmtId="9" fontId="4" fillId="0" borderId="0" xfId="35" applyNumberFormat="1" applyFont="1" applyFill="1" applyBorder="1" applyAlignment="1">
      <alignment horizontal="right" vertical="center" wrapText="1"/>
    </xf>
    <xf numFmtId="170" fontId="7" fillId="0" borderId="0" xfId="35" applyNumberFormat="1" applyFont="1" applyFill="1" applyBorder="1" applyAlignment="1">
      <alignment horizontal="right" vertical="center" wrapText="1"/>
    </xf>
    <xf numFmtId="0" fontId="7" fillId="0" borderId="0" xfId="35" applyNumberFormat="1" applyFont="1" applyFill="1" applyBorder="1" applyAlignment="1">
      <alignment horizontal="right" vertical="center" wrapText="1"/>
    </xf>
    <xf numFmtId="3" fontId="4" fillId="0" borderId="98" xfId="35" applyNumberFormat="1" applyFont="1" applyFill="1" applyBorder="1" applyAlignment="1">
      <alignment vertical="center"/>
    </xf>
    <xf numFmtId="176" fontId="8" fillId="0" borderId="0" xfId="8" applyNumberFormat="1" applyFont="1" applyFill="1" applyAlignment="1">
      <alignment horizontal="right" vertical="center"/>
    </xf>
    <xf numFmtId="176" fontId="8" fillId="0" borderId="115" xfId="8" quotePrefix="1" applyNumberFormat="1" applyFont="1" applyFill="1" applyBorder="1" applyAlignment="1">
      <alignment horizontal="center" vertical="center" wrapText="1"/>
    </xf>
    <xf numFmtId="0" fontId="8" fillId="0" borderId="0" xfId="35" applyNumberFormat="1" applyFont="1" applyFill="1" applyBorder="1" applyAlignment="1">
      <alignment horizontal="right" vertical="center"/>
    </xf>
    <xf numFmtId="176" fontId="8" fillId="0" borderId="0" xfId="8" applyNumberFormat="1" applyFont="1" applyFill="1" applyAlignment="1">
      <alignment horizontal="right" vertical="center" wrapText="1" shrinkToFit="1"/>
    </xf>
    <xf numFmtId="176" fontId="4" fillId="0" borderId="0" xfId="8" applyNumberFormat="1" applyFont="1" applyFill="1" applyAlignment="1">
      <alignment horizontal="right" vertical="center" wrapText="1" shrinkToFit="1"/>
    </xf>
    <xf numFmtId="176" fontId="44" fillId="0" borderId="20" xfId="8" applyNumberFormat="1" applyFont="1" applyFill="1" applyBorder="1" applyAlignment="1">
      <alignment vertical="center" wrapText="1"/>
    </xf>
    <xf numFmtId="0" fontId="8" fillId="0" borderId="0" xfId="35" applyNumberFormat="1" applyFont="1" applyFill="1" applyAlignment="1">
      <alignment vertical="center"/>
    </xf>
    <xf numFmtId="3" fontId="44" fillId="0" borderId="80" xfId="35" applyNumberFormat="1" applyFont="1" applyFill="1" applyBorder="1" applyAlignment="1">
      <alignment vertical="center" wrapText="1"/>
    </xf>
    <xf numFmtId="3" fontId="4" fillId="0" borderId="76" xfId="35" applyNumberFormat="1" applyFont="1" applyFill="1" applyBorder="1" applyAlignment="1">
      <alignment vertical="center"/>
    </xf>
    <xf numFmtId="176" fontId="4" fillId="0" borderId="0" xfId="8" applyNumberFormat="1" applyFont="1" applyFill="1" applyAlignment="1">
      <alignment horizontal="center" vertical="center" shrinkToFit="1"/>
    </xf>
    <xf numFmtId="176" fontId="8" fillId="0" borderId="68" xfId="8" applyNumberFormat="1" applyFont="1" applyFill="1" applyBorder="1" applyAlignment="1">
      <alignment horizontal="right" vertical="center" wrapText="1"/>
    </xf>
    <xf numFmtId="3" fontId="8" fillId="0" borderId="80" xfId="35" applyNumberFormat="1" applyFont="1" applyFill="1" applyBorder="1" applyAlignment="1">
      <alignment vertical="center"/>
    </xf>
    <xf numFmtId="170" fontId="4" fillId="0" borderId="98" xfId="35" applyNumberFormat="1" applyFont="1" applyFill="1" applyBorder="1" applyAlignment="1">
      <alignment horizontal="right" vertical="justify"/>
    </xf>
    <xf numFmtId="14" fontId="8" fillId="0" borderId="0" xfId="35" applyNumberFormat="1" applyFont="1" applyFill="1" applyAlignment="1">
      <alignment horizontal="right" vertical="center" wrapText="1"/>
    </xf>
    <xf numFmtId="0" fontId="8" fillId="0" borderId="0" xfId="35" applyNumberFormat="1" applyFont="1" applyFill="1" applyAlignment="1">
      <alignment horizontal="right" vertical="center" wrapText="1"/>
    </xf>
    <xf numFmtId="176" fontId="124" fillId="0" borderId="0" xfId="8" applyNumberFormat="1" applyFont="1" applyFill="1" applyBorder="1" applyAlignment="1">
      <alignment vertical="center" wrapText="1"/>
    </xf>
    <xf numFmtId="176" fontId="4" fillId="0" borderId="97" xfId="8" applyNumberFormat="1" applyFont="1" applyFill="1" applyBorder="1" applyAlignment="1">
      <alignment horizontal="right" vertical="center" wrapText="1"/>
    </xf>
    <xf numFmtId="176" fontId="4" fillId="0" borderId="97" xfId="8" applyNumberFormat="1" applyFont="1" applyFill="1" applyBorder="1" applyAlignment="1">
      <alignment horizontal="right" vertical="center" wrapText="1" shrinkToFit="1"/>
    </xf>
    <xf numFmtId="176" fontId="8" fillId="0" borderId="68" xfId="8" applyNumberFormat="1" applyFont="1" applyFill="1" applyBorder="1" applyAlignment="1">
      <alignment horizontal="right" vertical="center" shrinkToFit="1"/>
    </xf>
    <xf numFmtId="0" fontId="8" fillId="0" borderId="0" xfId="35" applyNumberFormat="1" applyFont="1" applyFill="1" applyBorder="1" applyAlignment="1">
      <alignment horizontal="left" vertical="center" wrapText="1"/>
    </xf>
    <xf numFmtId="3" fontId="4" fillId="0" borderId="0" xfId="35" applyNumberFormat="1" applyFont="1" applyFill="1" applyAlignment="1">
      <alignment horizontal="justify" vertical="center" wrapText="1"/>
    </xf>
    <xf numFmtId="0" fontId="10" fillId="0" borderId="0" xfId="35" applyNumberFormat="1" applyFont="1" applyFill="1" applyAlignment="1">
      <alignment horizontal="center" vertical="center"/>
    </xf>
    <xf numFmtId="0" fontId="8" fillId="0" borderId="68" xfId="35" applyNumberFormat="1" applyFont="1" applyFill="1" applyBorder="1" applyAlignment="1">
      <alignment horizontal="right" vertical="top" wrapText="1"/>
    </xf>
    <xf numFmtId="3" fontId="43" fillId="0" borderId="80" xfId="35" applyNumberFormat="1" applyFont="1" applyFill="1" applyBorder="1" applyAlignment="1">
      <alignment vertical="center"/>
    </xf>
    <xf numFmtId="0" fontId="8" fillId="0" borderId="0" xfId="0" applyFont="1" applyFill="1" applyBorder="1" applyAlignment="1">
      <alignment horizontal="left" vertical="center" wrapText="1"/>
    </xf>
    <xf numFmtId="176" fontId="8" fillId="0" borderId="13" xfId="8" applyNumberFormat="1" applyFont="1" applyFill="1" applyBorder="1" applyAlignment="1">
      <alignment vertical="center" wrapText="1"/>
    </xf>
    <xf numFmtId="176" fontId="8" fillId="0" borderId="88" xfId="8" applyNumberFormat="1" applyFont="1" applyFill="1" applyBorder="1" applyAlignment="1">
      <alignment vertical="center" wrapText="1"/>
    </xf>
    <xf numFmtId="3" fontId="4" fillId="0" borderId="68" xfId="35" applyNumberFormat="1" applyFont="1" applyFill="1" applyBorder="1" applyAlignment="1">
      <alignment vertical="center" wrapText="1"/>
    </xf>
    <xf numFmtId="176" fontId="4" fillId="0" borderId="0" xfId="8" applyNumberFormat="1" applyFont="1" applyFill="1" applyBorder="1" applyAlignment="1">
      <alignment vertical="center" wrapText="1"/>
    </xf>
    <xf numFmtId="176" fontId="44" fillId="0" borderId="80" xfId="8" applyNumberFormat="1" applyFont="1" applyFill="1" applyBorder="1" applyAlignment="1">
      <alignment vertical="center" wrapText="1"/>
    </xf>
    <xf numFmtId="176" fontId="7" fillId="0" borderId="0" xfId="8" applyNumberFormat="1" applyFont="1" applyFill="1" applyAlignment="1">
      <alignment horizontal="right" vertical="center"/>
    </xf>
    <xf numFmtId="176" fontId="4" fillId="0" borderId="97" xfId="8" applyNumberFormat="1" applyFont="1" applyFill="1" applyBorder="1" applyAlignment="1">
      <alignment horizontal="right" vertical="center"/>
    </xf>
    <xf numFmtId="3" fontId="8" fillId="0" borderId="0" xfId="35" applyNumberFormat="1" applyFont="1" applyFill="1" applyBorder="1" applyAlignment="1">
      <alignment horizontal="center" vertical="center" wrapText="1"/>
    </xf>
    <xf numFmtId="3" fontId="44" fillId="0" borderId="24" xfId="35" applyNumberFormat="1" applyFont="1" applyFill="1" applyBorder="1" applyAlignment="1">
      <alignment vertical="center" wrapText="1"/>
    </xf>
    <xf numFmtId="3" fontId="44" fillId="0" borderId="77" xfId="35" applyNumberFormat="1" applyFont="1" applyFill="1" applyBorder="1" applyAlignment="1">
      <alignment vertical="center" wrapText="1"/>
    </xf>
    <xf numFmtId="3" fontId="8" fillId="0" borderId="0" xfId="35" applyNumberFormat="1" applyFont="1" applyFill="1" applyBorder="1" applyAlignment="1">
      <alignment vertical="center" wrapText="1"/>
    </xf>
    <xf numFmtId="3" fontId="44" fillId="0" borderId="20" xfId="35" applyNumberFormat="1" applyFont="1" applyFill="1" applyBorder="1" applyAlignment="1">
      <alignment vertical="center" wrapText="1"/>
    </xf>
    <xf numFmtId="3" fontId="8" fillId="0" borderId="0" xfId="35" applyNumberFormat="1" applyFont="1" applyFill="1" applyAlignment="1">
      <alignment vertical="center" wrapText="1"/>
    </xf>
    <xf numFmtId="3" fontId="8" fillId="0" borderId="0" xfId="35" applyNumberFormat="1" applyFont="1" applyFill="1" applyAlignment="1">
      <alignment horizontal="right" vertical="center" wrapText="1"/>
    </xf>
    <xf numFmtId="38" fontId="4" fillId="0" borderId="8" xfId="35" applyNumberFormat="1" applyFont="1" applyFill="1" applyBorder="1" applyAlignment="1">
      <alignment horizontal="right" vertical="center" wrapText="1"/>
    </xf>
    <xf numFmtId="0" fontId="4" fillId="0" borderId="8" xfId="35" applyNumberFormat="1" applyFont="1" applyFill="1" applyBorder="1" applyAlignment="1">
      <alignment horizontal="right" vertical="center" wrapText="1"/>
    </xf>
    <xf numFmtId="0" fontId="4" fillId="0" borderId="68" xfId="35" applyNumberFormat="1" applyFont="1" applyFill="1" applyBorder="1" applyAlignment="1">
      <alignment horizontal="right" vertical="center" wrapText="1"/>
    </xf>
    <xf numFmtId="170" fontId="4" fillId="0" borderId="76" xfId="35" applyNumberFormat="1" applyFont="1" applyFill="1" applyBorder="1" applyAlignment="1">
      <alignment vertical="center"/>
    </xf>
    <xf numFmtId="170" fontId="4" fillId="0" borderId="88" xfId="35" applyNumberFormat="1" applyFont="1" applyFill="1" applyBorder="1" applyAlignment="1">
      <alignment vertical="center"/>
    </xf>
    <xf numFmtId="0" fontId="44" fillId="0" borderId="0" xfId="35" applyNumberFormat="1" applyFont="1" applyFill="1" applyAlignment="1">
      <alignment horizontal="left" vertical="center" wrapText="1"/>
    </xf>
    <xf numFmtId="37" fontId="8" fillId="0" borderId="44" xfId="38" applyNumberFormat="1" applyFont="1" applyFill="1" applyBorder="1" applyAlignment="1">
      <alignment horizontal="right" vertical="center" shrinkToFit="1"/>
    </xf>
    <xf numFmtId="37" fontId="8" fillId="0" borderId="24" xfId="38" applyNumberFormat="1" applyFont="1" applyFill="1" applyBorder="1" applyAlignment="1">
      <alignment horizontal="right" vertical="center" shrinkToFit="1"/>
    </xf>
    <xf numFmtId="37" fontId="8" fillId="0" borderId="77" xfId="38" applyNumberFormat="1" applyFont="1" applyFill="1" applyBorder="1" applyAlignment="1">
      <alignment horizontal="right" vertical="center" shrinkToFit="1"/>
    </xf>
    <xf numFmtId="37" fontId="8" fillId="0" borderId="46" xfId="38" applyNumberFormat="1" applyFont="1" applyFill="1" applyBorder="1" applyAlignment="1">
      <alignment horizontal="right" vertical="center" shrinkToFit="1"/>
    </xf>
    <xf numFmtId="0" fontId="8" fillId="0" borderId="6" xfId="38" applyNumberFormat="1" applyFont="1" applyFill="1" applyBorder="1" applyAlignment="1">
      <alignment horizontal="center" vertical="center"/>
    </xf>
    <xf numFmtId="0" fontId="8" fillId="0" borderId="2" xfId="38" applyNumberFormat="1" applyFont="1" applyFill="1" applyBorder="1" applyAlignment="1">
      <alignment horizontal="center" vertical="center"/>
    </xf>
    <xf numFmtId="0" fontId="8" fillId="0" borderId="89" xfId="38" applyNumberFormat="1" applyFont="1" applyFill="1" applyBorder="1" applyAlignment="1">
      <alignment horizontal="center" vertical="center"/>
    </xf>
    <xf numFmtId="0" fontId="8" fillId="0" borderId="15" xfId="38" applyNumberFormat="1" applyFont="1" applyFill="1" applyBorder="1" applyAlignment="1">
      <alignment horizontal="center" vertical="center"/>
    </xf>
    <xf numFmtId="37" fontId="4" fillId="0" borderId="11" xfId="38" applyNumberFormat="1" applyFont="1" applyFill="1" applyBorder="1" applyAlignment="1">
      <alignment vertical="center"/>
    </xf>
    <xf numFmtId="37" fontId="4" fillId="0" borderId="0" xfId="38" applyNumberFormat="1" applyFont="1" applyFill="1" applyBorder="1" applyAlignment="1">
      <alignment vertical="center"/>
    </xf>
    <xf numFmtId="37" fontId="4" fillId="0" borderId="10" xfId="38" applyNumberFormat="1" applyFont="1" applyFill="1" applyBorder="1" applyAlignment="1">
      <alignment vertical="center"/>
    </xf>
    <xf numFmtId="176" fontId="8" fillId="0" borderId="78" xfId="8" applyNumberFormat="1" applyFont="1" applyFill="1" applyBorder="1" applyAlignment="1">
      <alignment horizontal="right" vertical="center" shrinkToFit="1"/>
    </xf>
    <xf numFmtId="176" fontId="8" fillId="0" borderId="77" xfId="8" applyNumberFormat="1" applyFont="1" applyFill="1" applyBorder="1" applyAlignment="1">
      <alignment horizontal="right" vertical="center" shrinkToFit="1"/>
    </xf>
    <xf numFmtId="176" fontId="8" fillId="0" borderId="79" xfId="8" applyNumberFormat="1" applyFont="1" applyFill="1" applyBorder="1" applyAlignment="1">
      <alignment horizontal="right" vertical="center" shrinkToFit="1"/>
    </xf>
    <xf numFmtId="0" fontId="7" fillId="0" borderId="0" xfId="35" applyNumberFormat="1" applyFont="1" applyFill="1" applyBorder="1" applyAlignment="1">
      <alignment vertical="center"/>
    </xf>
    <xf numFmtId="37" fontId="8" fillId="0" borderId="44" xfId="38" applyNumberFormat="1" applyFont="1" applyFill="1" applyBorder="1" applyAlignment="1">
      <alignment vertical="center" shrinkToFit="1"/>
    </xf>
    <xf numFmtId="37" fontId="8" fillId="0" borderId="24" xfId="38" applyNumberFormat="1" applyFont="1" applyFill="1" applyBorder="1" applyAlignment="1">
      <alignment vertical="center" shrinkToFit="1"/>
    </xf>
    <xf numFmtId="37" fontId="8" fillId="0" borderId="80" xfId="38" applyNumberFormat="1" applyFont="1" applyFill="1" applyBorder="1" applyAlignment="1">
      <alignment vertical="center" shrinkToFit="1"/>
    </xf>
    <xf numFmtId="37" fontId="8" fillId="0" borderId="77" xfId="38" applyNumberFormat="1" applyFont="1" applyFill="1" applyBorder="1" applyAlignment="1">
      <alignment vertical="center" shrinkToFit="1"/>
    </xf>
    <xf numFmtId="37" fontId="4" fillId="0" borderId="9" xfId="38" applyNumberFormat="1" applyFont="1" applyFill="1" applyBorder="1" applyAlignment="1">
      <alignment vertical="center" shrinkToFit="1"/>
    </xf>
    <xf numFmtId="37" fontId="4" fillId="0" borderId="68" xfId="38" applyNumberFormat="1" applyFont="1" applyFill="1" applyBorder="1" applyAlignment="1">
      <alignment vertical="center" shrinkToFit="1"/>
    </xf>
    <xf numFmtId="37" fontId="4" fillId="0" borderId="18" xfId="38" applyNumberFormat="1" applyFont="1" applyFill="1" applyBorder="1" applyAlignment="1">
      <alignment vertical="center" shrinkToFit="1"/>
    </xf>
    <xf numFmtId="0" fontId="8" fillId="0" borderId="72" xfId="38" applyNumberFormat="1" applyFont="1" applyFill="1" applyBorder="1" applyAlignment="1">
      <alignment horizontal="center" vertical="center" wrapText="1"/>
    </xf>
    <xf numFmtId="0" fontId="8" fillId="0" borderId="73" xfId="38" applyNumberFormat="1" applyFont="1" applyFill="1" applyBorder="1" applyAlignment="1">
      <alignment horizontal="center" vertical="center" wrapText="1"/>
    </xf>
    <xf numFmtId="0" fontId="8" fillId="0" borderId="74" xfId="38" applyNumberFormat="1" applyFont="1" applyFill="1" applyBorder="1" applyAlignment="1">
      <alignment horizontal="center" vertical="center" wrapText="1"/>
    </xf>
    <xf numFmtId="37" fontId="9" fillId="0" borderId="0" xfId="35" applyNumberFormat="1" applyFont="1" applyFill="1" applyBorder="1" applyAlignment="1">
      <alignment horizontal="right" vertical="center" wrapText="1"/>
    </xf>
    <xf numFmtId="37" fontId="7" fillId="0" borderId="0" xfId="35" applyNumberFormat="1" applyFont="1" applyFill="1" applyAlignment="1">
      <alignment vertical="center"/>
    </xf>
    <xf numFmtId="0" fontId="4" fillId="0" borderId="0" xfId="38" applyNumberFormat="1" applyFont="1" applyFill="1" applyAlignment="1">
      <alignment horizontal="justify" vertical="center" wrapText="1"/>
    </xf>
    <xf numFmtId="170" fontId="10" fillId="0" borderId="0" xfId="35" applyNumberFormat="1" applyFont="1" applyFill="1" applyBorder="1" applyAlignment="1">
      <alignment horizontal="right" vertical="center" wrapText="1"/>
    </xf>
    <xf numFmtId="0" fontId="10" fillId="0" borderId="0" xfId="35" applyNumberFormat="1" applyFont="1" applyFill="1" applyBorder="1" applyAlignment="1">
      <alignment horizontal="right" vertical="center" wrapText="1"/>
    </xf>
    <xf numFmtId="37" fontId="8" fillId="0" borderId="0" xfId="35" applyNumberFormat="1" applyFont="1" applyFill="1" applyBorder="1" applyAlignment="1">
      <alignment horizontal="right" vertical="center" wrapText="1"/>
    </xf>
    <xf numFmtId="38" fontId="9" fillId="0" borderId="0" xfId="35" quotePrefix="1" applyNumberFormat="1" applyFont="1" applyFill="1" applyBorder="1" applyAlignment="1">
      <alignment vertical="center" wrapText="1"/>
    </xf>
    <xf numFmtId="37" fontId="10" fillId="0" borderId="0" xfId="35" applyNumberFormat="1" applyFont="1" applyFill="1" applyBorder="1" applyAlignment="1">
      <alignment horizontal="right" vertical="center" wrapText="1"/>
    </xf>
    <xf numFmtId="3" fontId="8" fillId="0" borderId="117" xfId="35" applyNumberFormat="1" applyFont="1" applyFill="1" applyBorder="1" applyAlignment="1">
      <alignment horizontal="right" vertical="center" wrapText="1"/>
    </xf>
    <xf numFmtId="0" fontId="8" fillId="0" borderId="21" xfId="38" applyNumberFormat="1" applyFont="1" applyFill="1" applyBorder="1" applyAlignment="1">
      <alignment horizontal="center" vertical="center" wrapText="1"/>
    </xf>
    <xf numFmtId="0" fontId="8" fillId="0" borderId="87" xfId="38" applyNumberFormat="1" applyFont="1" applyFill="1" applyBorder="1" applyAlignment="1">
      <alignment horizontal="center" vertical="center" wrapText="1"/>
    </xf>
    <xf numFmtId="0" fontId="8" fillId="0" borderId="22" xfId="38" applyNumberFormat="1" applyFont="1" applyFill="1" applyBorder="1" applyAlignment="1">
      <alignment horizontal="center" vertical="center" wrapText="1"/>
    </xf>
    <xf numFmtId="170" fontId="4" fillId="0" borderId="13" xfId="35" applyNumberFormat="1" applyFont="1" applyFill="1" applyBorder="1" applyAlignment="1">
      <alignment vertical="center"/>
    </xf>
    <xf numFmtId="0" fontId="121" fillId="0" borderId="84" xfId="0" applyFont="1" applyFill="1" applyBorder="1" applyAlignment="1">
      <alignment vertical="center"/>
    </xf>
    <xf numFmtId="0" fontId="8" fillId="0" borderId="14" xfId="38" applyNumberFormat="1" applyFont="1" applyFill="1" applyBorder="1" applyAlignment="1">
      <alignment horizontal="center" vertical="center" wrapText="1"/>
    </xf>
    <xf numFmtId="0" fontId="8" fillId="0" borderId="13" xfId="38" applyNumberFormat="1" applyFont="1" applyFill="1" applyBorder="1" applyAlignment="1">
      <alignment horizontal="center" vertical="center" wrapText="1"/>
    </xf>
    <xf numFmtId="0" fontId="8" fillId="0" borderId="88" xfId="38" applyNumberFormat="1" applyFont="1" applyFill="1" applyBorder="1" applyAlignment="1">
      <alignment horizontal="center" vertical="center" wrapText="1"/>
    </xf>
    <xf numFmtId="0" fontId="8" fillId="0" borderId="12" xfId="38" applyNumberFormat="1" applyFont="1" applyFill="1" applyBorder="1" applyAlignment="1">
      <alignment horizontal="center" vertical="center" wrapText="1"/>
    </xf>
    <xf numFmtId="0" fontId="8" fillId="0" borderId="9" xfId="38" applyNumberFormat="1" applyFont="1" applyFill="1" applyBorder="1" applyAlignment="1">
      <alignment horizontal="center" vertical="center" wrapText="1"/>
    </xf>
    <xf numFmtId="0" fontId="8" fillId="0" borderId="8" xfId="38" applyNumberFormat="1" applyFont="1" applyFill="1" applyBorder="1" applyAlignment="1">
      <alignment horizontal="center" vertical="center" wrapText="1"/>
    </xf>
    <xf numFmtId="0" fontId="8" fillId="0" borderId="68" xfId="38" applyNumberFormat="1" applyFont="1" applyFill="1" applyBorder="1" applyAlignment="1">
      <alignment horizontal="center" vertical="center" wrapText="1"/>
    </xf>
    <xf numFmtId="0" fontId="8" fillId="0" borderId="18" xfId="38" applyNumberFormat="1" applyFont="1" applyFill="1" applyBorder="1" applyAlignment="1">
      <alignment horizontal="center" vertical="center" wrapText="1"/>
    </xf>
    <xf numFmtId="0" fontId="8" fillId="0" borderId="81" xfId="38" applyNumberFormat="1" applyFont="1" applyFill="1" applyBorder="1" applyAlignment="1">
      <alignment horizontal="center" vertical="center" wrapText="1"/>
    </xf>
    <xf numFmtId="3" fontId="9" fillId="0" borderId="0" xfId="38" applyNumberFormat="1" applyFont="1" applyFill="1" applyAlignment="1">
      <alignment vertical="center" shrinkToFit="1"/>
    </xf>
    <xf numFmtId="3" fontId="9" fillId="0" borderId="0" xfId="35" applyNumberFormat="1" applyFont="1" applyFill="1" applyAlignment="1">
      <alignment vertical="center" shrinkToFit="1"/>
    </xf>
    <xf numFmtId="3" fontId="43" fillId="0" borderId="92" xfId="38" applyNumberFormat="1" applyFont="1" applyFill="1" applyBorder="1" applyAlignment="1">
      <alignment vertical="center"/>
    </xf>
    <xf numFmtId="3" fontId="43" fillId="0" borderId="90" xfId="38" applyNumberFormat="1" applyFont="1" applyFill="1" applyBorder="1" applyAlignment="1">
      <alignment vertical="center"/>
    </xf>
    <xf numFmtId="3" fontId="43" fillId="0" borderId="93" xfId="38" applyNumberFormat="1" applyFont="1" applyFill="1" applyBorder="1" applyAlignment="1">
      <alignment vertical="center"/>
    </xf>
    <xf numFmtId="0" fontId="142" fillId="0" borderId="21" xfId="39" applyNumberFormat="1" applyFont="1" applyFill="1" applyBorder="1" applyAlignment="1">
      <alignment vertical="center"/>
    </xf>
    <xf numFmtId="0" fontId="142" fillId="0" borderId="87" xfId="39" applyNumberFormat="1" applyFont="1" applyFill="1" applyBorder="1" applyAlignment="1">
      <alignment vertical="center"/>
    </xf>
    <xf numFmtId="0" fontId="121" fillId="0" borderId="16" xfId="0" applyFont="1" applyFill="1" applyBorder="1" applyAlignment="1">
      <alignment vertical="center"/>
    </xf>
    <xf numFmtId="3" fontId="121" fillId="0" borderId="4" xfId="38" applyNumberFormat="1" applyFont="1" applyFill="1" applyBorder="1" applyAlignment="1">
      <alignment vertical="center"/>
    </xf>
    <xf numFmtId="3" fontId="121" fillId="0" borderId="86" xfId="38" applyNumberFormat="1" applyFont="1" applyFill="1" applyBorder="1" applyAlignment="1">
      <alignment vertical="center"/>
    </xf>
    <xf numFmtId="3" fontId="21" fillId="0" borderId="0" xfId="38" applyNumberFormat="1" applyFont="1" applyFill="1" applyAlignment="1">
      <alignment vertical="center" shrinkToFit="1"/>
    </xf>
    <xf numFmtId="3" fontId="22" fillId="0" borderId="0" xfId="35" applyNumberFormat="1" applyFont="1" applyFill="1" applyAlignment="1">
      <alignment vertical="center" shrinkToFit="1"/>
    </xf>
    <xf numFmtId="3" fontId="43" fillId="0" borderId="11" xfId="38" applyNumberFormat="1" applyFont="1" applyFill="1" applyBorder="1" applyAlignment="1">
      <alignment vertical="center"/>
    </xf>
    <xf numFmtId="3" fontId="43" fillId="0" borderId="0" xfId="38" applyNumberFormat="1" applyFont="1" applyFill="1" applyBorder="1" applyAlignment="1">
      <alignment vertical="center"/>
    </xf>
    <xf numFmtId="3" fontId="43" fillId="0" borderId="10" xfId="38" applyNumberFormat="1" applyFont="1" applyFill="1" applyBorder="1" applyAlignment="1">
      <alignment vertical="center"/>
    </xf>
    <xf numFmtId="170" fontId="43" fillId="0" borderId="11" xfId="38" applyNumberFormat="1" applyFont="1" applyFill="1" applyBorder="1" applyAlignment="1">
      <alignment vertical="center"/>
    </xf>
    <xf numFmtId="170" fontId="43" fillId="0" borderId="0" xfId="38" applyNumberFormat="1" applyFont="1" applyFill="1" applyBorder="1" applyAlignment="1">
      <alignment vertical="center"/>
    </xf>
    <xf numFmtId="170" fontId="43" fillId="0" borderId="10" xfId="38" applyNumberFormat="1" applyFont="1" applyFill="1" applyBorder="1" applyAlignment="1">
      <alignment vertical="center"/>
    </xf>
    <xf numFmtId="3" fontId="144" fillId="0" borderId="11" xfId="0" applyNumberFormat="1" applyFont="1" applyFill="1" applyBorder="1" applyAlignment="1">
      <alignment vertical="center"/>
    </xf>
    <xf numFmtId="3" fontId="144" fillId="0" borderId="0" xfId="0" applyNumberFormat="1" applyFont="1" applyFill="1" applyBorder="1" applyAlignment="1">
      <alignment vertical="center"/>
    </xf>
    <xf numFmtId="3" fontId="144" fillId="0" borderId="10" xfId="0" applyNumberFormat="1" applyFont="1" applyFill="1" applyBorder="1" applyAlignment="1">
      <alignment vertical="center"/>
    </xf>
    <xf numFmtId="0" fontId="43" fillId="0" borderId="11" xfId="0" applyFont="1" applyFill="1" applyBorder="1" applyAlignment="1">
      <alignment vertical="center"/>
    </xf>
    <xf numFmtId="0" fontId="43" fillId="0" borderId="0" xfId="0" applyFont="1" applyFill="1" applyBorder="1" applyAlignment="1">
      <alignment vertical="center"/>
    </xf>
    <xf numFmtId="0" fontId="43" fillId="0" borderId="10" xfId="0" applyFont="1" applyFill="1" applyBorder="1" applyAlignment="1">
      <alignment vertical="center"/>
    </xf>
    <xf numFmtId="0" fontId="43" fillId="0" borderId="22" xfId="39" applyNumberFormat="1" applyFont="1" applyFill="1" applyBorder="1" applyAlignment="1">
      <alignment vertical="center"/>
    </xf>
    <xf numFmtId="0" fontId="143" fillId="0" borderId="16" xfId="39" applyNumberFormat="1" applyFont="1" applyFill="1" applyBorder="1" applyAlignment="1">
      <alignment vertical="center"/>
    </xf>
    <xf numFmtId="0" fontId="144" fillId="0" borderId="16" xfId="35" applyNumberFormat="1" applyFont="1" applyFill="1" applyBorder="1" applyAlignment="1">
      <alignment vertical="center"/>
    </xf>
    <xf numFmtId="0" fontId="10" fillId="0" borderId="2" xfId="38" applyNumberFormat="1" applyFont="1" applyFill="1" applyBorder="1" applyAlignment="1">
      <alignment vertical="center" shrinkToFit="1"/>
    </xf>
    <xf numFmtId="0" fontId="10" fillId="0" borderId="2" xfId="35" applyNumberFormat="1" applyFont="1" applyFill="1" applyBorder="1" applyAlignment="1">
      <alignment vertical="center" shrinkToFit="1"/>
    </xf>
    <xf numFmtId="3" fontId="43" fillId="0" borderId="9" xfId="38" applyNumberFormat="1" applyFont="1" applyFill="1" applyBorder="1" applyAlignment="1">
      <alignment vertical="center"/>
    </xf>
    <xf numFmtId="3" fontId="43" fillId="0" borderId="68" xfId="38" applyNumberFormat="1" applyFont="1" applyFill="1" applyBorder="1" applyAlignment="1">
      <alignment vertical="center"/>
    </xf>
    <xf numFmtId="3" fontId="43" fillId="0" borderId="18" xfId="38" applyNumberFormat="1" applyFont="1" applyFill="1" applyBorder="1" applyAlignment="1">
      <alignment vertical="center"/>
    </xf>
    <xf numFmtId="3" fontId="43" fillId="0" borderId="21" xfId="38" applyNumberFormat="1" applyFont="1" applyFill="1" applyBorder="1" applyAlignment="1">
      <alignment vertical="center"/>
    </xf>
    <xf numFmtId="3" fontId="43" fillId="0" borderId="87" xfId="38" applyNumberFormat="1" applyFont="1" applyFill="1" applyBorder="1" applyAlignment="1">
      <alignment vertical="center"/>
    </xf>
    <xf numFmtId="0" fontId="43" fillId="0" borderId="92" xfId="0" applyFont="1" applyFill="1" applyBorder="1" applyAlignment="1">
      <alignment vertical="center"/>
    </xf>
    <xf numFmtId="0" fontId="43" fillId="0" borderId="90" xfId="0" applyFont="1" applyFill="1" applyBorder="1" applyAlignment="1">
      <alignment vertical="center"/>
    </xf>
    <xf numFmtId="0" fontId="43" fillId="0" borderId="93" xfId="0" applyFont="1" applyFill="1" applyBorder="1" applyAlignment="1">
      <alignment vertical="center"/>
    </xf>
    <xf numFmtId="3" fontId="44" fillId="0" borderId="4" xfId="0" applyNumberFormat="1" applyFont="1" applyFill="1" applyBorder="1" applyAlignment="1">
      <alignment horizontal="right" vertical="center"/>
    </xf>
    <xf numFmtId="3" fontId="44" fillId="0" borderId="86" xfId="0" applyNumberFormat="1" applyFont="1" applyFill="1" applyBorder="1" applyAlignment="1">
      <alignment horizontal="right" vertical="center"/>
    </xf>
    <xf numFmtId="3" fontId="146" fillId="0" borderId="4" xfId="35" applyNumberFormat="1" applyFont="1" applyFill="1" applyBorder="1" applyAlignment="1">
      <alignment horizontal="right" vertical="center"/>
    </xf>
    <xf numFmtId="3" fontId="146" fillId="0" borderId="86" xfId="35" applyNumberFormat="1" applyFont="1" applyFill="1" applyBorder="1" applyAlignment="1">
      <alignment horizontal="right" vertical="center"/>
    </xf>
    <xf numFmtId="3" fontId="44" fillId="0" borderId="72" xfId="0" applyNumberFormat="1" applyFont="1" applyFill="1" applyBorder="1" applyAlignment="1">
      <alignment horizontal="right" vertical="center"/>
    </xf>
    <xf numFmtId="3" fontId="44" fillId="0" borderId="91" xfId="0" applyNumberFormat="1" applyFont="1" applyFill="1" applyBorder="1" applyAlignment="1">
      <alignment horizontal="right" vertical="center"/>
    </xf>
    <xf numFmtId="3" fontId="44" fillId="0" borderId="74" xfId="0" applyNumberFormat="1" applyFont="1" applyFill="1" applyBorder="1" applyAlignment="1">
      <alignment horizontal="right" vertical="center"/>
    </xf>
    <xf numFmtId="0" fontId="144" fillId="0" borderId="11" xfId="0" applyFont="1" applyFill="1" applyBorder="1" applyAlignment="1">
      <alignment vertical="center"/>
    </xf>
    <xf numFmtId="0" fontId="144" fillId="0" borderId="0" xfId="0" applyFont="1" applyFill="1" applyBorder="1" applyAlignment="1">
      <alignment vertical="center"/>
    </xf>
    <xf numFmtId="0" fontId="144" fillId="0" borderId="10" xfId="0" applyFont="1" applyFill="1" applyBorder="1" applyAlignment="1">
      <alignment vertical="center"/>
    </xf>
    <xf numFmtId="0" fontId="43" fillId="0" borderId="16" xfId="39" applyNumberFormat="1" applyFont="1" applyFill="1" applyBorder="1" applyAlignment="1">
      <alignment vertical="center"/>
    </xf>
    <xf numFmtId="170" fontId="43" fillId="0" borderId="16" xfId="38" applyNumberFormat="1" applyFont="1" applyFill="1" applyBorder="1" applyAlignment="1">
      <alignment vertical="center"/>
    </xf>
    <xf numFmtId="0" fontId="43" fillId="0" borderId="21" xfId="39" applyNumberFormat="1" applyFont="1" applyFill="1" applyBorder="1" applyAlignment="1">
      <alignment vertical="center"/>
    </xf>
    <xf numFmtId="0" fontId="43" fillId="0" borderId="87" xfId="39" applyNumberFormat="1" applyFont="1" applyFill="1" applyBorder="1" applyAlignment="1">
      <alignment vertical="center"/>
    </xf>
    <xf numFmtId="3" fontId="21" fillId="0" borderId="0" xfId="35" applyNumberFormat="1" applyFont="1" applyFill="1" applyAlignment="1">
      <alignment vertical="center" shrinkToFit="1"/>
    </xf>
    <xf numFmtId="3" fontId="144" fillId="0" borderId="11" xfId="38" applyNumberFormat="1" applyFont="1" applyFill="1" applyBorder="1" applyAlignment="1">
      <alignment vertical="center"/>
    </xf>
    <xf numFmtId="3" fontId="144" fillId="0" borderId="0" xfId="38" applyNumberFormat="1" applyFont="1" applyFill="1" applyBorder="1" applyAlignment="1">
      <alignment vertical="center"/>
    </xf>
    <xf numFmtId="3" fontId="144" fillId="0" borderId="10" xfId="38" applyNumberFormat="1" applyFont="1" applyFill="1" applyBorder="1" applyAlignment="1">
      <alignment vertical="center"/>
    </xf>
    <xf numFmtId="0" fontId="142" fillId="0" borderId="22" xfId="39" applyNumberFormat="1" applyFont="1" applyFill="1" applyBorder="1" applyAlignment="1">
      <alignment vertical="center"/>
    </xf>
    <xf numFmtId="3" fontId="43" fillId="0" borderId="22" xfId="38" applyNumberFormat="1" applyFont="1" applyFill="1" applyBorder="1" applyAlignment="1">
      <alignment vertical="center"/>
    </xf>
    <xf numFmtId="170" fontId="145" fillId="0" borderId="9" xfId="38" applyNumberFormat="1" applyFont="1" applyFill="1" applyBorder="1" applyAlignment="1">
      <alignment vertical="center"/>
    </xf>
    <xf numFmtId="170" fontId="145" fillId="0" borderId="68" xfId="38" applyNumberFormat="1" applyFont="1" applyFill="1" applyBorder="1" applyAlignment="1">
      <alignment vertical="center"/>
    </xf>
    <xf numFmtId="170" fontId="145" fillId="0" borderId="18" xfId="38" applyNumberFormat="1" applyFont="1" applyFill="1" applyBorder="1" applyAlignment="1">
      <alignment vertical="center"/>
    </xf>
    <xf numFmtId="170" fontId="144" fillId="0" borderId="16" xfId="38" applyNumberFormat="1" applyFont="1" applyFill="1" applyBorder="1" applyAlignment="1">
      <alignment vertical="center"/>
    </xf>
    <xf numFmtId="37" fontId="124" fillId="0" borderId="0" xfId="35" applyNumberFormat="1" applyFont="1" applyFill="1" applyBorder="1" applyAlignment="1">
      <alignment horizontal="right" vertical="center"/>
    </xf>
    <xf numFmtId="0" fontId="142" fillId="0" borderId="16" xfId="39" applyNumberFormat="1" applyFont="1" applyFill="1" applyBorder="1" applyAlignment="1">
      <alignment vertical="center"/>
    </xf>
    <xf numFmtId="3" fontId="9" fillId="0" borderId="0" xfId="38" applyNumberFormat="1" applyFont="1" applyFill="1" applyBorder="1" applyAlignment="1">
      <alignment vertical="center" shrinkToFit="1"/>
    </xf>
    <xf numFmtId="0" fontId="15" fillId="0" borderId="4" xfId="39" applyNumberFormat="1" applyFont="1" applyFill="1" applyBorder="1" applyAlignment="1">
      <alignment vertical="center"/>
    </xf>
    <xf numFmtId="0" fontId="15" fillId="0" borderId="86" xfId="39" applyNumberFormat="1" applyFont="1" applyFill="1" applyBorder="1" applyAlignment="1">
      <alignment vertical="center"/>
    </xf>
    <xf numFmtId="0" fontId="4" fillId="0" borderId="8" xfId="35" applyNumberFormat="1" applyFont="1" applyFill="1" applyBorder="1" applyAlignment="1">
      <alignment horizontal="right" vertical="center"/>
    </xf>
    <xf numFmtId="0" fontId="4" fillId="0" borderId="68" xfId="35" applyNumberFormat="1" applyFont="1" applyFill="1" applyBorder="1" applyAlignment="1">
      <alignment horizontal="right" vertical="center"/>
    </xf>
    <xf numFmtId="0" fontId="9" fillId="0" borderId="2" xfId="38" applyNumberFormat="1" applyFont="1" applyFill="1" applyBorder="1" applyAlignment="1">
      <alignment vertical="center" shrinkToFit="1"/>
    </xf>
    <xf numFmtId="3" fontId="4" fillId="0" borderId="22" xfId="38" applyNumberFormat="1" applyFont="1" applyFill="1" applyBorder="1" applyAlignment="1">
      <alignment vertical="center"/>
    </xf>
    <xf numFmtId="3" fontId="4" fillId="0" borderId="9" xfId="38" applyNumberFormat="1" applyFont="1" applyFill="1" applyBorder="1" applyAlignment="1">
      <alignment vertical="center"/>
    </xf>
    <xf numFmtId="3" fontId="4" fillId="0" borderId="68" xfId="38" applyNumberFormat="1" applyFont="1" applyFill="1" applyBorder="1" applyAlignment="1">
      <alignment vertical="center"/>
    </xf>
    <xf numFmtId="3" fontId="4" fillId="0" borderId="18" xfId="38" applyNumberFormat="1" applyFont="1" applyFill="1" applyBorder="1" applyAlignment="1">
      <alignment vertical="center"/>
    </xf>
    <xf numFmtId="0" fontId="4" fillId="0" borderId="109" xfId="0" applyFont="1" applyFill="1" applyBorder="1" applyAlignment="1">
      <alignment vertical="center"/>
    </xf>
    <xf numFmtId="0" fontId="4" fillId="0" borderId="113" xfId="0" applyFont="1" applyFill="1" applyBorder="1" applyAlignment="1">
      <alignment vertical="center"/>
    </xf>
    <xf numFmtId="0" fontId="4" fillId="0" borderId="108" xfId="0" applyFont="1" applyFill="1" applyBorder="1" applyAlignment="1">
      <alignment vertical="center"/>
    </xf>
    <xf numFmtId="3" fontId="4" fillId="0" borderId="110" xfId="38" applyNumberFormat="1" applyFont="1" applyFill="1" applyBorder="1" applyAlignment="1">
      <alignment vertical="center"/>
    </xf>
    <xf numFmtId="3" fontId="4" fillId="0" borderId="111" xfId="38" applyNumberFormat="1" applyFont="1" applyFill="1" applyBorder="1" applyAlignment="1">
      <alignment vertical="center"/>
    </xf>
    <xf numFmtId="3" fontId="4" fillId="0" borderId="112" xfId="38" applyNumberFormat="1" applyFont="1" applyFill="1" applyBorder="1" applyAlignment="1">
      <alignment vertical="center"/>
    </xf>
    <xf numFmtId="3" fontId="4" fillId="0" borderId="4" xfId="38" applyNumberFormat="1" applyFont="1" applyFill="1" applyBorder="1" applyAlignment="1">
      <alignment horizontal="right" vertical="center" wrapText="1"/>
    </xf>
    <xf numFmtId="3" fontId="4" fillId="0" borderId="86" xfId="38" applyNumberFormat="1" applyFont="1" applyFill="1" applyBorder="1" applyAlignment="1">
      <alignment horizontal="right" vertical="center" wrapText="1"/>
    </xf>
    <xf numFmtId="0" fontId="4" fillId="0" borderId="13" xfId="38" applyNumberFormat="1" applyFont="1" applyFill="1" applyBorder="1" applyAlignment="1">
      <alignment horizontal="center" vertical="center"/>
    </xf>
    <xf numFmtId="170" fontId="4" fillId="0" borderId="16" xfId="38" applyNumberFormat="1" applyFont="1" applyFill="1" applyBorder="1" applyAlignment="1">
      <alignment vertical="center"/>
    </xf>
    <xf numFmtId="3" fontId="4" fillId="0" borderId="14" xfId="38" applyNumberFormat="1" applyFont="1" applyFill="1" applyBorder="1" applyAlignment="1">
      <alignment vertical="center"/>
    </xf>
    <xf numFmtId="3" fontId="4" fillId="0" borderId="13" xfId="38" applyNumberFormat="1" applyFont="1" applyFill="1" applyBorder="1" applyAlignment="1">
      <alignment vertical="center"/>
    </xf>
    <xf numFmtId="3" fontId="4" fillId="0" borderId="88" xfId="38" applyNumberFormat="1" applyFont="1" applyFill="1" applyBorder="1" applyAlignment="1">
      <alignment vertical="center"/>
    </xf>
    <xf numFmtId="3" fontId="4" fillId="0" borderId="12" xfId="38" applyNumberFormat="1" applyFont="1" applyFill="1" applyBorder="1" applyAlignment="1">
      <alignment vertical="center"/>
    </xf>
    <xf numFmtId="0" fontId="4" fillId="0" borderId="8" xfId="35" applyNumberFormat="1" applyFont="1" applyFill="1" applyBorder="1" applyAlignment="1">
      <alignment horizontal="center" vertical="center"/>
    </xf>
    <xf numFmtId="0" fontId="8" fillId="0" borderId="14" xfId="35" applyNumberFormat="1" applyFont="1" applyFill="1" applyBorder="1" applyAlignment="1">
      <alignment horizontal="center" vertical="center"/>
    </xf>
    <xf numFmtId="0" fontId="8" fillId="0" borderId="12" xfId="35" applyNumberFormat="1" applyFont="1" applyFill="1" applyBorder="1" applyAlignment="1">
      <alignment horizontal="center" vertical="center"/>
    </xf>
    <xf numFmtId="0" fontId="8" fillId="0" borderId="9" xfId="35" applyNumberFormat="1" applyFont="1" applyFill="1" applyBorder="1" applyAlignment="1">
      <alignment horizontal="center" vertical="center"/>
    </xf>
    <xf numFmtId="0" fontId="8" fillId="0" borderId="8" xfId="35" applyNumberFormat="1" applyFont="1" applyFill="1" applyBorder="1" applyAlignment="1">
      <alignment horizontal="center" vertical="center"/>
    </xf>
    <xf numFmtId="0" fontId="8" fillId="0" borderId="18" xfId="35" applyNumberFormat="1" applyFont="1" applyFill="1" applyBorder="1" applyAlignment="1">
      <alignment horizontal="center" vertical="center"/>
    </xf>
    <xf numFmtId="0" fontId="8" fillId="0" borderId="90" xfId="38" applyNumberFormat="1" applyFont="1" applyFill="1" applyBorder="1" applyAlignment="1">
      <alignment horizontal="center" vertical="center" wrapText="1"/>
    </xf>
    <xf numFmtId="0" fontId="8" fillId="0" borderId="93" xfId="38" applyNumberFormat="1" applyFont="1" applyFill="1" applyBorder="1" applyAlignment="1">
      <alignment horizontal="center" vertical="center" wrapText="1"/>
    </xf>
    <xf numFmtId="0" fontId="43" fillId="0" borderId="72" xfId="38" applyNumberFormat="1" applyFont="1" applyFill="1" applyBorder="1" applyAlignment="1">
      <alignment vertical="center" shrinkToFit="1"/>
    </xf>
    <xf numFmtId="0" fontId="43" fillId="0" borderId="91" xfId="38" applyNumberFormat="1" applyFont="1" applyFill="1" applyBorder="1" applyAlignment="1">
      <alignment vertical="center" shrinkToFit="1"/>
    </xf>
    <xf numFmtId="0" fontId="43" fillId="0" borderId="74" xfId="38" applyNumberFormat="1" applyFont="1" applyFill="1" applyBorder="1" applyAlignment="1">
      <alignment vertical="center" shrinkToFit="1"/>
    </xf>
    <xf numFmtId="0" fontId="43" fillId="0" borderId="4" xfId="38" applyNumberFormat="1" applyFont="1" applyFill="1" applyBorder="1" applyAlignment="1">
      <alignment vertical="center"/>
    </xf>
    <xf numFmtId="0" fontId="43" fillId="0" borderId="86" xfId="38" applyNumberFormat="1" applyFont="1" applyFill="1" applyBorder="1" applyAlignment="1">
      <alignment vertical="center"/>
    </xf>
    <xf numFmtId="0" fontId="43" fillId="0" borderId="4" xfId="38" applyNumberFormat="1" applyFont="1" applyFill="1" applyBorder="1" applyAlignment="1">
      <alignment horizontal="center" vertical="center" shrinkToFit="1"/>
    </xf>
    <xf numFmtId="0" fontId="43" fillId="0" borderId="86" xfId="38" applyNumberFormat="1" applyFont="1" applyFill="1" applyBorder="1" applyAlignment="1">
      <alignment horizontal="center" vertical="center" shrinkToFit="1"/>
    </xf>
    <xf numFmtId="3" fontId="4" fillId="0" borderId="21" xfId="38" applyNumberFormat="1" applyFont="1" applyFill="1" applyBorder="1" applyAlignment="1">
      <alignment vertical="center"/>
    </xf>
    <xf numFmtId="3" fontId="4" fillId="0" borderId="87" xfId="38" applyNumberFormat="1" applyFont="1" applyFill="1" applyBorder="1" applyAlignment="1">
      <alignment vertical="center"/>
    </xf>
    <xf numFmtId="0" fontId="13" fillId="0" borderId="21" xfId="39" applyNumberFormat="1" applyFont="1" applyFill="1" applyBorder="1" applyAlignment="1">
      <alignment vertical="center"/>
    </xf>
    <xf numFmtId="0" fontId="13" fillId="0" borderId="87" xfId="39" applyNumberFormat="1" applyFont="1" applyFill="1" applyBorder="1" applyAlignment="1">
      <alignment vertical="center"/>
    </xf>
    <xf numFmtId="3" fontId="7" fillId="0" borderId="16" xfId="38" applyNumberFormat="1" applyFont="1" applyFill="1" applyBorder="1" applyAlignment="1">
      <alignment horizontal="right" vertical="center" wrapText="1"/>
    </xf>
    <xf numFmtId="3" fontId="7" fillId="0" borderId="16" xfId="38" applyNumberFormat="1" applyFont="1" applyFill="1" applyBorder="1" applyAlignment="1">
      <alignment vertical="center"/>
    </xf>
    <xf numFmtId="3" fontId="7" fillId="0" borderId="114" xfId="38" applyNumberFormat="1" applyFont="1" applyFill="1" applyBorder="1" applyAlignment="1">
      <alignment vertical="center"/>
    </xf>
    <xf numFmtId="3" fontId="7" fillId="0" borderId="0" xfId="38" applyNumberFormat="1" applyFont="1" applyFill="1" applyBorder="1" applyAlignment="1">
      <alignment vertical="center"/>
    </xf>
    <xf numFmtId="3" fontId="7" fillId="0" borderId="10" xfId="38" applyNumberFormat="1" applyFont="1" applyFill="1" applyBorder="1" applyAlignment="1">
      <alignment vertical="center"/>
    </xf>
    <xf numFmtId="170" fontId="4" fillId="0" borderId="114" xfId="38" applyNumberFormat="1" applyFont="1" applyFill="1" applyBorder="1" applyAlignment="1">
      <alignment vertical="center"/>
    </xf>
    <xf numFmtId="170" fontId="4" fillId="0" borderId="0" xfId="38" applyNumberFormat="1" applyFont="1" applyFill="1" applyBorder="1" applyAlignment="1">
      <alignment vertical="center"/>
    </xf>
    <xf numFmtId="170" fontId="4" fillId="0" borderId="10" xfId="38" applyNumberFormat="1" applyFont="1" applyFill="1" applyBorder="1" applyAlignment="1">
      <alignment vertical="center"/>
    </xf>
    <xf numFmtId="3" fontId="8" fillId="0" borderId="109" xfId="0" applyNumberFormat="1" applyFont="1" applyFill="1" applyBorder="1" applyAlignment="1">
      <alignment horizontal="right" vertical="center"/>
    </xf>
    <xf numFmtId="3" fontId="8" fillId="0" borderId="113" xfId="0" applyNumberFormat="1" applyFont="1" applyFill="1" applyBorder="1" applyAlignment="1">
      <alignment horizontal="right" vertical="center"/>
    </xf>
    <xf numFmtId="3" fontId="8" fillId="0" borderId="108" xfId="0" applyNumberFormat="1" applyFont="1" applyFill="1" applyBorder="1" applyAlignment="1">
      <alignment horizontal="right" vertical="center"/>
    </xf>
    <xf numFmtId="0" fontId="13" fillId="0" borderId="16" xfId="39" applyNumberFormat="1" applyFont="1" applyFill="1" applyBorder="1" applyAlignment="1">
      <alignment vertical="center"/>
    </xf>
    <xf numFmtId="170" fontId="76" fillId="0" borderId="9" xfId="38" applyNumberFormat="1" applyFont="1" applyFill="1" applyBorder="1" applyAlignment="1">
      <alignment vertical="center"/>
    </xf>
    <xf numFmtId="170" fontId="76" fillId="0" borderId="68" xfId="38" applyNumberFormat="1" applyFont="1" applyFill="1" applyBorder="1" applyAlignment="1">
      <alignment vertical="center"/>
    </xf>
    <xf numFmtId="170" fontId="76" fillId="0" borderId="18" xfId="38" applyNumberFormat="1"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0" fontId="4" fillId="0" borderId="112" xfId="0" applyFont="1" applyFill="1" applyBorder="1" applyAlignment="1">
      <alignment vertical="center"/>
    </xf>
    <xf numFmtId="37" fontId="4" fillId="0" borderId="114" xfId="38" applyNumberFormat="1" applyFont="1" applyFill="1" applyBorder="1" applyAlignment="1">
      <alignment vertical="center"/>
    </xf>
    <xf numFmtId="0" fontId="48" fillId="0" borderId="16" xfId="39" applyNumberFormat="1" applyFont="1" applyFill="1" applyBorder="1" applyAlignment="1">
      <alignment vertical="center"/>
    </xf>
    <xf numFmtId="170" fontId="7" fillId="0" borderId="16" xfId="38" applyNumberFormat="1" applyFont="1" applyFill="1" applyBorder="1" applyAlignment="1">
      <alignment vertical="center"/>
    </xf>
    <xf numFmtId="0" fontId="7" fillId="0" borderId="114" xfId="35" applyNumberFormat="1" applyFont="1" applyFill="1" applyBorder="1" applyAlignment="1">
      <alignment vertical="center"/>
    </xf>
    <xf numFmtId="0" fontId="7" fillId="0" borderId="10" xfId="35" applyNumberFormat="1" applyFont="1" applyFill="1" applyBorder="1" applyAlignment="1">
      <alignment vertical="center"/>
    </xf>
    <xf numFmtId="170" fontId="43" fillId="0" borderId="9" xfId="38" applyNumberFormat="1" applyFont="1" applyFill="1" applyBorder="1" applyAlignment="1">
      <alignment horizontal="right" vertical="center"/>
    </xf>
    <xf numFmtId="170" fontId="43" fillId="0" borderId="68" xfId="38" applyNumberFormat="1" applyFont="1" applyFill="1" applyBorder="1" applyAlignment="1">
      <alignment horizontal="right" vertical="center"/>
    </xf>
    <xf numFmtId="170" fontId="43" fillId="0" borderId="18" xfId="38" applyNumberFormat="1" applyFont="1" applyFill="1" applyBorder="1" applyAlignment="1">
      <alignment horizontal="right" vertical="center"/>
    </xf>
    <xf numFmtId="3" fontId="43" fillId="0" borderId="14" xfId="38" applyNumberFormat="1" applyFont="1" applyFill="1" applyBorder="1" applyAlignment="1">
      <alignment vertical="center"/>
    </xf>
    <xf numFmtId="3" fontId="43" fillId="0" borderId="13" xfId="38" applyNumberFormat="1" applyFont="1" applyFill="1" applyBorder="1" applyAlignment="1">
      <alignment vertical="center"/>
    </xf>
    <xf numFmtId="3" fontId="43" fillId="0" borderId="88" xfId="38" applyNumberFormat="1" applyFont="1" applyFill="1" applyBorder="1" applyAlignment="1">
      <alignment vertical="center"/>
    </xf>
    <xf numFmtId="3" fontId="43" fillId="0" borderId="12" xfId="38" applyNumberFormat="1" applyFont="1" applyFill="1" applyBorder="1" applyAlignment="1">
      <alignment vertical="center"/>
    </xf>
    <xf numFmtId="3" fontId="144" fillId="0" borderId="16" xfId="35" applyNumberFormat="1" applyFont="1" applyFill="1" applyBorder="1" applyAlignment="1">
      <alignment vertical="center"/>
    </xf>
    <xf numFmtId="0" fontId="141" fillId="0" borderId="72" xfId="39" applyNumberFormat="1" applyFont="1" applyFill="1" applyBorder="1" applyAlignment="1">
      <alignment vertical="center"/>
    </xf>
    <xf numFmtId="0" fontId="141" fillId="0" borderId="91" xfId="39" applyNumberFormat="1" applyFont="1" applyFill="1" applyBorder="1" applyAlignment="1">
      <alignment vertical="center"/>
    </xf>
    <xf numFmtId="0" fontId="141" fillId="0" borderId="74" xfId="39" applyNumberFormat="1" applyFont="1" applyFill="1" applyBorder="1" applyAlignment="1">
      <alignment vertical="center"/>
    </xf>
    <xf numFmtId="0" fontId="159" fillId="0" borderId="16" xfId="39" quotePrefix="1" applyNumberFormat="1" applyFont="1" applyFill="1" applyBorder="1" applyAlignment="1">
      <alignment vertical="center" wrapText="1"/>
    </xf>
    <xf numFmtId="0" fontId="159" fillId="0" borderId="16" xfId="39" applyNumberFormat="1" applyFont="1" applyFill="1" applyBorder="1" applyAlignment="1">
      <alignment vertical="center" wrapText="1"/>
    </xf>
    <xf numFmtId="0" fontId="143" fillId="0" borderId="114" xfId="39" applyNumberFormat="1" applyFont="1" applyFill="1" applyBorder="1" applyAlignment="1">
      <alignment vertical="center" wrapText="1"/>
    </xf>
    <xf numFmtId="0" fontId="143" fillId="0" borderId="0" xfId="39" applyNumberFormat="1" applyFont="1" applyFill="1" applyBorder="1" applyAlignment="1">
      <alignment vertical="center" wrapText="1"/>
    </xf>
    <xf numFmtId="0" fontId="143" fillId="0" borderId="10" xfId="39" applyNumberFormat="1" applyFont="1" applyFill="1" applyBorder="1" applyAlignment="1">
      <alignment vertical="center" wrapText="1"/>
    </xf>
    <xf numFmtId="37" fontId="8" fillId="0" borderId="13" xfId="35" applyNumberFormat="1" applyFont="1" applyFill="1" applyBorder="1" applyAlignment="1">
      <alignment vertical="center"/>
    </xf>
    <xf numFmtId="3" fontId="8" fillId="0" borderId="4" xfId="38" applyNumberFormat="1" applyFont="1" applyFill="1" applyBorder="1" applyAlignment="1">
      <alignment horizontal="right" vertical="center"/>
    </xf>
    <xf numFmtId="3" fontId="8" fillId="0" borderId="86" xfId="38" applyNumberFormat="1" applyFont="1" applyFill="1" applyBorder="1" applyAlignment="1">
      <alignment horizontal="right" vertical="center"/>
    </xf>
    <xf numFmtId="37" fontId="43" fillId="0" borderId="22" xfId="8" applyNumberFormat="1" applyFont="1" applyFill="1" applyBorder="1" applyAlignment="1">
      <alignment vertical="center"/>
    </xf>
    <xf numFmtId="37" fontId="43" fillId="0" borderId="11" xfId="38" applyNumberFormat="1" applyFont="1" applyFill="1" applyBorder="1" applyAlignment="1">
      <alignment vertical="center"/>
    </xf>
    <xf numFmtId="37" fontId="43" fillId="0" borderId="0" xfId="38" applyNumberFormat="1" applyFont="1" applyFill="1" applyBorder="1" applyAlignment="1">
      <alignment vertical="center"/>
    </xf>
    <xf numFmtId="37" fontId="43" fillId="0" borderId="10" xfId="38" applyNumberFormat="1" applyFont="1" applyFill="1" applyBorder="1" applyAlignment="1">
      <alignment vertical="center"/>
    </xf>
    <xf numFmtId="0" fontId="141" fillId="0" borderId="4" xfId="39" applyNumberFormat="1" applyFont="1" applyFill="1" applyBorder="1" applyAlignment="1">
      <alignment vertical="center"/>
    </xf>
    <xf numFmtId="0" fontId="141" fillId="0" borderId="86" xfId="39" applyNumberFormat="1" applyFont="1" applyFill="1" applyBorder="1" applyAlignment="1">
      <alignment vertical="center"/>
    </xf>
    <xf numFmtId="3" fontId="44" fillId="0" borderId="4" xfId="38" applyNumberFormat="1" applyFont="1" applyFill="1" applyBorder="1" applyAlignment="1">
      <alignment horizontal="right" vertical="center"/>
    </xf>
    <xf numFmtId="3" fontId="44" fillId="0" borderId="86" xfId="38" applyNumberFormat="1" applyFont="1" applyFill="1" applyBorder="1" applyAlignment="1">
      <alignment horizontal="right" vertical="center"/>
    </xf>
    <xf numFmtId="170" fontId="43" fillId="0" borderId="9" xfId="38" applyNumberFormat="1" applyFont="1" applyFill="1" applyBorder="1" applyAlignment="1">
      <alignment vertical="center"/>
    </xf>
    <xf numFmtId="170" fontId="43" fillId="0" borderId="68" xfId="38" applyNumberFormat="1" applyFont="1" applyFill="1" applyBorder="1" applyAlignment="1">
      <alignment vertical="center"/>
    </xf>
    <xf numFmtId="170" fontId="43" fillId="0" borderId="18" xfId="38" applyNumberFormat="1" applyFont="1" applyFill="1" applyBorder="1" applyAlignment="1">
      <alignment vertical="center"/>
    </xf>
    <xf numFmtId="0" fontId="9" fillId="0" borderId="4" xfId="38" applyNumberFormat="1" applyFont="1" applyFill="1" applyBorder="1" applyAlignment="1">
      <alignment vertical="center"/>
    </xf>
    <xf numFmtId="0" fontId="9" fillId="0" borderId="86" xfId="38" applyNumberFormat="1" applyFont="1" applyFill="1" applyBorder="1" applyAlignment="1">
      <alignment vertical="center"/>
    </xf>
    <xf numFmtId="0" fontId="43" fillId="0" borderId="72" xfId="0" applyFont="1" applyFill="1" applyBorder="1" applyAlignment="1">
      <alignment vertical="center"/>
    </xf>
    <xf numFmtId="0" fontId="43" fillId="0" borderId="91" xfId="0" applyFont="1" applyFill="1" applyBorder="1" applyAlignment="1">
      <alignment vertical="center"/>
    </xf>
    <xf numFmtId="0" fontId="43" fillId="0" borderId="74" xfId="0" applyFont="1" applyFill="1" applyBorder="1" applyAlignment="1">
      <alignment vertical="center"/>
    </xf>
    <xf numFmtId="0" fontId="48" fillId="0" borderId="16" xfId="39" applyNumberFormat="1" applyFont="1" applyFill="1" applyBorder="1" applyAlignment="1">
      <alignment vertical="center" wrapText="1"/>
    </xf>
    <xf numFmtId="0" fontId="4" fillId="0" borderId="8" xfId="38" applyNumberFormat="1" applyFont="1" applyFill="1" applyBorder="1" applyAlignment="1">
      <alignment horizontal="center" vertical="center"/>
    </xf>
    <xf numFmtId="0" fontId="4" fillId="0" borderId="16" xfId="39" applyNumberFormat="1" applyFont="1" applyFill="1" applyBorder="1" applyAlignment="1">
      <alignment vertical="center"/>
    </xf>
    <xf numFmtId="3" fontId="4" fillId="0" borderId="16" xfId="38" applyNumberFormat="1" applyFont="1" applyFill="1" applyBorder="1" applyAlignment="1">
      <alignment vertical="center"/>
    </xf>
    <xf numFmtId="0" fontId="7" fillId="0" borderId="114"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43" fillId="0" borderId="4" xfId="38" applyNumberFormat="1" applyFont="1" applyFill="1" applyBorder="1" applyAlignment="1">
      <alignment horizontal="center" vertical="center"/>
    </xf>
    <xf numFmtId="0" fontId="43" fillId="0" borderId="86" xfId="38" applyNumberFormat="1" applyFont="1" applyFill="1" applyBorder="1" applyAlignment="1">
      <alignment horizontal="center" vertical="center"/>
    </xf>
    <xf numFmtId="0" fontId="13" fillId="0" borderId="22" xfId="39" applyNumberFormat="1" applyFont="1" applyFill="1" applyBorder="1" applyAlignment="1">
      <alignment vertical="center"/>
    </xf>
    <xf numFmtId="0" fontId="9" fillId="0" borderId="2" xfId="35" applyNumberFormat="1" applyFont="1" applyFill="1" applyBorder="1" applyAlignment="1">
      <alignment vertical="center" shrinkToFit="1"/>
    </xf>
    <xf numFmtId="3" fontId="4" fillId="0" borderId="22" xfId="38" applyNumberFormat="1" applyFont="1" applyFill="1" applyBorder="1" applyAlignment="1">
      <alignment horizontal="right" vertical="center" wrapText="1"/>
    </xf>
    <xf numFmtId="176" fontId="4" fillId="0" borderId="21" xfId="8" applyNumberFormat="1" applyFont="1" applyFill="1" applyBorder="1" applyAlignment="1">
      <alignment horizontal="right" vertical="center" wrapText="1"/>
    </xf>
    <xf numFmtId="176" fontId="4" fillId="0" borderId="87" xfId="8" applyNumberFormat="1" applyFont="1" applyFill="1" applyBorder="1" applyAlignment="1">
      <alignment horizontal="right" vertical="center" wrapText="1"/>
    </xf>
    <xf numFmtId="3" fontId="24" fillId="0" borderId="4" xfId="35" applyNumberFormat="1" applyFont="1" applyFill="1" applyBorder="1" applyAlignment="1">
      <alignment horizontal="right" vertical="center" wrapText="1"/>
    </xf>
    <xf numFmtId="3" fontId="24" fillId="0" borderId="86" xfId="35" applyNumberFormat="1" applyFont="1" applyFill="1" applyBorder="1" applyAlignment="1">
      <alignment horizontal="right" vertical="center" wrapText="1"/>
    </xf>
    <xf numFmtId="3" fontId="4" fillId="0" borderId="114" xfId="38" applyNumberFormat="1" applyFont="1" applyFill="1" applyBorder="1" applyAlignment="1">
      <alignment vertical="center"/>
    </xf>
    <xf numFmtId="3" fontId="4" fillId="0" borderId="0" xfId="38" applyNumberFormat="1" applyFont="1" applyFill="1" applyBorder="1" applyAlignment="1">
      <alignment vertical="center"/>
    </xf>
    <xf numFmtId="3" fontId="4" fillId="0" borderId="10" xfId="38" applyNumberFormat="1" applyFont="1" applyFill="1" applyBorder="1" applyAlignment="1">
      <alignment vertical="center"/>
    </xf>
    <xf numFmtId="170" fontId="76" fillId="0" borderId="22" xfId="38" applyNumberFormat="1" applyFont="1" applyFill="1" applyBorder="1" applyAlignment="1">
      <alignment horizontal="right" vertical="center" wrapText="1"/>
    </xf>
    <xf numFmtId="0" fontId="9" fillId="0" borderId="109" xfId="38" applyNumberFormat="1" applyFont="1" applyFill="1" applyBorder="1" applyAlignment="1">
      <alignment vertical="center" shrinkToFit="1"/>
    </xf>
    <xf numFmtId="0" fontId="9" fillId="0" borderId="113" xfId="38" applyNumberFormat="1" applyFont="1" applyFill="1" applyBorder="1" applyAlignment="1">
      <alignment vertical="center" shrinkToFit="1"/>
    </xf>
    <xf numFmtId="0" fontId="9" fillId="0" borderId="108" xfId="38" applyNumberFormat="1" applyFont="1" applyFill="1" applyBorder="1" applyAlignment="1">
      <alignment vertical="center" shrinkToFit="1"/>
    </xf>
    <xf numFmtId="0" fontId="18" fillId="0" borderId="0" xfId="35" applyNumberFormat="1" applyFont="1" applyFill="1" applyAlignment="1">
      <alignment horizontal="center" vertical="center" wrapText="1"/>
    </xf>
    <xf numFmtId="176" fontId="4" fillId="0" borderId="68" xfId="8" applyNumberFormat="1" applyFont="1" applyFill="1" applyBorder="1" applyAlignment="1">
      <alignment horizontal="right" vertical="center" wrapText="1"/>
    </xf>
    <xf numFmtId="38" fontId="18" fillId="0" borderId="0" xfId="35" applyNumberFormat="1" applyFont="1" applyFill="1" applyAlignment="1">
      <alignment horizontal="center" vertical="center" wrapText="1"/>
    </xf>
    <xf numFmtId="49" fontId="4" fillId="0" borderId="0" xfId="0" quotePrefix="1" applyNumberFormat="1" applyFont="1" applyFill="1" applyBorder="1" applyAlignment="1">
      <alignment horizontal="left" vertical="center" wrapText="1"/>
    </xf>
    <xf numFmtId="49" fontId="8" fillId="0" borderId="0" xfId="0" quotePrefix="1" applyNumberFormat="1" applyFont="1" applyFill="1" applyBorder="1" applyAlignment="1">
      <alignment horizontal="center" vertical="center" wrapText="1"/>
    </xf>
    <xf numFmtId="0" fontId="4" fillId="0" borderId="0" xfId="35" applyNumberFormat="1" applyFont="1" applyFill="1" applyBorder="1" applyAlignment="1">
      <alignment horizontal="center" vertical="center" wrapText="1"/>
    </xf>
    <xf numFmtId="0" fontId="7" fillId="0" borderId="0" xfId="35" applyNumberFormat="1" applyFont="1" applyFill="1" applyAlignment="1">
      <alignment vertical="center"/>
    </xf>
    <xf numFmtId="0" fontId="8" fillId="0" borderId="98" xfId="35" quotePrefix="1" applyNumberFormat="1" applyFont="1" applyFill="1" applyBorder="1" applyAlignment="1">
      <alignment horizontal="right" vertical="center"/>
    </xf>
    <xf numFmtId="0" fontId="143" fillId="0" borderId="16" xfId="39" quotePrefix="1" applyNumberFormat="1" applyFont="1" applyFill="1" applyBorder="1" applyAlignment="1">
      <alignment vertical="center"/>
    </xf>
    <xf numFmtId="170" fontId="145" fillId="0" borderId="22" xfId="38" applyNumberFormat="1" applyFont="1" applyFill="1" applyBorder="1" applyAlignment="1">
      <alignment horizontal="right" vertical="center"/>
    </xf>
    <xf numFmtId="3" fontId="144" fillId="0" borderId="11" xfId="0" applyNumberFormat="1" applyFont="1" applyFill="1" applyBorder="1" applyAlignment="1">
      <alignment horizontal="right" vertical="center" wrapText="1"/>
    </xf>
    <xf numFmtId="3" fontId="144" fillId="0" borderId="0" xfId="0" applyNumberFormat="1" applyFont="1" applyFill="1" applyBorder="1" applyAlignment="1">
      <alignment horizontal="right" vertical="center" wrapText="1"/>
    </xf>
    <xf numFmtId="3" fontId="144" fillId="0" borderId="10" xfId="0" applyNumberFormat="1" applyFont="1" applyFill="1" applyBorder="1" applyAlignment="1">
      <alignment horizontal="right" vertical="center" wrapText="1"/>
    </xf>
    <xf numFmtId="170" fontId="43" fillId="0" borderId="16" xfId="38" applyNumberFormat="1" applyFont="1" applyFill="1" applyBorder="1" applyAlignment="1">
      <alignment horizontal="right" vertical="center"/>
    </xf>
    <xf numFmtId="0" fontId="143" fillId="0" borderId="114" xfId="39" applyNumberFormat="1" applyFont="1" applyFill="1" applyBorder="1" applyAlignment="1">
      <alignment horizontal="justify" vertical="center" wrapText="1"/>
    </xf>
    <xf numFmtId="0" fontId="143" fillId="0" borderId="0" xfId="39" applyNumberFormat="1" applyFont="1" applyFill="1" applyBorder="1" applyAlignment="1">
      <alignment horizontal="justify" vertical="center" wrapText="1"/>
    </xf>
    <xf numFmtId="0" fontId="143" fillId="0" borderId="10" xfId="39" applyNumberFormat="1" applyFont="1" applyFill="1" applyBorder="1" applyAlignment="1">
      <alignment horizontal="justify" vertical="center" wrapText="1"/>
    </xf>
    <xf numFmtId="3" fontId="43" fillId="0" borderId="92" xfId="0" applyNumberFormat="1" applyFont="1" applyFill="1" applyBorder="1" applyAlignment="1">
      <alignment vertical="center"/>
    </xf>
    <xf numFmtId="3" fontId="43" fillId="0" borderId="90" xfId="0" applyNumberFormat="1" applyFont="1" applyFill="1" applyBorder="1" applyAlignment="1">
      <alignment vertical="center"/>
    </xf>
    <xf numFmtId="3" fontId="43" fillId="0" borderId="93" xfId="0" applyNumberFormat="1" applyFont="1" applyFill="1" applyBorder="1" applyAlignment="1">
      <alignment vertical="center"/>
    </xf>
    <xf numFmtId="176" fontId="144" fillId="0" borderId="16" xfId="8" applyNumberFormat="1" applyFont="1" applyFill="1" applyBorder="1" applyAlignment="1">
      <alignment horizontal="right" vertical="center"/>
    </xf>
    <xf numFmtId="3" fontId="144" fillId="0" borderId="11" xfId="8" applyNumberFormat="1" applyFont="1" applyFill="1" applyBorder="1" applyAlignment="1">
      <alignment horizontal="right" vertical="center"/>
    </xf>
    <xf numFmtId="3" fontId="144" fillId="0" borderId="0" xfId="8" applyNumberFormat="1" applyFont="1" applyFill="1" applyBorder="1" applyAlignment="1">
      <alignment horizontal="right" vertical="center"/>
    </xf>
    <xf numFmtId="3" fontId="144" fillId="0" borderId="10" xfId="8" applyNumberFormat="1" applyFont="1" applyFill="1" applyBorder="1" applyAlignment="1">
      <alignment horizontal="right" vertical="center"/>
    </xf>
    <xf numFmtId="3" fontId="43" fillId="0" borderId="22" xfId="38" applyNumberFormat="1" applyFont="1" applyFill="1" applyBorder="1" applyAlignment="1">
      <alignment horizontal="right" vertical="center"/>
    </xf>
    <xf numFmtId="170" fontId="8" fillId="0" borderId="98" xfId="35" applyNumberFormat="1" applyFont="1" applyFill="1" applyBorder="1" applyAlignment="1">
      <alignment vertical="center"/>
    </xf>
    <xf numFmtId="3" fontId="4" fillId="0" borderId="0" xfId="35" quotePrefix="1" applyNumberFormat="1" applyFont="1" applyFill="1" applyBorder="1" applyAlignment="1">
      <alignment horizontal="right" vertical="center"/>
    </xf>
    <xf numFmtId="3" fontId="8" fillId="0" borderId="24" xfId="35" applyNumberFormat="1" applyFont="1" applyFill="1" applyBorder="1" applyAlignment="1">
      <alignment vertical="center" wrapText="1"/>
    </xf>
    <xf numFmtId="3" fontId="8" fillId="0" borderId="77" xfId="35" applyNumberFormat="1" applyFont="1" applyFill="1" applyBorder="1" applyAlignment="1">
      <alignment vertical="center" wrapText="1"/>
    </xf>
    <xf numFmtId="0" fontId="44" fillId="0" borderId="14" xfId="35" applyNumberFormat="1" applyFont="1" applyFill="1" applyBorder="1" applyAlignment="1">
      <alignment horizontal="center" vertical="center"/>
    </xf>
    <xf numFmtId="0" fontId="44" fillId="0" borderId="13" xfId="35" applyNumberFormat="1" applyFont="1" applyFill="1" applyBorder="1" applyAlignment="1">
      <alignment horizontal="center" vertical="center"/>
    </xf>
    <xf numFmtId="0" fontId="44" fillId="0" borderId="88" xfId="35" applyNumberFormat="1" applyFont="1" applyFill="1" applyBorder="1" applyAlignment="1">
      <alignment horizontal="center" vertical="center"/>
    </xf>
    <xf numFmtId="0" fontId="44" fillId="0" borderId="76" xfId="35" applyNumberFormat="1" applyFont="1" applyFill="1" applyBorder="1" applyAlignment="1">
      <alignment horizontal="center" vertical="center"/>
    </xf>
    <xf numFmtId="0" fontId="44" fillId="0" borderId="12" xfId="35" applyNumberFormat="1" applyFont="1" applyFill="1" applyBorder="1" applyAlignment="1">
      <alignment horizontal="center" vertical="center"/>
    </xf>
    <xf numFmtId="0" fontId="44" fillId="0" borderId="9" xfId="35" applyNumberFormat="1" applyFont="1" applyFill="1" applyBorder="1" applyAlignment="1">
      <alignment horizontal="center" vertical="center"/>
    </xf>
    <xf numFmtId="0" fontId="44" fillId="0" borderId="8" xfId="35" applyNumberFormat="1" applyFont="1" applyFill="1" applyBorder="1" applyAlignment="1">
      <alignment horizontal="center" vertical="center"/>
    </xf>
    <xf numFmtId="0" fontId="44" fillId="0" borderId="68" xfId="35" applyNumberFormat="1" applyFont="1" applyFill="1" applyBorder="1" applyAlignment="1">
      <alignment horizontal="center" vertical="center"/>
    </xf>
    <xf numFmtId="0" fontId="44" fillId="0" borderId="18" xfId="35" applyNumberFormat="1" applyFont="1" applyFill="1" applyBorder="1" applyAlignment="1">
      <alignment horizontal="center" vertical="center"/>
    </xf>
    <xf numFmtId="189"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170" fontId="144" fillId="0" borderId="16" xfId="38" applyNumberFormat="1" applyFont="1" applyFill="1" applyBorder="1" applyAlignment="1">
      <alignment horizontal="right" vertical="center" wrapText="1"/>
    </xf>
    <xf numFmtId="3" fontId="43" fillId="0" borderId="21" xfId="38" applyNumberFormat="1" applyFont="1" applyFill="1" applyBorder="1" applyAlignment="1">
      <alignment horizontal="right" vertical="center"/>
    </xf>
    <xf numFmtId="3" fontId="43" fillId="0" borderId="87" xfId="38" applyNumberFormat="1" applyFont="1" applyFill="1" applyBorder="1" applyAlignment="1">
      <alignment horizontal="right" vertical="center"/>
    </xf>
    <xf numFmtId="170" fontId="8" fillId="0" borderId="99" xfId="35" applyNumberFormat="1" applyFont="1" applyFill="1" applyBorder="1" applyAlignment="1">
      <alignment horizontal="right" vertical="top"/>
    </xf>
    <xf numFmtId="38" fontId="18" fillId="0" borderId="0" xfId="35" applyNumberFormat="1" applyFont="1" applyFill="1" applyAlignment="1">
      <alignment vertical="center" wrapText="1"/>
    </xf>
    <xf numFmtId="176" fontId="4" fillId="0" borderId="0" xfId="8" applyNumberFormat="1" applyFont="1" applyFill="1" applyBorder="1" applyAlignment="1">
      <alignment horizontal="right" vertical="top" wrapText="1"/>
    </xf>
    <xf numFmtId="3" fontId="4" fillId="0" borderId="0" xfId="8" applyNumberFormat="1" applyFont="1" applyFill="1" applyAlignment="1">
      <alignment horizontal="right" vertical="top"/>
    </xf>
    <xf numFmtId="170" fontId="4" fillId="0" borderId="0" xfId="35" applyNumberFormat="1" applyFont="1" applyFill="1" applyBorder="1" applyAlignment="1">
      <alignment vertical="top"/>
    </xf>
    <xf numFmtId="3" fontId="8" fillId="0" borderId="80" xfId="35" applyNumberFormat="1" applyFont="1" applyFill="1" applyBorder="1" applyAlignment="1">
      <alignment horizontal="right" vertical="top"/>
    </xf>
    <xf numFmtId="170" fontId="8" fillId="0" borderId="80" xfId="35" applyNumberFormat="1" applyFont="1" applyFill="1" applyBorder="1" applyAlignment="1">
      <alignment horizontal="right" vertical="top"/>
    </xf>
    <xf numFmtId="170" fontId="8" fillId="0" borderId="117" xfId="35" applyNumberFormat="1" applyFont="1" applyFill="1" applyBorder="1" applyAlignment="1">
      <alignment vertical="top"/>
    </xf>
    <xf numFmtId="0" fontId="18" fillId="0" borderId="0" xfId="35" applyNumberFormat="1" applyFont="1" applyFill="1" applyAlignment="1">
      <alignment vertical="center" wrapText="1"/>
    </xf>
    <xf numFmtId="176" fontId="4" fillId="0" borderId="68" xfId="8" applyNumberFormat="1" applyFont="1" applyFill="1" applyBorder="1" applyAlignment="1">
      <alignment horizontal="right" vertical="top" wrapText="1"/>
    </xf>
    <xf numFmtId="170" fontId="8" fillId="0" borderId="117" xfId="35" applyNumberFormat="1" applyFont="1" applyFill="1" applyBorder="1" applyAlignment="1">
      <alignment horizontal="right" vertical="top" wrapText="1"/>
    </xf>
    <xf numFmtId="170" fontId="8" fillId="0" borderId="68" xfId="35" applyNumberFormat="1" applyFont="1" applyFill="1" applyBorder="1" applyAlignment="1">
      <alignment horizontal="right" vertical="center"/>
    </xf>
    <xf numFmtId="37" fontId="4" fillId="0" borderId="32" xfId="35" applyNumberFormat="1" applyFont="1" applyFill="1" applyBorder="1" applyAlignment="1">
      <alignment vertical="center"/>
    </xf>
    <xf numFmtId="176" fontId="8" fillId="0" borderId="24" xfId="8" applyNumberFormat="1" applyFont="1" applyFill="1" applyBorder="1" applyAlignment="1">
      <alignment horizontal="right" vertical="center" wrapText="1"/>
    </xf>
    <xf numFmtId="176" fontId="8" fillId="0" borderId="77" xfId="8" applyNumberFormat="1" applyFont="1" applyFill="1" applyBorder="1" applyAlignment="1">
      <alignment horizontal="right" vertical="center" wrapText="1"/>
    </xf>
    <xf numFmtId="3" fontId="4" fillId="0" borderId="0" xfId="8" quotePrefix="1" applyNumberFormat="1" applyFont="1" applyFill="1" applyBorder="1" applyAlignment="1">
      <alignment horizontal="right" vertical="center"/>
    </xf>
    <xf numFmtId="176" fontId="4" fillId="0" borderId="68" xfId="8" applyNumberFormat="1" applyFont="1" applyFill="1" applyBorder="1" applyAlignment="1">
      <alignment vertical="center"/>
    </xf>
    <xf numFmtId="3" fontId="4" fillId="0" borderId="0" xfId="35" quotePrefix="1" applyNumberFormat="1" applyFont="1" applyFill="1" applyBorder="1" applyAlignment="1">
      <alignment vertical="center"/>
    </xf>
    <xf numFmtId="170" fontId="144" fillId="0" borderId="16" xfId="38" applyNumberFormat="1" applyFont="1" applyFill="1" applyBorder="1" applyAlignment="1">
      <alignment horizontal="right" vertical="center"/>
    </xf>
    <xf numFmtId="49" fontId="8" fillId="0" borderId="0" xfId="0" quotePrefix="1"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189" fontId="8" fillId="0" borderId="68" xfId="35" quotePrefix="1" applyNumberFormat="1" applyFont="1" applyFill="1" applyBorder="1" applyAlignment="1">
      <alignment horizontal="center" vertical="center"/>
    </xf>
    <xf numFmtId="0" fontId="4" fillId="0" borderId="0" xfId="35" applyNumberFormat="1" applyFont="1" applyFill="1" applyBorder="1" applyAlignment="1">
      <alignment horizontal="left" vertical="center"/>
    </xf>
    <xf numFmtId="189" fontId="8" fillId="0" borderId="68" xfId="0" applyNumberFormat="1" applyFont="1" applyFill="1" applyBorder="1" applyAlignment="1">
      <alignment horizontal="right" vertical="center" wrapText="1"/>
    </xf>
    <xf numFmtId="0" fontId="8" fillId="0" borderId="68" xfId="0" applyFont="1" applyFill="1" applyBorder="1" applyAlignment="1">
      <alignment horizontal="right" vertical="center" wrapText="1"/>
    </xf>
    <xf numFmtId="0" fontId="44" fillId="0" borderId="92" xfId="38" applyNumberFormat="1" applyFont="1" applyFill="1" applyBorder="1" applyAlignment="1">
      <alignment horizontal="center" vertical="center" wrapText="1"/>
    </xf>
    <xf numFmtId="0" fontId="44" fillId="0" borderId="90" xfId="38" applyNumberFormat="1" applyFont="1" applyFill="1" applyBorder="1" applyAlignment="1">
      <alignment horizontal="center" vertical="center" wrapText="1"/>
    </xf>
    <xf numFmtId="0" fontId="44" fillId="0" borderId="9" xfId="38" applyNumberFormat="1" applyFont="1" applyFill="1" applyBorder="1" applyAlignment="1">
      <alignment horizontal="center" vertical="center" wrapText="1"/>
    </xf>
    <xf numFmtId="0" fontId="44" fillId="0" borderId="68" xfId="38" applyNumberFormat="1" applyFont="1" applyFill="1" applyBorder="1" applyAlignment="1">
      <alignment horizontal="center" vertical="center" wrapText="1"/>
    </xf>
    <xf numFmtId="0" fontId="44" fillId="0" borderId="86" xfId="38" applyNumberFormat="1" applyFont="1" applyFill="1" applyBorder="1" applyAlignment="1">
      <alignment horizontal="center" vertical="center" wrapText="1"/>
    </xf>
    <xf numFmtId="3" fontId="8" fillId="0" borderId="117" xfId="35" applyNumberFormat="1" applyFont="1" applyFill="1" applyBorder="1" applyAlignment="1">
      <alignment vertical="center"/>
    </xf>
    <xf numFmtId="176" fontId="4" fillId="0" borderId="0" xfId="8" applyNumberFormat="1" applyFont="1" applyFill="1" applyAlignment="1">
      <alignment horizontal="right" vertical="top"/>
    </xf>
    <xf numFmtId="170" fontId="4" fillId="0" borderId="9" xfId="38" applyNumberFormat="1" applyFont="1" applyFill="1" applyBorder="1" applyAlignment="1">
      <alignment vertical="center"/>
    </xf>
    <xf numFmtId="170" fontId="4" fillId="0" borderId="68" xfId="38" applyNumberFormat="1" applyFont="1" applyFill="1" applyBorder="1" applyAlignment="1">
      <alignment vertical="center"/>
    </xf>
    <xf numFmtId="170" fontId="4" fillId="0" borderId="18" xfId="38" applyNumberFormat="1" applyFont="1" applyFill="1" applyBorder="1" applyAlignment="1">
      <alignment vertical="center"/>
    </xf>
    <xf numFmtId="170" fontId="43" fillId="0" borderId="16" xfId="38" applyNumberFormat="1" applyFont="1" applyFill="1" applyBorder="1" applyAlignment="1">
      <alignment horizontal="right" vertical="center" wrapText="1"/>
    </xf>
    <xf numFmtId="3" fontId="144" fillId="0" borderId="11" xfId="0" applyNumberFormat="1" applyFont="1" applyFill="1" applyBorder="1" applyAlignment="1">
      <alignment horizontal="right" vertical="center"/>
    </xf>
    <xf numFmtId="3" fontId="144" fillId="0" borderId="0" xfId="0" applyNumberFormat="1" applyFont="1" applyFill="1" applyBorder="1" applyAlignment="1">
      <alignment horizontal="right" vertical="center"/>
    </xf>
    <xf numFmtId="3" fontId="144" fillId="0" borderId="10" xfId="0" applyNumberFormat="1" applyFont="1" applyFill="1" applyBorder="1" applyAlignment="1">
      <alignment horizontal="right" vertical="center"/>
    </xf>
    <xf numFmtId="170" fontId="43" fillId="0" borderId="11" xfId="38" applyNumberFormat="1" applyFont="1" applyFill="1" applyBorder="1" applyAlignment="1">
      <alignment horizontal="right" vertical="center"/>
    </xf>
    <xf numFmtId="170" fontId="43" fillId="0" borderId="0" xfId="38" applyNumberFormat="1" applyFont="1" applyFill="1" applyBorder="1" applyAlignment="1">
      <alignment horizontal="right" vertical="center"/>
    </xf>
    <xf numFmtId="170" fontId="43" fillId="0" borderId="10" xfId="38" applyNumberFormat="1" applyFont="1" applyFill="1" applyBorder="1" applyAlignment="1">
      <alignment horizontal="right" vertical="center"/>
    </xf>
    <xf numFmtId="170" fontId="8" fillId="0" borderId="63" xfId="35" applyNumberFormat="1" applyFont="1" applyFill="1" applyBorder="1" applyAlignment="1">
      <alignment horizontal="right" vertical="center" wrapText="1"/>
    </xf>
    <xf numFmtId="0" fontId="8" fillId="0" borderId="0" xfId="35" applyNumberFormat="1" applyFont="1" applyFill="1" applyBorder="1" applyAlignment="1">
      <alignment horizontal="left" vertical="center"/>
    </xf>
    <xf numFmtId="0" fontId="8" fillId="0" borderId="68" xfId="35" applyNumberFormat="1" applyFont="1" applyFill="1" applyBorder="1" applyAlignment="1">
      <alignment horizontal="right" vertical="top"/>
    </xf>
    <xf numFmtId="0" fontId="76" fillId="0" borderId="0" xfId="0" quotePrefix="1" applyFont="1" applyFill="1" applyBorder="1" applyAlignment="1">
      <alignment vertical="center" wrapText="1"/>
    </xf>
    <xf numFmtId="0" fontId="76" fillId="0" borderId="0" xfId="0" applyFont="1" applyFill="1" applyBorder="1" applyAlignment="1">
      <alignment vertical="center" wrapText="1"/>
    </xf>
    <xf numFmtId="49" fontId="76" fillId="0" borderId="0" xfId="0" quotePrefix="1" applyNumberFormat="1" applyFont="1" applyFill="1" applyBorder="1" applyAlignment="1">
      <alignment vertical="center" wrapText="1"/>
    </xf>
    <xf numFmtId="176" fontId="8" fillId="0" borderId="98" xfId="8" applyNumberFormat="1" applyFont="1" applyFill="1" applyBorder="1" applyAlignment="1">
      <alignment horizontal="right" vertical="center" wrapText="1"/>
    </xf>
    <xf numFmtId="170" fontId="8" fillId="0" borderId="68" xfId="35" applyNumberFormat="1" applyFont="1" applyFill="1" applyBorder="1" applyAlignment="1">
      <alignment horizontal="center" vertical="center"/>
    </xf>
    <xf numFmtId="0" fontId="8" fillId="0" borderId="68" xfId="35"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170" fontId="8" fillId="0" borderId="70" xfId="35" applyNumberFormat="1" applyFont="1" applyFill="1" applyBorder="1" applyAlignment="1">
      <alignment horizontal="right" vertical="center" wrapText="1"/>
    </xf>
    <xf numFmtId="170" fontId="7" fillId="0" borderId="68" xfId="35" applyNumberFormat="1" applyFont="1" applyFill="1" applyBorder="1" applyAlignment="1">
      <alignment horizontal="right" vertical="center" wrapText="1"/>
    </xf>
    <xf numFmtId="3" fontId="4" fillId="0" borderId="0" xfId="8" applyNumberFormat="1" applyFont="1" applyFill="1" applyBorder="1" applyAlignment="1">
      <alignment horizontal="right" vertical="top"/>
    </xf>
    <xf numFmtId="170" fontId="8" fillId="0" borderId="68" xfId="35" applyNumberFormat="1" applyFont="1" applyFill="1" applyBorder="1" applyAlignment="1">
      <alignment horizontal="center" vertical="top"/>
    </xf>
    <xf numFmtId="176" fontId="4" fillId="0" borderId="0" xfId="8" applyNumberFormat="1" applyFont="1" applyFill="1" applyBorder="1" applyAlignment="1">
      <alignment vertical="top"/>
    </xf>
    <xf numFmtId="0" fontId="78" fillId="0" borderId="0" xfId="0" applyFont="1" applyFill="1" applyBorder="1" applyAlignment="1">
      <alignment vertical="center" wrapText="1"/>
    </xf>
    <xf numFmtId="0" fontId="78" fillId="0" borderId="0" xfId="0" applyFont="1" applyFill="1" applyBorder="1" applyAlignment="1">
      <alignment horizontal="center" vertical="center"/>
    </xf>
    <xf numFmtId="176" fontId="8" fillId="0" borderId="98" xfId="8" applyNumberFormat="1" applyFont="1" applyFill="1" applyBorder="1" applyAlignment="1">
      <alignment horizontal="right" vertical="center" shrinkToFit="1"/>
    </xf>
    <xf numFmtId="49" fontId="8" fillId="0" borderId="68" xfId="0" quotePrefix="1" applyNumberFormat="1" applyFont="1" applyFill="1" applyBorder="1" applyAlignment="1">
      <alignment horizontal="left" vertical="center" wrapText="1"/>
    </xf>
    <xf numFmtId="49" fontId="8" fillId="0" borderId="68" xfId="0" applyNumberFormat="1" applyFont="1" applyFill="1" applyBorder="1" applyAlignment="1">
      <alignment horizontal="left" vertical="center" wrapText="1"/>
    </xf>
    <xf numFmtId="189" fontId="8" fillId="0" borderId="68" xfId="35" applyNumberFormat="1" applyFont="1" applyFill="1" applyBorder="1" applyAlignment="1">
      <alignment horizontal="center" vertical="center"/>
    </xf>
    <xf numFmtId="0" fontId="8" fillId="0" borderId="99" xfId="35" applyNumberFormat="1" applyFont="1" applyFill="1" applyBorder="1" applyAlignment="1">
      <alignment horizontal="center" vertical="center"/>
    </xf>
    <xf numFmtId="0" fontId="185" fillId="0" borderId="0" xfId="0" applyFont="1" applyFill="1" applyBorder="1" applyAlignment="1">
      <alignment vertical="center" wrapText="1"/>
    </xf>
    <xf numFmtId="49" fontId="76" fillId="0" borderId="0" xfId="0" applyNumberFormat="1" applyFont="1" applyFill="1" applyBorder="1" applyAlignment="1">
      <alignment vertical="center" wrapText="1"/>
    </xf>
    <xf numFmtId="176" fontId="8" fillId="0" borderId="0" xfId="35" applyNumberFormat="1" applyFont="1" applyFill="1" applyBorder="1" applyAlignment="1">
      <alignment horizontal="right" vertical="center" wrapText="1"/>
    </xf>
    <xf numFmtId="49" fontId="4" fillId="0" borderId="0" xfId="35" quotePrefix="1" applyNumberFormat="1" applyFont="1" applyFill="1" applyAlignment="1">
      <alignment horizontal="justify" vertical="top" wrapText="1"/>
    </xf>
    <xf numFmtId="0" fontId="4" fillId="0" borderId="0" xfId="35" applyNumberFormat="1" applyFont="1" applyFill="1" applyAlignment="1">
      <alignment horizontal="justify" vertical="top" wrapText="1"/>
    </xf>
    <xf numFmtId="0" fontId="4" fillId="0" borderId="0" xfId="35" applyNumberFormat="1" applyFont="1" applyFill="1" applyAlignment="1">
      <alignment horizontal="left" vertical="top"/>
    </xf>
    <xf numFmtId="176" fontId="8" fillId="0" borderId="117" xfId="35" applyNumberFormat="1" applyFont="1" applyFill="1" applyBorder="1" applyAlignment="1">
      <alignment horizontal="right" vertical="center" wrapText="1"/>
    </xf>
    <xf numFmtId="3" fontId="8" fillId="0" borderId="0" xfId="35" applyNumberFormat="1" applyFont="1" applyFill="1" applyBorder="1" applyAlignment="1">
      <alignment vertical="center"/>
    </xf>
    <xf numFmtId="176" fontId="8" fillId="0" borderId="0" xfId="8" quotePrefix="1" applyNumberFormat="1" applyFont="1" applyFill="1" applyBorder="1" applyAlignment="1">
      <alignment vertical="center"/>
    </xf>
    <xf numFmtId="3" fontId="24" fillId="0" borderId="0" xfId="35" quotePrefix="1" applyNumberFormat="1" applyFont="1" applyFill="1" applyBorder="1" applyAlignment="1">
      <alignment vertical="center"/>
    </xf>
    <xf numFmtId="176" fontId="8" fillId="0" borderId="80" xfId="8" quotePrefix="1" applyNumberFormat="1" applyFont="1" applyFill="1" applyBorder="1" applyAlignment="1">
      <alignment horizontal="right" vertical="center" wrapText="1"/>
    </xf>
    <xf numFmtId="3" fontId="24" fillId="0" borderId="0" xfId="8" quotePrefix="1" applyNumberFormat="1" applyFont="1" applyFill="1" applyBorder="1" applyAlignment="1">
      <alignment vertical="center"/>
    </xf>
    <xf numFmtId="176" fontId="4" fillId="0" borderId="0" xfId="8" applyNumberFormat="1" applyFont="1" applyFill="1" applyAlignment="1">
      <alignment vertical="center" wrapText="1"/>
    </xf>
    <xf numFmtId="3" fontId="8" fillId="0" borderId="68" xfId="8" quotePrefix="1" applyNumberFormat="1" applyFont="1" applyFill="1" applyBorder="1" applyAlignment="1">
      <alignment vertical="center"/>
    </xf>
    <xf numFmtId="0" fontId="8" fillId="0" borderId="0" xfId="35" quotePrefix="1" applyNumberFormat="1" applyFont="1" applyFill="1" applyAlignment="1">
      <alignment vertical="center" wrapText="1"/>
    </xf>
    <xf numFmtId="0" fontId="24" fillId="0" borderId="0" xfId="35" quotePrefix="1" applyNumberFormat="1" applyFont="1" applyFill="1" applyAlignment="1">
      <alignment vertical="center"/>
    </xf>
    <xf numFmtId="0" fontId="8" fillId="0" borderId="99" xfId="35" quotePrefix="1" applyNumberFormat="1" applyFont="1" applyFill="1" applyBorder="1" applyAlignment="1">
      <alignment horizontal="right" vertical="top"/>
    </xf>
    <xf numFmtId="3" fontId="24" fillId="0" borderId="0" xfId="35" applyNumberFormat="1" applyFont="1" applyFill="1" applyAlignment="1">
      <alignment vertical="center" wrapText="1"/>
    </xf>
    <xf numFmtId="3" fontId="4" fillId="0" borderId="0" xfId="8" quotePrefix="1" applyNumberFormat="1" applyFont="1" applyFill="1" applyBorder="1" applyAlignment="1">
      <alignment vertical="center"/>
    </xf>
    <xf numFmtId="3" fontId="4" fillId="0" borderId="68" xfId="8" quotePrefix="1" applyNumberFormat="1" applyFont="1" applyFill="1" applyBorder="1" applyAlignment="1">
      <alignment vertical="center"/>
    </xf>
    <xf numFmtId="0" fontId="8" fillId="0" borderId="99" xfId="35" applyNumberFormat="1" applyFont="1" applyFill="1" applyBorder="1" applyAlignment="1">
      <alignment horizontal="right" vertical="top"/>
    </xf>
    <xf numFmtId="0" fontId="44" fillId="0" borderId="21" xfId="38" applyNumberFormat="1" applyFont="1" applyFill="1" applyBorder="1" applyAlignment="1">
      <alignment vertical="center"/>
    </xf>
    <xf numFmtId="0" fontId="44" fillId="0" borderId="87" xfId="38" applyNumberFormat="1" applyFont="1" applyFill="1" applyBorder="1" applyAlignment="1">
      <alignment vertical="center"/>
    </xf>
    <xf numFmtId="0" fontId="44" fillId="0" borderId="22" xfId="38" applyNumberFormat="1" applyFont="1" applyFill="1" applyBorder="1" applyAlignment="1">
      <alignment vertical="center"/>
    </xf>
    <xf numFmtId="0" fontId="4" fillId="0" borderId="0" xfId="38" applyNumberFormat="1" applyFont="1" applyFill="1" applyAlignment="1">
      <alignment horizontal="left" vertical="center" wrapText="1"/>
    </xf>
    <xf numFmtId="3" fontId="144" fillId="0" borderId="16" xfId="38" applyNumberFormat="1" applyFont="1" applyFill="1" applyBorder="1" applyAlignment="1">
      <alignment horizontal="right" vertical="center"/>
    </xf>
    <xf numFmtId="3" fontId="43" fillId="0" borderId="92" xfId="0" applyNumberFormat="1" applyFont="1" applyFill="1" applyBorder="1" applyAlignment="1">
      <alignment horizontal="right" vertical="center"/>
    </xf>
    <xf numFmtId="3" fontId="43" fillId="0" borderId="90" xfId="0" applyNumberFormat="1" applyFont="1" applyFill="1" applyBorder="1" applyAlignment="1">
      <alignment horizontal="right" vertical="center"/>
    </xf>
    <xf numFmtId="3" fontId="43" fillId="0" borderId="93" xfId="0" applyNumberFormat="1" applyFont="1" applyFill="1" applyBorder="1" applyAlignment="1">
      <alignment horizontal="right" vertical="center"/>
    </xf>
    <xf numFmtId="217" fontId="8" fillId="0" borderId="80" xfId="8" applyNumberFormat="1" applyFont="1" applyFill="1" applyBorder="1" applyAlignment="1">
      <alignment horizontal="right" vertical="center" wrapText="1"/>
    </xf>
    <xf numFmtId="0" fontId="4" fillId="0" borderId="0" xfId="35" quotePrefix="1" applyNumberFormat="1" applyFont="1" applyFill="1" applyAlignment="1">
      <alignment horizontal="left" vertical="center"/>
    </xf>
    <xf numFmtId="3" fontId="24" fillId="0" borderId="0" xfId="8" applyNumberFormat="1" applyFont="1" applyFill="1" applyBorder="1" applyAlignment="1">
      <alignment vertical="center"/>
    </xf>
    <xf numFmtId="3" fontId="8" fillId="0" borderId="0" xfId="8" applyNumberFormat="1" applyFont="1" applyFill="1" applyBorder="1" applyAlignment="1">
      <alignment vertical="center"/>
    </xf>
    <xf numFmtId="3" fontId="8" fillId="0" borderId="0" xfId="35" quotePrefix="1" applyNumberFormat="1" applyFont="1" applyFill="1" applyBorder="1" applyAlignment="1">
      <alignment vertical="center"/>
    </xf>
    <xf numFmtId="3" fontId="24" fillId="0" borderId="0" xfId="35" applyNumberFormat="1" applyFont="1" applyFill="1" applyBorder="1" applyAlignment="1">
      <alignment vertical="center" wrapText="1"/>
    </xf>
    <xf numFmtId="0" fontId="76" fillId="0" borderId="0" xfId="0" quotePrefix="1" applyFont="1" applyFill="1" applyBorder="1" applyAlignment="1">
      <alignment horizontal="justify" vertical="center" wrapText="1"/>
    </xf>
    <xf numFmtId="3" fontId="24" fillId="0" borderId="0" xfId="35" applyNumberFormat="1" applyFont="1" applyFill="1" applyBorder="1" applyAlignment="1">
      <alignment vertical="center"/>
    </xf>
    <xf numFmtId="0" fontId="8" fillId="0" borderId="0" xfId="38" applyNumberFormat="1" applyFont="1" applyFill="1" applyAlignment="1">
      <alignment horizontal="center" vertical="center"/>
    </xf>
    <xf numFmtId="3" fontId="144" fillId="0" borderId="16" xfId="35" applyNumberFormat="1" applyFont="1" applyFill="1" applyBorder="1" applyAlignment="1">
      <alignment horizontal="right" vertical="center"/>
    </xf>
    <xf numFmtId="3" fontId="4" fillId="0" borderId="68" xfId="35" quotePrefix="1" applyNumberFormat="1" applyFont="1" applyFill="1" applyBorder="1" applyAlignment="1">
      <alignment horizontal="right" vertical="center"/>
    </xf>
    <xf numFmtId="0" fontId="44" fillId="0" borderId="21" xfId="38" applyNumberFormat="1" applyFont="1" applyFill="1" applyBorder="1" applyAlignment="1">
      <alignment horizontal="center" vertical="center" wrapText="1"/>
    </xf>
    <xf numFmtId="0" fontId="44" fillId="0" borderId="87" xfId="38" applyNumberFormat="1" applyFont="1" applyFill="1" applyBorder="1" applyAlignment="1">
      <alignment horizontal="center" vertical="center" wrapText="1"/>
    </xf>
    <xf numFmtId="0" fontId="44" fillId="0" borderId="22" xfId="38" applyNumberFormat="1" applyFont="1" applyFill="1" applyBorder="1" applyAlignment="1">
      <alignment horizontal="center" vertical="center" wrapText="1"/>
    </xf>
    <xf numFmtId="0" fontId="7" fillId="0" borderId="0" xfId="38" applyNumberFormat="1" applyFont="1" applyFill="1" applyAlignment="1">
      <alignment horizontal="justify" vertical="center" wrapText="1"/>
    </xf>
    <xf numFmtId="37" fontId="43" fillId="0" borderId="11" xfId="8" applyNumberFormat="1" applyFont="1" applyFill="1" applyBorder="1" applyAlignment="1">
      <alignment horizontal="right" vertical="center" wrapText="1"/>
    </xf>
    <xf numFmtId="37" fontId="43" fillId="0" borderId="0" xfId="8" applyNumberFormat="1" applyFont="1" applyFill="1" applyBorder="1" applyAlignment="1">
      <alignment horizontal="right" vertical="center" wrapText="1"/>
    </xf>
    <xf numFmtId="37" fontId="43" fillId="0" borderId="10" xfId="8" applyNumberFormat="1" applyFont="1" applyFill="1" applyBorder="1" applyAlignment="1">
      <alignment horizontal="right" vertical="center" wrapText="1"/>
    </xf>
    <xf numFmtId="3" fontId="43" fillId="0" borderId="4" xfId="38" applyNumberFormat="1" applyFont="1" applyFill="1" applyBorder="1" applyAlignment="1">
      <alignment vertical="center"/>
    </xf>
    <xf numFmtId="3" fontId="43" fillId="0" borderId="86" xfId="38" applyNumberFormat="1" applyFont="1" applyFill="1" applyBorder="1" applyAlignment="1">
      <alignment vertical="center"/>
    </xf>
    <xf numFmtId="170" fontId="43" fillId="0" borderId="22" xfId="0" applyNumberFormat="1" applyFont="1" applyFill="1" applyBorder="1" applyAlignment="1">
      <alignment horizontal="right" vertical="center"/>
    </xf>
    <xf numFmtId="0" fontId="141" fillId="0" borderId="72" xfId="39" applyNumberFormat="1" applyFont="1" applyFill="1" applyBorder="1" applyAlignment="1">
      <alignment vertical="center" wrapText="1"/>
    </xf>
    <xf numFmtId="0" fontId="141" fillId="0" borderId="99" xfId="39" applyNumberFormat="1" applyFont="1" applyFill="1" applyBorder="1" applyAlignment="1">
      <alignment vertical="center" wrapText="1"/>
    </xf>
    <xf numFmtId="0" fontId="141" fillId="0" borderId="74" xfId="39" applyNumberFormat="1" applyFont="1" applyFill="1" applyBorder="1" applyAlignment="1">
      <alignment vertical="center" wrapText="1"/>
    </xf>
    <xf numFmtId="0" fontId="15" fillId="0" borderId="4" xfId="39" applyNumberFormat="1" applyFont="1" applyFill="1" applyBorder="1" applyAlignment="1">
      <alignment vertical="center" wrapText="1"/>
    </xf>
    <xf numFmtId="0" fontId="15" fillId="0" borderId="86" xfId="39" applyNumberFormat="1" applyFont="1" applyFill="1" applyBorder="1" applyAlignment="1">
      <alignment vertical="center" wrapText="1"/>
    </xf>
    <xf numFmtId="3" fontId="8" fillId="0" borderId="4" xfId="0" applyNumberFormat="1" applyFont="1" applyFill="1" applyBorder="1" applyAlignment="1">
      <alignment horizontal="right" vertical="center"/>
    </xf>
    <xf numFmtId="3" fontId="8" fillId="0" borderId="86" xfId="0" applyNumberFormat="1" applyFont="1" applyFill="1" applyBorder="1" applyAlignment="1">
      <alignment horizontal="right" vertical="center"/>
    </xf>
    <xf numFmtId="0" fontId="48" fillId="0" borderId="114" xfId="39" applyNumberFormat="1" applyFont="1" applyFill="1" applyBorder="1" applyAlignment="1">
      <alignment vertical="center" wrapText="1"/>
    </xf>
    <xf numFmtId="0" fontId="48" fillId="0" borderId="10" xfId="39" applyNumberFormat="1" applyFont="1" applyFill="1" applyBorder="1" applyAlignment="1">
      <alignment vertical="center" wrapText="1"/>
    </xf>
    <xf numFmtId="3" fontId="4" fillId="0" borderId="14" xfId="38" applyNumberFormat="1" applyFont="1" applyFill="1" applyBorder="1" applyAlignment="1">
      <alignment horizontal="right" vertical="center" wrapText="1"/>
    </xf>
    <xf numFmtId="3" fontId="4" fillId="0" borderId="13" xfId="38" applyNumberFormat="1" applyFont="1" applyFill="1" applyBorder="1" applyAlignment="1">
      <alignment horizontal="right" vertical="center" wrapText="1"/>
    </xf>
    <xf numFmtId="3" fontId="4" fillId="0" borderId="88" xfId="38" applyNumberFormat="1" applyFont="1" applyFill="1" applyBorder="1" applyAlignment="1">
      <alignment horizontal="right" vertical="center" wrapText="1"/>
    </xf>
    <xf numFmtId="3" fontId="4" fillId="0" borderId="12" xfId="38" applyNumberFormat="1" applyFont="1" applyFill="1" applyBorder="1" applyAlignment="1">
      <alignment horizontal="right" vertical="center" wrapText="1"/>
    </xf>
    <xf numFmtId="0" fontId="4" fillId="0" borderId="21" xfId="39" applyNumberFormat="1" applyFont="1" applyFill="1" applyBorder="1" applyAlignment="1">
      <alignment vertical="center"/>
    </xf>
    <xf numFmtId="0" fontId="4" fillId="0" borderId="87" xfId="39" applyNumberFormat="1" applyFont="1" applyFill="1" applyBorder="1" applyAlignment="1">
      <alignment vertical="center"/>
    </xf>
    <xf numFmtId="14" fontId="8" fillId="0" borderId="99" xfId="35" applyNumberFormat="1" applyFont="1" applyFill="1" applyBorder="1" applyAlignment="1">
      <alignment horizontal="right" vertical="center" wrapText="1"/>
    </xf>
    <xf numFmtId="170" fontId="44" fillId="0" borderId="0" xfId="35" applyNumberFormat="1" applyFont="1" applyFill="1" applyBorder="1" applyAlignment="1">
      <alignment horizontal="right" vertical="center" wrapText="1"/>
    </xf>
    <xf numFmtId="14" fontId="8" fillId="0" borderId="0" xfId="35" applyNumberFormat="1" applyFont="1" applyFill="1" applyBorder="1" applyAlignment="1">
      <alignment horizontal="center" vertical="center" wrapText="1"/>
    </xf>
    <xf numFmtId="0" fontId="143" fillId="0" borderId="16" xfId="39" quotePrefix="1" applyNumberFormat="1" applyFont="1" applyFill="1" applyBorder="1" applyAlignment="1">
      <alignment horizontal="justify" vertical="center" wrapText="1"/>
    </xf>
    <xf numFmtId="0" fontId="143" fillId="0" borderId="16" xfId="39" applyNumberFormat="1" applyFont="1" applyFill="1" applyBorder="1" applyAlignment="1">
      <alignment horizontal="justify" vertical="center" wrapText="1"/>
    </xf>
    <xf numFmtId="170" fontId="4" fillId="0" borderId="81" xfId="35" applyNumberFormat="1" applyFont="1" applyFill="1" applyBorder="1" applyAlignment="1">
      <alignment vertical="center"/>
    </xf>
    <xf numFmtId="3" fontId="43" fillId="0" borderId="11" xfId="38" applyNumberFormat="1" applyFont="1" applyFill="1" applyBorder="1" applyAlignment="1">
      <alignment horizontal="right" vertical="center"/>
    </xf>
    <xf numFmtId="3" fontId="43" fillId="0" borderId="0" xfId="38" applyNumberFormat="1" applyFont="1" applyFill="1" applyBorder="1" applyAlignment="1">
      <alignment horizontal="right" vertical="center"/>
    </xf>
    <xf numFmtId="3" fontId="43" fillId="0" borderId="10" xfId="38" applyNumberFormat="1" applyFont="1" applyFill="1" applyBorder="1" applyAlignment="1">
      <alignment horizontal="right" vertical="center"/>
    </xf>
    <xf numFmtId="37" fontId="8" fillId="0" borderId="78" xfId="35" applyNumberFormat="1" applyFont="1" applyFill="1" applyBorder="1" applyAlignment="1">
      <alignment horizontal="right" vertical="center"/>
    </xf>
    <xf numFmtId="37" fontId="8" fillId="0" borderId="79" xfId="35" applyNumberFormat="1" applyFont="1" applyFill="1" applyBorder="1" applyAlignment="1">
      <alignment horizontal="right" vertical="center"/>
    </xf>
    <xf numFmtId="38" fontId="4" fillId="0" borderId="0" xfId="38" applyNumberFormat="1" applyFont="1" applyFill="1" applyAlignment="1">
      <alignment horizontal="right" vertical="center" wrapText="1"/>
    </xf>
    <xf numFmtId="37" fontId="121" fillId="0" borderId="16" xfId="38" applyNumberFormat="1" applyFont="1" applyFill="1" applyBorder="1" applyAlignment="1">
      <alignment vertical="center"/>
    </xf>
    <xf numFmtId="0" fontId="8" fillId="0" borderId="0" xfId="35" quotePrefix="1" applyNumberFormat="1" applyFont="1" applyFill="1" applyBorder="1" applyAlignment="1">
      <alignment horizontal="center" vertical="center"/>
    </xf>
    <xf numFmtId="0" fontId="8" fillId="0" borderId="82" xfId="35" applyNumberFormat="1" applyFont="1" applyFill="1" applyBorder="1" applyAlignment="1">
      <alignment horizontal="center" vertical="center" wrapText="1"/>
    </xf>
    <xf numFmtId="0" fontId="4" fillId="0" borderId="94" xfId="35" applyNumberFormat="1" applyFont="1" applyFill="1" applyBorder="1" applyAlignment="1">
      <alignment horizontal="left" vertical="center" wrapText="1"/>
    </xf>
    <xf numFmtId="3" fontId="8" fillId="0" borderId="0" xfId="35" applyNumberFormat="1" applyFont="1" applyFill="1" applyBorder="1" applyAlignment="1">
      <alignment horizontal="right" vertical="center"/>
    </xf>
    <xf numFmtId="170" fontId="4" fillId="0" borderId="0" xfId="35" applyNumberFormat="1" applyFont="1" applyFill="1" applyBorder="1" applyAlignment="1">
      <alignment horizontal="right" vertical="top" wrapText="1"/>
    </xf>
    <xf numFmtId="170" fontId="4" fillId="0" borderId="68" xfId="35" applyNumberFormat="1" applyFont="1" applyFill="1" applyBorder="1" applyAlignment="1">
      <alignment horizontal="right" vertical="top" wrapText="1"/>
    </xf>
    <xf numFmtId="0" fontId="8" fillId="0" borderId="0" xfId="0" quotePrefix="1" applyFont="1" applyFill="1" applyAlignment="1">
      <alignment horizontal="center" vertical="center"/>
    </xf>
    <xf numFmtId="37" fontId="8" fillId="0" borderId="78" xfId="38" applyNumberFormat="1" applyFont="1" applyFill="1" applyBorder="1" applyAlignment="1">
      <alignment horizontal="right" vertical="center" shrinkToFit="1"/>
    </xf>
    <xf numFmtId="37" fontId="8" fillId="0" borderId="79" xfId="38" applyNumberFormat="1" applyFont="1" applyFill="1" applyBorder="1" applyAlignment="1">
      <alignment horizontal="right" vertical="center" shrinkToFit="1"/>
    </xf>
    <xf numFmtId="0" fontId="8" fillId="0" borderId="6" xfId="38" applyNumberFormat="1" applyFont="1" applyFill="1" applyBorder="1" applyAlignment="1">
      <alignment horizontal="center" vertical="center" wrapText="1"/>
    </xf>
    <xf numFmtId="0" fontId="8" fillId="0" borderId="15" xfId="38" applyNumberFormat="1" applyFont="1" applyFill="1" applyBorder="1" applyAlignment="1">
      <alignment horizontal="center" vertical="center" wrapText="1"/>
    </xf>
    <xf numFmtId="0" fontId="4" fillId="0" borderId="76" xfId="35" applyNumberFormat="1" applyFont="1" applyFill="1" applyBorder="1" applyAlignment="1">
      <alignment horizontal="left" vertical="center" wrapText="1"/>
    </xf>
    <xf numFmtId="3" fontId="8" fillId="0" borderId="77" xfId="35" applyNumberFormat="1" applyFont="1" applyFill="1" applyBorder="1" applyAlignment="1">
      <alignment horizontal="right" vertical="center" shrinkToFit="1"/>
    </xf>
    <xf numFmtId="3" fontId="8" fillId="0" borderId="80" xfId="35" applyNumberFormat="1" applyFont="1" applyFill="1" applyBorder="1" applyAlignment="1">
      <alignment horizontal="right" vertical="center" shrinkToFit="1"/>
    </xf>
    <xf numFmtId="176" fontId="8" fillId="0" borderId="44" xfId="8" applyNumberFormat="1" applyFont="1" applyFill="1" applyBorder="1" applyAlignment="1">
      <alignment horizontal="right" vertical="center" shrinkToFit="1"/>
    </xf>
    <xf numFmtId="176" fontId="8" fillId="0" borderId="24" xfId="8" applyNumberFormat="1" applyFont="1" applyFill="1" applyBorder="1" applyAlignment="1">
      <alignment horizontal="right" vertical="center" shrinkToFit="1"/>
    </xf>
    <xf numFmtId="176" fontId="8" fillId="0" borderId="80" xfId="8" applyNumberFormat="1" applyFont="1" applyFill="1" applyBorder="1" applyAlignment="1">
      <alignment horizontal="right" vertical="center" shrinkToFit="1"/>
    </xf>
    <xf numFmtId="176" fontId="8" fillId="0" borderId="46" xfId="8" applyNumberFormat="1" applyFont="1" applyFill="1" applyBorder="1" applyAlignment="1">
      <alignment horizontal="right" vertical="center" shrinkToFit="1"/>
    </xf>
    <xf numFmtId="37" fontId="4" fillId="0" borderId="29" xfId="38" applyNumberFormat="1" applyFont="1" applyFill="1" applyBorder="1" applyAlignment="1">
      <alignment vertical="center" shrinkToFit="1"/>
    </xf>
    <xf numFmtId="37" fontId="4" fillId="0" borderId="7" xfId="38" applyNumberFormat="1" applyFont="1" applyFill="1" applyBorder="1" applyAlignment="1">
      <alignment vertical="center" shrinkToFit="1"/>
    </xf>
    <xf numFmtId="37" fontId="4" fillId="0" borderId="26" xfId="38" applyNumberFormat="1" applyFont="1" applyFill="1" applyBorder="1" applyAlignment="1">
      <alignment vertical="center" shrinkToFit="1"/>
    </xf>
    <xf numFmtId="3" fontId="9" fillId="0" borderId="68" xfId="35" applyNumberFormat="1" applyFont="1" applyFill="1" applyBorder="1" applyAlignment="1">
      <alignment horizontal="right" vertical="center" wrapText="1"/>
    </xf>
    <xf numFmtId="38" fontId="9" fillId="0" borderId="0" xfId="35" applyNumberFormat="1" applyFont="1" applyFill="1" applyBorder="1" applyAlignment="1">
      <alignment vertical="center"/>
    </xf>
    <xf numFmtId="0" fontId="9" fillId="0" borderId="0" xfId="35" applyNumberFormat="1" applyFont="1" applyFill="1" applyBorder="1" applyAlignment="1">
      <alignment vertical="center"/>
    </xf>
    <xf numFmtId="0" fontId="8" fillId="0" borderId="98" xfId="35" quotePrefix="1" applyNumberFormat="1" applyFont="1" applyFill="1" applyBorder="1" applyAlignment="1">
      <alignment horizontal="right" vertical="center" wrapText="1"/>
    </xf>
    <xf numFmtId="3" fontId="7" fillId="0" borderId="71" xfId="35" applyNumberFormat="1" applyFont="1" applyFill="1" applyBorder="1" applyAlignment="1">
      <alignment vertical="center"/>
    </xf>
    <xf numFmtId="3" fontId="7" fillId="0" borderId="88" xfId="35" applyNumberFormat="1" applyFont="1" applyFill="1" applyBorder="1" applyAlignment="1">
      <alignment vertical="center"/>
    </xf>
    <xf numFmtId="3" fontId="7" fillId="0" borderId="81" xfId="35" applyNumberFormat="1" applyFont="1" applyFill="1" applyBorder="1" applyAlignment="1">
      <alignment vertical="center"/>
    </xf>
    <xf numFmtId="0" fontId="8" fillId="0" borderId="77" xfId="35" quotePrefix="1" applyNumberFormat="1" applyFont="1" applyFill="1" applyBorder="1" applyAlignment="1">
      <alignment vertical="center"/>
    </xf>
    <xf numFmtId="0" fontId="8" fillId="0" borderId="80" xfId="35" quotePrefix="1" applyNumberFormat="1" applyFont="1" applyFill="1" applyBorder="1" applyAlignment="1">
      <alignment vertical="center"/>
    </xf>
    <xf numFmtId="170" fontId="7" fillId="0" borderId="0" xfId="35" applyNumberFormat="1" applyFont="1" applyFill="1" applyAlignment="1">
      <alignment vertical="center"/>
    </xf>
    <xf numFmtId="37" fontId="43" fillId="0" borderId="14" xfId="8" applyNumberFormat="1" applyFont="1" applyFill="1" applyBorder="1" applyAlignment="1">
      <alignment vertical="center"/>
    </xf>
    <xf numFmtId="37" fontId="43" fillId="0" borderId="13" xfId="8" applyNumberFormat="1" applyFont="1" applyFill="1" applyBorder="1" applyAlignment="1">
      <alignment vertical="center"/>
    </xf>
    <xf numFmtId="37" fontId="43" fillId="0" borderId="88" xfId="8" applyNumberFormat="1" applyFont="1" applyFill="1" applyBorder="1" applyAlignment="1">
      <alignment vertical="center"/>
    </xf>
    <xf numFmtId="37" fontId="43" fillId="0" borderId="12" xfId="8" applyNumberFormat="1" applyFont="1" applyFill="1" applyBorder="1" applyAlignment="1">
      <alignment vertical="center"/>
    </xf>
    <xf numFmtId="10" fontId="4" fillId="0" borderId="0" xfId="35" applyNumberFormat="1" applyFont="1" applyFill="1" applyBorder="1" applyAlignment="1">
      <alignment horizontal="center" vertical="center"/>
    </xf>
    <xf numFmtId="0" fontId="144" fillId="0" borderId="11" xfId="0" applyFont="1" applyFill="1" applyBorder="1" applyAlignment="1">
      <alignment horizontal="right" vertical="center"/>
    </xf>
    <xf numFmtId="0" fontId="144" fillId="0" borderId="0" xfId="0" applyFont="1" applyFill="1" applyBorder="1" applyAlignment="1">
      <alignment horizontal="right" vertical="center"/>
    </xf>
    <xf numFmtId="0" fontId="144" fillId="0" borderId="10" xfId="0" applyFont="1" applyFill="1" applyBorder="1" applyAlignment="1">
      <alignment horizontal="right" vertical="center"/>
    </xf>
    <xf numFmtId="3" fontId="43" fillId="0" borderId="11" xfId="38" applyNumberFormat="1" applyFont="1" applyFill="1" applyBorder="1" applyAlignment="1">
      <alignment horizontal="right" vertical="center" wrapText="1"/>
    </xf>
    <xf numFmtId="3" fontId="43" fillId="0" borderId="0" xfId="38" applyNumberFormat="1" applyFont="1" applyFill="1" applyBorder="1" applyAlignment="1">
      <alignment horizontal="right" vertical="center" wrapText="1"/>
    </xf>
    <xf numFmtId="3" fontId="43" fillId="0" borderId="10" xfId="38" applyNumberFormat="1" applyFont="1" applyFill="1" applyBorder="1" applyAlignment="1">
      <alignment horizontal="right" vertical="center" wrapText="1"/>
    </xf>
    <xf numFmtId="0" fontId="144" fillId="0" borderId="16" xfId="35" applyNumberFormat="1" applyFont="1" applyFill="1" applyBorder="1" applyAlignment="1">
      <alignment horizontal="right" vertical="center"/>
    </xf>
    <xf numFmtId="213" fontId="121" fillId="0" borderId="16" xfId="38" applyNumberFormat="1" applyFont="1" applyFill="1" applyBorder="1" applyAlignment="1">
      <alignment vertical="center"/>
    </xf>
    <xf numFmtId="3" fontId="43" fillId="0" borderId="9" xfId="38" applyNumberFormat="1" applyFont="1" applyFill="1" applyBorder="1" applyAlignment="1">
      <alignment horizontal="right" vertical="center"/>
    </xf>
    <xf numFmtId="3" fontId="43" fillId="0" borderId="68" xfId="38" applyNumberFormat="1" applyFont="1" applyFill="1" applyBorder="1" applyAlignment="1">
      <alignment horizontal="right" vertical="center"/>
    </xf>
    <xf numFmtId="3" fontId="43" fillId="0" borderId="18" xfId="38" applyNumberFormat="1" applyFont="1" applyFill="1" applyBorder="1" applyAlignment="1">
      <alignment horizontal="right" vertical="center"/>
    </xf>
    <xf numFmtId="0" fontId="43" fillId="0" borderId="16" xfId="35" applyNumberFormat="1" applyFont="1" applyFill="1" applyBorder="1" applyAlignment="1">
      <alignment vertical="center"/>
    </xf>
    <xf numFmtId="3" fontId="43" fillId="0" borderId="110" xfId="38" applyNumberFormat="1" applyFont="1" applyFill="1" applyBorder="1" applyAlignment="1">
      <alignment horizontal="right" vertical="center"/>
    </xf>
    <xf numFmtId="3" fontId="43" fillId="0" borderId="111" xfId="38" applyNumberFormat="1" applyFont="1" applyFill="1" applyBorder="1" applyAlignment="1">
      <alignment horizontal="right" vertical="center"/>
    </xf>
    <xf numFmtId="3" fontId="43" fillId="0" borderId="112" xfId="38" applyNumberFormat="1" applyFont="1" applyFill="1" applyBorder="1" applyAlignment="1">
      <alignment horizontal="right" vertical="center"/>
    </xf>
    <xf numFmtId="0" fontId="8" fillId="0" borderId="68" xfId="38" applyNumberFormat="1" applyFont="1" applyFill="1" applyBorder="1" applyAlignment="1">
      <alignment horizontal="right" vertical="center" wrapText="1"/>
    </xf>
    <xf numFmtId="49" fontId="4" fillId="0" borderId="0" xfId="35" quotePrefix="1" applyNumberFormat="1" applyFont="1" applyFill="1" applyAlignment="1">
      <alignment horizontal="left" vertical="center" wrapText="1"/>
    </xf>
    <xf numFmtId="176" fontId="8" fillId="0" borderId="80" xfId="8" applyNumberFormat="1" applyFont="1" applyFill="1" applyBorder="1" applyAlignment="1">
      <alignment horizontal="right" vertical="center" wrapText="1" shrinkToFit="1"/>
    </xf>
    <xf numFmtId="176" fontId="8" fillId="0" borderId="117" xfId="8" applyNumberFormat="1" applyFont="1" applyFill="1" applyBorder="1" applyAlignment="1">
      <alignment horizontal="right" vertical="center" wrapText="1" shrinkToFit="1"/>
    </xf>
    <xf numFmtId="38" fontId="4" fillId="0" borderId="0" xfId="35" applyNumberFormat="1" applyFont="1" applyFill="1" applyAlignment="1">
      <alignment vertical="center"/>
    </xf>
    <xf numFmtId="3" fontId="144" fillId="0" borderId="114" xfId="35" applyNumberFormat="1" applyFont="1" applyFill="1" applyBorder="1" applyAlignment="1">
      <alignment vertical="center"/>
    </xf>
    <xf numFmtId="3" fontId="144" fillId="0" borderId="0" xfId="35" applyNumberFormat="1" applyFont="1" applyFill="1" applyBorder="1" applyAlignment="1">
      <alignment vertical="center"/>
    </xf>
    <xf numFmtId="3" fontId="144" fillId="0" borderId="10" xfId="35" applyNumberFormat="1" applyFont="1" applyFill="1" applyBorder="1" applyAlignment="1">
      <alignment vertical="center"/>
    </xf>
    <xf numFmtId="14" fontId="8" fillId="0" borderId="113" xfId="35" applyNumberFormat="1" applyFont="1" applyFill="1" applyBorder="1" applyAlignment="1">
      <alignment horizontal="right" vertical="center" wrapText="1"/>
    </xf>
    <xf numFmtId="0" fontId="8" fillId="0" borderId="2" xfId="35" applyNumberFormat="1" applyFont="1" applyFill="1" applyBorder="1" applyAlignment="1">
      <alignment horizontal="right" vertical="center" wrapText="1"/>
    </xf>
    <xf numFmtId="0" fontId="8" fillId="0" borderId="89" xfId="35" applyNumberFormat="1" applyFont="1" applyFill="1" applyBorder="1" applyAlignment="1">
      <alignment horizontal="right" vertical="center" wrapText="1"/>
    </xf>
    <xf numFmtId="0" fontId="8" fillId="0" borderId="73" xfId="35" applyNumberFormat="1" applyFont="1" applyFill="1" applyBorder="1" applyAlignment="1">
      <alignment horizontal="right" vertical="center" wrapText="1"/>
    </xf>
    <xf numFmtId="170" fontId="8" fillId="0" borderId="99" xfId="35" applyNumberFormat="1" applyFont="1" applyFill="1" applyBorder="1" applyAlignment="1">
      <alignment horizontal="center" vertical="center"/>
    </xf>
    <xf numFmtId="0" fontId="8" fillId="0" borderId="0" xfId="38" applyNumberFormat="1" applyFont="1" applyFill="1" applyBorder="1" applyAlignment="1">
      <alignment horizontal="right" vertical="center"/>
    </xf>
    <xf numFmtId="170" fontId="4" fillId="0" borderId="0" xfId="38" applyNumberFormat="1" applyFont="1" applyFill="1" applyAlignment="1">
      <alignment horizontal="right" vertical="center" wrapText="1"/>
    </xf>
    <xf numFmtId="3" fontId="4" fillId="0" borderId="0" xfId="35" applyNumberFormat="1" applyFont="1" applyFill="1" applyAlignment="1">
      <alignment vertical="top"/>
    </xf>
    <xf numFmtId="37" fontId="8" fillId="0" borderId="13" xfId="35" applyNumberFormat="1" applyFont="1" applyFill="1" applyBorder="1" applyAlignment="1">
      <alignment horizontal="right" vertical="center" wrapText="1"/>
    </xf>
    <xf numFmtId="37" fontId="8" fillId="0" borderId="88" xfId="35" applyNumberFormat="1" applyFont="1" applyFill="1" applyBorder="1" applyAlignment="1">
      <alignment horizontal="right" vertical="center" wrapText="1"/>
    </xf>
    <xf numFmtId="2" fontId="8" fillId="0" borderId="80" xfId="35" applyNumberFormat="1" applyFont="1" applyFill="1" applyBorder="1" applyAlignment="1">
      <alignment vertical="center"/>
    </xf>
    <xf numFmtId="38" fontId="4" fillId="0" borderId="0" xfId="38" applyNumberFormat="1" applyFont="1" applyFill="1" applyBorder="1" applyAlignment="1">
      <alignment horizontal="right" vertical="center" wrapText="1"/>
    </xf>
    <xf numFmtId="3" fontId="4" fillId="0" borderId="68" xfId="35" applyNumberFormat="1" applyFont="1" applyFill="1" applyBorder="1" applyAlignment="1">
      <alignment horizontal="right" vertical="center"/>
    </xf>
    <xf numFmtId="0" fontId="4" fillId="0" borderId="0" xfId="35" applyNumberFormat="1" applyFont="1" applyFill="1" applyBorder="1" applyAlignment="1">
      <alignment horizontal="right" vertical="center"/>
    </xf>
    <xf numFmtId="0" fontId="13" fillId="0" borderId="0" xfId="39" quotePrefix="1" applyNumberFormat="1" applyFont="1" applyFill="1" applyBorder="1" applyAlignment="1">
      <alignment horizontal="justify" vertical="center" wrapText="1"/>
    </xf>
    <xf numFmtId="0" fontId="13" fillId="0" borderId="0" xfId="39" applyNumberFormat="1" applyFont="1" applyFill="1" applyBorder="1" applyAlignment="1">
      <alignment horizontal="justify" vertical="center" wrapText="1"/>
    </xf>
    <xf numFmtId="0" fontId="48" fillId="0" borderId="0" xfId="39" applyNumberFormat="1" applyFont="1" applyFill="1" applyBorder="1" applyAlignment="1">
      <alignment horizontal="justify" vertical="center" wrapText="1"/>
    </xf>
    <xf numFmtId="3" fontId="8" fillId="0" borderId="117" xfId="35" quotePrefix="1" applyNumberFormat="1" applyFont="1" applyFill="1" applyBorder="1" applyAlignment="1">
      <alignment horizontal="right" vertical="center"/>
    </xf>
    <xf numFmtId="170" fontId="4" fillId="0" borderId="22" xfId="0" applyNumberFormat="1" applyFont="1" applyFill="1" applyBorder="1" applyAlignment="1">
      <alignment horizontal="right" vertical="center" wrapText="1"/>
    </xf>
    <xf numFmtId="170" fontId="4" fillId="0" borderId="16" xfId="38" applyNumberFormat="1" applyFont="1" applyFill="1" applyBorder="1" applyAlignment="1">
      <alignment horizontal="right" vertical="center" wrapText="1"/>
    </xf>
    <xf numFmtId="0" fontId="4" fillId="0" borderId="0" xfId="35" quotePrefix="1" applyNumberFormat="1" applyFont="1" applyFill="1" applyBorder="1" applyAlignment="1">
      <alignment horizontal="left" vertical="center" wrapText="1"/>
    </xf>
    <xf numFmtId="0" fontId="4" fillId="0" borderId="22" xfId="39" applyNumberFormat="1" applyFont="1" applyFill="1" applyBorder="1" applyAlignment="1">
      <alignment vertical="center"/>
    </xf>
    <xf numFmtId="0" fontId="43" fillId="0" borderId="4" xfId="0" applyFont="1" applyFill="1" applyBorder="1" applyAlignment="1">
      <alignment vertical="center"/>
    </xf>
    <xf numFmtId="0" fontId="43" fillId="0" borderId="86" xfId="0" applyFont="1" applyFill="1" applyBorder="1" applyAlignment="1">
      <alignment vertical="center"/>
    </xf>
    <xf numFmtId="0" fontId="8" fillId="0" borderId="68" xfId="35" applyNumberFormat="1" applyFont="1" applyFill="1" applyBorder="1" applyAlignment="1">
      <alignment horizontal="center" vertical="top"/>
    </xf>
    <xf numFmtId="0" fontId="4" fillId="0" borderId="0" xfId="0" quotePrefix="1" applyNumberFormat="1" applyFont="1" applyFill="1" applyBorder="1" applyAlignment="1">
      <alignment horizontal="left" vertical="center" wrapText="1"/>
    </xf>
    <xf numFmtId="176" fontId="144" fillId="0" borderId="11" xfId="8" applyNumberFormat="1" applyFont="1" applyFill="1" applyBorder="1" applyAlignment="1">
      <alignment horizontal="right" vertical="center"/>
    </xf>
    <xf numFmtId="176" fontId="144" fillId="0" borderId="0" xfId="8" applyNumberFormat="1" applyFont="1" applyFill="1" applyBorder="1" applyAlignment="1">
      <alignment horizontal="right" vertical="center"/>
    </xf>
    <xf numFmtId="176" fontId="144" fillId="0" borderId="10" xfId="8" applyNumberFormat="1" applyFont="1" applyFill="1" applyBorder="1" applyAlignment="1">
      <alignment horizontal="right" vertical="center"/>
    </xf>
    <xf numFmtId="176" fontId="4" fillId="0" borderId="98" xfId="8" applyNumberFormat="1" applyFont="1" applyFill="1" applyBorder="1" applyAlignment="1">
      <alignment horizontal="right" vertical="top" wrapText="1"/>
    </xf>
    <xf numFmtId="176" fontId="4" fillId="0" borderId="68" xfId="8" applyNumberFormat="1" applyFont="1" applyFill="1" applyBorder="1" applyAlignment="1">
      <alignment vertical="top"/>
    </xf>
    <xf numFmtId="176" fontId="4" fillId="0" borderId="98" xfId="8" applyNumberFormat="1" applyFont="1" applyFill="1" applyBorder="1" applyAlignment="1">
      <alignment vertical="top"/>
    </xf>
    <xf numFmtId="189" fontId="8" fillId="0" borderId="0" xfId="35" applyNumberFormat="1" applyFont="1" applyFill="1" applyBorder="1" applyAlignment="1">
      <alignment horizontal="center" vertical="center"/>
    </xf>
    <xf numFmtId="0" fontId="8" fillId="0" borderId="80" xfId="35" applyNumberFormat="1" applyFont="1" applyFill="1" applyBorder="1" applyAlignment="1">
      <alignment horizontal="right" vertical="center"/>
    </xf>
    <xf numFmtId="38" fontId="4" fillId="0" borderId="0" xfId="35" quotePrefix="1" applyNumberFormat="1" applyFont="1" applyFill="1" applyBorder="1" applyAlignment="1">
      <alignment vertical="center" wrapText="1"/>
    </xf>
    <xf numFmtId="3" fontId="4" fillId="0" borderId="68" xfId="35" applyNumberFormat="1" applyFont="1" applyFill="1" applyBorder="1" applyAlignment="1">
      <alignment horizontal="right" vertical="center" wrapText="1"/>
    </xf>
    <xf numFmtId="170" fontId="145" fillId="0" borderId="9" xfId="38" applyNumberFormat="1" applyFont="1" applyFill="1" applyBorder="1" applyAlignment="1">
      <alignment horizontal="right" vertical="center"/>
    </xf>
    <xf numFmtId="170" fontId="145" fillId="0" borderId="68" xfId="38" applyNumberFormat="1" applyFont="1" applyFill="1" applyBorder="1" applyAlignment="1">
      <alignment horizontal="right" vertical="center"/>
    </xf>
    <xf numFmtId="170" fontId="145" fillId="0" borderId="18" xfId="38" applyNumberFormat="1" applyFont="1" applyFill="1" applyBorder="1" applyAlignment="1">
      <alignment horizontal="right" vertical="center"/>
    </xf>
    <xf numFmtId="0" fontId="8" fillId="0" borderId="111" xfId="38" applyNumberFormat="1" applyFont="1" applyFill="1" applyBorder="1" applyAlignment="1">
      <alignment horizontal="center" vertical="center" wrapText="1"/>
    </xf>
    <xf numFmtId="0" fontId="8" fillId="0" borderId="112" xfId="38" applyNumberFormat="1" applyFont="1" applyFill="1" applyBorder="1" applyAlignment="1">
      <alignment horizontal="center" vertical="center" wrapText="1"/>
    </xf>
    <xf numFmtId="0" fontId="3" fillId="0" borderId="0" xfId="199" applyFill="1"/>
    <xf numFmtId="0" fontId="8" fillId="0" borderId="99" xfId="197" applyFont="1" applyFill="1" applyBorder="1" applyAlignment="1">
      <alignment horizontal="center" vertical="center" wrapText="1"/>
    </xf>
    <xf numFmtId="0" fontId="8" fillId="0" borderId="74" xfId="197" applyFont="1" applyFill="1" applyBorder="1" applyAlignment="1">
      <alignment horizontal="center" vertical="center" wrapText="1"/>
    </xf>
    <xf numFmtId="3" fontId="4" fillId="0" borderId="72" xfId="197" applyNumberFormat="1" applyFont="1" applyFill="1" applyBorder="1" applyAlignment="1">
      <alignment vertical="center" wrapText="1"/>
    </xf>
    <xf numFmtId="3" fontId="4" fillId="0" borderId="74" xfId="197" applyNumberFormat="1" applyFont="1" applyFill="1" applyBorder="1" applyAlignment="1">
      <alignment vertical="center" wrapText="1"/>
    </xf>
    <xf numFmtId="10" fontId="4" fillId="0" borderId="86" xfId="197" applyNumberFormat="1" applyFont="1" applyFill="1" applyBorder="1" applyAlignment="1">
      <alignment horizontal="center" vertical="center" wrapText="1"/>
    </xf>
    <xf numFmtId="3" fontId="4" fillId="0" borderId="72" xfId="197" quotePrefix="1" applyNumberFormat="1" applyFont="1" applyFill="1" applyBorder="1" applyAlignment="1">
      <alignment vertical="center" wrapText="1"/>
    </xf>
    <xf numFmtId="3" fontId="4" fillId="0" borderId="99" xfId="197" quotePrefix="1" applyNumberFormat="1" applyFont="1" applyFill="1" applyBorder="1" applyAlignment="1">
      <alignment vertical="center" wrapText="1"/>
    </xf>
    <xf numFmtId="3" fontId="4" fillId="0" borderId="74" xfId="197" quotePrefix="1" applyNumberFormat="1" applyFont="1" applyFill="1" applyBorder="1" applyAlignment="1">
      <alignment vertical="center" wrapText="1"/>
    </xf>
    <xf numFmtId="0" fontId="4" fillId="0" borderId="72" xfId="197" quotePrefix="1" applyFont="1" applyFill="1" applyBorder="1" applyAlignment="1">
      <alignment vertical="center" wrapText="1"/>
    </xf>
    <xf numFmtId="0" fontId="4" fillId="0" borderId="99" xfId="197" quotePrefix="1" applyFont="1" applyFill="1" applyBorder="1" applyAlignment="1">
      <alignment vertical="center" wrapText="1"/>
    </xf>
    <xf numFmtId="0" fontId="4" fillId="0" borderId="74" xfId="197" quotePrefix="1" applyFont="1" applyFill="1" applyBorder="1" applyAlignment="1">
      <alignment vertical="center" wrapText="1"/>
    </xf>
    <xf numFmtId="10" fontId="147" fillId="0" borderId="86" xfId="197" applyNumberFormat="1" applyFont="1" applyFill="1" applyBorder="1" applyAlignment="1">
      <alignment horizontal="center" vertical="center" wrapText="1"/>
    </xf>
    <xf numFmtId="176" fontId="4" fillId="0" borderId="109" xfId="8" applyNumberFormat="1" applyFont="1" applyFill="1" applyBorder="1" applyAlignment="1">
      <alignment horizontal="right" vertical="center" wrapText="1"/>
    </xf>
    <xf numFmtId="176" fontId="4" fillId="0" borderId="108" xfId="8" applyNumberFormat="1" applyFont="1" applyFill="1" applyBorder="1" applyAlignment="1">
      <alignment horizontal="right" vertical="center" wrapText="1"/>
    </xf>
    <xf numFmtId="170" fontId="4" fillId="0" borderId="109" xfId="197" applyNumberFormat="1" applyFont="1" applyFill="1" applyBorder="1" applyAlignment="1">
      <alignment horizontal="right" vertical="center" wrapText="1"/>
    </xf>
    <xf numFmtId="0" fontId="4" fillId="0" borderId="113" xfId="197" applyFont="1" applyFill="1" applyBorder="1" applyAlignment="1">
      <alignment horizontal="right" vertical="center" wrapText="1"/>
    </xf>
    <xf numFmtId="0" fontId="4" fillId="0" borderId="108" xfId="197" applyFont="1" applyFill="1" applyBorder="1" applyAlignment="1">
      <alignment horizontal="right" vertical="center" wrapText="1"/>
    </xf>
    <xf numFmtId="0" fontId="4" fillId="0" borderId="109" xfId="197" quotePrefix="1" applyFont="1" applyFill="1" applyBorder="1" applyAlignment="1">
      <alignment horizontal="left" vertical="center" wrapText="1"/>
    </xf>
    <xf numFmtId="0" fontId="4" fillId="0" borderId="113" xfId="197" applyFont="1" applyFill="1" applyBorder="1" applyAlignment="1">
      <alignment horizontal="left" vertical="center" wrapText="1"/>
    </xf>
    <xf numFmtId="0" fontId="4" fillId="0" borderId="108" xfId="197" applyFont="1" applyFill="1" applyBorder="1" applyAlignment="1">
      <alignment horizontal="left" vertical="center" wrapText="1"/>
    </xf>
    <xf numFmtId="3" fontId="8" fillId="0" borderId="72" xfId="197" applyNumberFormat="1" applyFont="1" applyFill="1" applyBorder="1" applyAlignment="1">
      <alignment vertical="center" wrapText="1"/>
    </xf>
    <xf numFmtId="3" fontId="8" fillId="0" borderId="74" xfId="197" applyNumberFormat="1" applyFont="1" applyFill="1" applyBorder="1" applyAlignment="1">
      <alignment vertical="center" wrapText="1"/>
    </xf>
    <xf numFmtId="0" fontId="3" fillId="0" borderId="0" xfId="199" applyFill="1" applyAlignment="1">
      <alignment horizontal="center"/>
    </xf>
    <xf numFmtId="0" fontId="184" fillId="0" borderId="117" xfId="199" applyFont="1" applyFill="1" applyBorder="1" applyAlignment="1">
      <alignment horizontal="center"/>
    </xf>
    <xf numFmtId="0" fontId="3" fillId="0" borderId="117" xfId="199" applyFill="1" applyBorder="1" applyAlignment="1"/>
    <xf numFmtId="3" fontId="1" fillId="0" borderId="117" xfId="199" applyNumberFormat="1" applyFont="1" applyFill="1" applyBorder="1" applyAlignment="1">
      <alignment horizontal="center"/>
    </xf>
    <xf numFmtId="0" fontId="76" fillId="0" borderId="0" xfId="199" applyFont="1" applyFill="1" applyAlignment="1">
      <alignment horizontal="justify" vertical="justify" wrapText="1"/>
    </xf>
    <xf numFmtId="10" fontId="4" fillId="0" borderId="109" xfId="197" applyNumberFormat="1" applyFont="1" applyFill="1" applyBorder="1" applyAlignment="1">
      <alignment horizontal="center" vertical="center" wrapText="1"/>
    </xf>
    <xf numFmtId="10" fontId="4" fillId="0" borderId="108" xfId="197" applyNumberFormat="1" applyFont="1" applyFill="1" applyBorder="1" applyAlignment="1">
      <alignment horizontal="center" vertical="center" wrapText="1"/>
    </xf>
    <xf numFmtId="3" fontId="4" fillId="0" borderId="109" xfId="197" quotePrefix="1" applyNumberFormat="1" applyFont="1" applyFill="1" applyBorder="1" applyAlignment="1">
      <alignment vertical="center" wrapText="1"/>
    </xf>
    <xf numFmtId="3" fontId="4" fillId="0" borderId="108" xfId="197" quotePrefix="1" applyNumberFormat="1" applyFont="1" applyFill="1" applyBorder="1" applyAlignment="1">
      <alignment vertical="center" wrapText="1"/>
    </xf>
    <xf numFmtId="0" fontId="4" fillId="0" borderId="109" xfId="197" quotePrefix="1" applyFont="1" applyFill="1" applyBorder="1" applyAlignment="1">
      <alignment vertical="center" wrapText="1"/>
    </xf>
    <xf numFmtId="0" fontId="4" fillId="0" borderId="108" xfId="197" quotePrefix="1" applyFont="1" applyFill="1" applyBorder="1" applyAlignment="1">
      <alignment vertical="center" wrapText="1"/>
    </xf>
    <xf numFmtId="3" fontId="8" fillId="0" borderId="72" xfId="197" quotePrefix="1" applyNumberFormat="1" applyFont="1" applyFill="1" applyBorder="1" applyAlignment="1">
      <alignment vertical="center" wrapText="1"/>
    </xf>
    <xf numFmtId="3" fontId="8" fillId="0" borderId="99" xfId="197" quotePrefix="1" applyNumberFormat="1" applyFont="1" applyFill="1" applyBorder="1" applyAlignment="1">
      <alignment vertical="center" wrapText="1"/>
    </xf>
    <xf numFmtId="3" fontId="8" fillId="0" borderId="74" xfId="197" quotePrefix="1" applyNumberFormat="1" applyFont="1" applyFill="1" applyBorder="1" applyAlignment="1">
      <alignment vertical="center" wrapText="1"/>
    </xf>
    <xf numFmtId="0" fontId="8" fillId="0" borderId="72" xfId="197" applyFont="1" applyFill="1" applyBorder="1" applyAlignment="1">
      <alignment horizontal="right" vertical="center" wrapText="1"/>
    </xf>
    <xf numFmtId="0" fontId="8" fillId="0" borderId="74" xfId="197" applyFont="1" applyFill="1" applyBorder="1" applyAlignment="1">
      <alignment horizontal="right" vertical="center" wrapText="1"/>
    </xf>
    <xf numFmtId="0" fontId="8" fillId="0" borderId="86" xfId="197" applyFont="1" applyFill="1" applyBorder="1" applyAlignment="1">
      <alignment horizontal="center" vertical="center" wrapText="1"/>
    </xf>
    <xf numFmtId="0" fontId="8" fillId="0" borderId="99" xfId="197" applyFont="1" applyFill="1" applyBorder="1" applyAlignment="1">
      <alignment horizontal="right" vertical="center" wrapText="1"/>
    </xf>
    <xf numFmtId="10" fontId="8" fillId="0" borderId="72" xfId="197" applyNumberFormat="1" applyFont="1" applyFill="1" applyBorder="1" applyAlignment="1">
      <alignment horizontal="center" vertical="center" wrapText="1"/>
    </xf>
    <xf numFmtId="10" fontId="8" fillId="0" borderId="74" xfId="197" applyNumberFormat="1" applyFont="1" applyFill="1" applyBorder="1" applyAlignment="1">
      <alignment horizontal="center" vertical="center" wrapText="1"/>
    </xf>
    <xf numFmtId="0" fontId="8" fillId="0" borderId="0" xfId="197" applyFont="1" applyFill="1" applyAlignment="1">
      <alignment vertical="center" wrapText="1"/>
    </xf>
    <xf numFmtId="3" fontId="4" fillId="0" borderId="109" xfId="197" applyNumberFormat="1" applyFont="1" applyFill="1" applyBorder="1" applyAlignment="1">
      <alignment vertical="center" wrapText="1"/>
    </xf>
    <xf numFmtId="3" fontId="4" fillId="0" borderId="108" xfId="197" applyNumberFormat="1" applyFont="1" applyFill="1" applyBorder="1" applyAlignment="1">
      <alignment vertical="center" wrapText="1"/>
    </xf>
    <xf numFmtId="176" fontId="8" fillId="0" borderId="97" xfId="8" applyNumberFormat="1" applyFont="1" applyFill="1" applyBorder="1" applyAlignment="1">
      <alignment horizontal="right" vertical="center" wrapText="1"/>
    </xf>
    <xf numFmtId="176" fontId="8" fillId="0" borderId="97" xfId="0" applyNumberFormat="1" applyFont="1" applyBorder="1" applyAlignment="1">
      <alignment horizontal="right" vertical="center" wrapText="1"/>
    </xf>
    <xf numFmtId="0" fontId="8" fillId="0" borderId="97" xfId="0" applyFont="1" applyBorder="1" applyAlignment="1">
      <alignment horizontal="right" vertical="center" wrapText="1"/>
    </xf>
    <xf numFmtId="0" fontId="24" fillId="0" borderId="0" xfId="35" quotePrefix="1" applyNumberFormat="1" applyFont="1" applyFill="1" applyBorder="1" applyAlignment="1">
      <alignment horizontal="left" vertical="center" wrapText="1"/>
    </xf>
    <xf numFmtId="170" fontId="8" fillId="0" borderId="0" xfId="0" applyNumberFormat="1" applyFont="1" applyBorder="1" applyAlignment="1">
      <alignment horizontal="right" wrapText="1"/>
    </xf>
    <xf numFmtId="0" fontId="8" fillId="0" borderId="0" xfId="0" applyFont="1" applyBorder="1" applyAlignment="1">
      <alignment horizontal="right" wrapText="1"/>
    </xf>
    <xf numFmtId="170" fontId="8" fillId="0" borderId="0" xfId="0" applyNumberFormat="1" applyFont="1" applyAlignment="1">
      <alignment horizontal="right" wrapText="1"/>
    </xf>
    <xf numFmtId="0" fontId="8" fillId="0" borderId="0" xfId="0" applyFont="1" applyAlignment="1">
      <alignment horizontal="right" wrapText="1"/>
    </xf>
    <xf numFmtId="170"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37" fontId="4" fillId="0" borderId="0" xfId="0" applyNumberFormat="1" applyFont="1" applyFill="1" applyAlignment="1">
      <alignment horizontal="right" vertical="center" wrapText="1"/>
    </xf>
    <xf numFmtId="0" fontId="4" fillId="0" borderId="0" xfId="0" applyFont="1" applyFill="1" applyAlignment="1">
      <alignment horizontal="right" vertical="center" wrapText="1"/>
    </xf>
    <xf numFmtId="0" fontId="7" fillId="0" borderId="0" xfId="35" quotePrefix="1" applyNumberFormat="1" applyFont="1" applyFill="1" applyBorder="1" applyAlignment="1">
      <alignment vertical="center" wrapText="1"/>
    </xf>
    <xf numFmtId="0" fontId="4" fillId="0" borderId="0" xfId="0" applyFont="1" applyAlignment="1">
      <alignment horizontal="right" wrapText="1"/>
    </xf>
    <xf numFmtId="176" fontId="7" fillId="0" borderId="0" xfId="8" applyNumberFormat="1" applyFont="1" applyFill="1" applyAlignment="1">
      <alignment horizontal="right" vertical="center" wrapText="1"/>
    </xf>
    <xf numFmtId="170" fontId="7" fillId="0" borderId="0" xfId="0" applyNumberFormat="1" applyFont="1" applyFill="1" applyAlignment="1">
      <alignment horizontal="right" vertical="center" wrapText="1"/>
    </xf>
    <xf numFmtId="0" fontId="7" fillId="0" borderId="0" xfId="0" applyFont="1" applyFill="1" applyAlignment="1">
      <alignment horizontal="right" vertical="center" wrapText="1"/>
    </xf>
    <xf numFmtId="176" fontId="4" fillId="0" borderId="0" xfId="8" applyNumberFormat="1" applyFont="1" applyAlignment="1">
      <alignment horizontal="right" vertical="center" wrapText="1"/>
    </xf>
    <xf numFmtId="0" fontId="43" fillId="0" borderId="117" xfId="0" applyFont="1" applyBorder="1" applyAlignment="1">
      <alignment horizontal="center"/>
    </xf>
    <xf numFmtId="0" fontId="0" fillId="0" borderId="117" xfId="0" applyBorder="1" applyAlignment="1"/>
    <xf numFmtId="3" fontId="4" fillId="0" borderId="117" xfId="0" applyNumberFormat="1" applyFont="1" applyBorder="1" applyAlignment="1">
      <alignment horizontal="center"/>
    </xf>
    <xf numFmtId="170" fontId="4" fillId="0" borderId="0" xfId="0" applyNumberFormat="1" applyFont="1" applyBorder="1" applyAlignment="1">
      <alignment horizontal="right" wrapText="1"/>
    </xf>
    <xf numFmtId="0" fontId="4" fillId="0" borderId="0" xfId="0" applyFont="1" applyBorder="1" applyAlignment="1">
      <alignment horizontal="right" wrapText="1"/>
    </xf>
    <xf numFmtId="170" fontId="7" fillId="0" borderId="0"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0" xfId="0" quotePrefix="1" applyFont="1" applyFill="1" applyBorder="1" applyAlignment="1">
      <alignment wrapText="1"/>
    </xf>
    <xf numFmtId="0" fontId="7" fillId="0" borderId="0" xfId="0" applyFont="1" applyFill="1" applyBorder="1" applyAlignment="1">
      <alignment wrapText="1"/>
    </xf>
    <xf numFmtId="0" fontId="7" fillId="0" borderId="0" xfId="0" quotePrefix="1" applyFont="1" applyBorder="1" applyAlignment="1">
      <alignment wrapText="1"/>
    </xf>
    <xf numFmtId="0" fontId="7" fillId="0" borderId="0" xfId="0" applyFont="1" applyBorder="1" applyAlignment="1">
      <alignment wrapText="1"/>
    </xf>
    <xf numFmtId="176" fontId="4" fillId="0" borderId="0" xfId="8" applyNumberFormat="1" applyFont="1" applyAlignment="1">
      <alignment horizontal="right" wrapText="1"/>
    </xf>
    <xf numFmtId="170" fontId="7" fillId="0" borderId="0" xfId="0" applyNumberFormat="1" applyFont="1" applyBorder="1" applyAlignment="1">
      <alignment horizontal="right" vertical="center" wrapText="1"/>
    </xf>
    <xf numFmtId="0" fontId="7" fillId="0" borderId="0" xfId="0" applyFont="1" applyBorder="1" applyAlignment="1">
      <alignment horizontal="right" vertical="center" wrapText="1"/>
    </xf>
    <xf numFmtId="176" fontId="7" fillId="0" borderId="0" xfId="8" applyNumberFormat="1" applyFont="1" applyAlignment="1">
      <alignment horizontal="right" vertical="center" wrapText="1"/>
    </xf>
    <xf numFmtId="170" fontId="7" fillId="0" borderId="0" xfId="0" applyNumberFormat="1" applyFont="1" applyAlignment="1">
      <alignment horizontal="right" vertical="center" wrapText="1"/>
    </xf>
    <xf numFmtId="0" fontId="7" fillId="0" borderId="0" xfId="0" applyFont="1" applyAlignment="1">
      <alignment horizontal="right" vertical="center" wrapText="1"/>
    </xf>
    <xf numFmtId="37" fontId="4" fillId="0" borderId="0" xfId="0" applyNumberFormat="1" applyFont="1" applyAlignment="1">
      <alignment horizontal="right" vertical="center" wrapText="1"/>
    </xf>
    <xf numFmtId="0" fontId="4" fillId="0" borderId="0" xfId="0" applyFont="1" applyAlignment="1">
      <alignment horizontal="right" vertical="center" wrapText="1"/>
    </xf>
    <xf numFmtId="37" fontId="4" fillId="0" borderId="0" xfId="0" applyNumberFormat="1" applyFont="1" applyBorder="1" applyAlignment="1">
      <alignment horizontal="right" vertical="center" wrapText="1"/>
    </xf>
    <xf numFmtId="0" fontId="4" fillId="0" borderId="0" xfId="0" applyFont="1" applyBorder="1" applyAlignment="1">
      <alignment horizontal="right" vertical="center" wrapText="1"/>
    </xf>
    <xf numFmtId="176"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37" fontId="7" fillId="0" borderId="0" xfId="0" applyNumberFormat="1" applyFont="1" applyAlignment="1">
      <alignment horizontal="right" vertical="center" wrapText="1"/>
    </xf>
    <xf numFmtId="37" fontId="8" fillId="0" borderId="0" xfId="0" applyNumberFormat="1" applyFont="1" applyAlignment="1">
      <alignment horizontal="right" vertical="center" wrapText="1"/>
    </xf>
    <xf numFmtId="0" fontId="8" fillId="0" borderId="0" xfId="0" applyFont="1" applyAlignment="1">
      <alignment horizontal="right" vertical="center" wrapText="1"/>
    </xf>
    <xf numFmtId="170" fontId="4" fillId="0" borderId="0" xfId="0" applyNumberFormat="1" applyFont="1" applyAlignment="1">
      <alignment horizontal="right" wrapText="1"/>
    </xf>
    <xf numFmtId="189" fontId="8" fillId="0" borderId="68" xfId="35" applyNumberFormat="1" applyFont="1" applyFill="1" applyBorder="1" applyAlignment="1">
      <alignment horizontal="center" vertical="top" wrapText="1"/>
    </xf>
    <xf numFmtId="189" fontId="8" fillId="0" borderId="0" xfId="35" applyNumberFormat="1" applyFont="1" applyFill="1" applyBorder="1" applyAlignment="1">
      <alignment horizontal="center" vertical="top" wrapText="1"/>
    </xf>
    <xf numFmtId="0" fontId="8" fillId="0" borderId="68" xfId="0" applyFont="1" applyBorder="1" applyAlignment="1">
      <alignment horizontal="center" wrapText="1"/>
    </xf>
    <xf numFmtId="0" fontId="8" fillId="0" borderId="0" xfId="0" applyFont="1" applyBorder="1" applyAlignment="1">
      <alignment horizontal="center" wrapText="1"/>
    </xf>
    <xf numFmtId="176" fontId="7" fillId="0" borderId="0" xfId="8" applyNumberFormat="1" applyFont="1" applyBorder="1" applyAlignment="1">
      <alignment horizontal="right" vertical="center" wrapText="1"/>
    </xf>
    <xf numFmtId="176" fontId="7" fillId="0" borderId="0" xfId="0" applyNumberFormat="1" applyFont="1" applyAlignment="1">
      <alignment horizontal="right" vertical="center" wrapText="1"/>
    </xf>
    <xf numFmtId="0" fontId="8" fillId="0" borderId="91" xfId="0" applyFont="1" applyBorder="1" applyAlignment="1">
      <alignment horizontal="center" vertical="center" wrapText="1"/>
    </xf>
    <xf numFmtId="189" fontId="8" fillId="0" borderId="91" xfId="35" applyNumberFormat="1" applyFont="1" applyFill="1" applyBorder="1" applyAlignment="1">
      <alignment horizontal="center" vertical="center" wrapText="1"/>
    </xf>
    <xf numFmtId="189" fontId="8" fillId="0" borderId="68" xfId="35" applyNumberFormat="1" applyFont="1" applyFill="1" applyBorder="1" applyAlignment="1">
      <alignment horizontal="center" vertical="center" wrapText="1"/>
    </xf>
    <xf numFmtId="176" fontId="4" fillId="0" borderId="0" xfId="0" applyNumberFormat="1" applyFont="1" applyAlignment="1">
      <alignment horizontal="right" vertical="center" wrapText="1"/>
    </xf>
    <xf numFmtId="176" fontId="8" fillId="0" borderId="80" xfId="0" applyNumberFormat="1" applyFont="1" applyBorder="1" applyAlignment="1">
      <alignment horizontal="right" wrapText="1"/>
    </xf>
    <xf numFmtId="0" fontId="8" fillId="0" borderId="80" xfId="0" applyFont="1" applyBorder="1" applyAlignment="1">
      <alignment horizontal="right" wrapText="1"/>
    </xf>
    <xf numFmtId="176" fontId="8" fillId="0" borderId="117" xfId="0" applyNumberFormat="1" applyFont="1" applyBorder="1" applyAlignment="1">
      <alignment horizontal="right" wrapText="1"/>
    </xf>
    <xf numFmtId="0" fontId="71" fillId="0" borderId="64" xfId="191" applyFont="1" applyBorder="1" applyAlignment="1">
      <alignment vertical="top" wrapText="1"/>
    </xf>
    <xf numFmtId="0" fontId="71" fillId="0" borderId="65" xfId="191" applyFont="1" applyBorder="1" applyAlignment="1">
      <alignment vertical="top" wrapText="1"/>
    </xf>
    <xf numFmtId="0" fontId="71" fillId="0" borderId="66" xfId="191" applyFont="1" applyBorder="1" applyAlignment="1">
      <alignment vertical="top" wrapText="1"/>
    </xf>
    <xf numFmtId="0" fontId="20" fillId="0" borderId="0" xfId="191" applyFont="1" applyAlignment="1">
      <alignment vertical="center" wrapText="1"/>
    </xf>
    <xf numFmtId="0" fontId="135" fillId="0" borderId="64" xfId="191" applyFont="1" applyBorder="1" applyAlignment="1">
      <alignment horizontal="center" vertical="top" wrapText="1"/>
    </xf>
    <xf numFmtId="0" fontId="135" fillId="0" borderId="65" xfId="191" applyFont="1" applyBorder="1" applyAlignment="1">
      <alignment horizontal="center" vertical="top" wrapText="1"/>
    </xf>
    <xf numFmtId="0" fontId="135" fillId="0" borderId="64" xfId="191" applyFont="1" applyBorder="1" applyAlignment="1">
      <alignment horizontal="center" vertical="center" wrapText="1"/>
    </xf>
    <xf numFmtId="0" fontId="135" fillId="0" borderId="65" xfId="191" applyFont="1" applyBorder="1" applyAlignment="1">
      <alignment horizontal="center" vertical="center" wrapText="1"/>
    </xf>
    <xf numFmtId="0" fontId="71" fillId="0" borderId="64" xfId="191" applyFont="1" applyBorder="1" applyAlignment="1">
      <alignment vertical="center" wrapText="1"/>
    </xf>
    <xf numFmtId="0" fontId="71" fillId="0" borderId="65" xfId="191" applyFont="1" applyBorder="1" applyAlignment="1">
      <alignment vertical="center" wrapText="1"/>
    </xf>
    <xf numFmtId="0" fontId="71" fillId="0" borderId="66" xfId="191" applyFont="1" applyBorder="1" applyAlignment="1">
      <alignment vertical="center" wrapText="1"/>
    </xf>
    <xf numFmtId="22" fontId="71" fillId="0" borderId="64" xfId="191" applyNumberFormat="1" applyFont="1" applyBorder="1" applyAlignment="1">
      <alignment vertical="top" wrapText="1"/>
    </xf>
    <xf numFmtId="22" fontId="71" fillId="0" borderId="65" xfId="191" applyNumberFormat="1" applyFont="1" applyBorder="1" applyAlignment="1">
      <alignment vertical="top" wrapText="1"/>
    </xf>
    <xf numFmtId="0" fontId="20" fillId="0" borderId="0" xfId="191" applyFont="1" applyAlignment="1">
      <alignment vertical="top" wrapText="1"/>
    </xf>
    <xf numFmtId="0" fontId="71" fillId="0" borderId="0" xfId="190" applyFont="1" applyAlignment="1">
      <alignment vertical="center" wrapText="1"/>
    </xf>
    <xf numFmtId="0" fontId="135" fillId="0" borderId="66" xfId="191" applyFont="1" applyBorder="1" applyAlignment="1">
      <alignment horizontal="center" vertical="top" wrapText="1"/>
    </xf>
    <xf numFmtId="0" fontId="20" fillId="0" borderId="0" xfId="192" applyFont="1" applyFill="1" applyAlignment="1" applyProtection="1">
      <alignment vertical="top" wrapText="1"/>
      <protection locked="0"/>
    </xf>
    <xf numFmtId="3" fontId="20" fillId="0" borderId="0" xfId="191" applyNumberFormat="1" applyFont="1" applyBorder="1" applyAlignment="1">
      <alignment vertical="top"/>
    </xf>
    <xf numFmtId="0" fontId="135" fillId="0" borderId="2" xfId="191" applyFont="1" applyBorder="1" applyAlignment="1">
      <alignment horizontal="center" vertical="top" wrapText="1"/>
    </xf>
    <xf numFmtId="0" fontId="135" fillId="0" borderId="15" xfId="191" applyFont="1" applyBorder="1" applyAlignment="1">
      <alignment horizontal="center" vertical="top" wrapText="1"/>
    </xf>
    <xf numFmtId="14" fontId="20" fillId="0" borderId="59" xfId="190" applyNumberFormat="1" applyFont="1" applyBorder="1" applyAlignment="1">
      <alignment horizontal="center" vertical="center" wrapText="1"/>
    </xf>
    <xf numFmtId="14" fontId="20" fillId="0" borderId="8" xfId="190" applyNumberFormat="1" applyFont="1" applyBorder="1" applyAlignment="1">
      <alignment horizontal="center" vertical="center" wrapText="1"/>
    </xf>
    <xf numFmtId="0" fontId="71" fillId="0" borderId="13" xfId="190" applyFont="1" applyBorder="1" applyAlignment="1">
      <alignment vertical="center" wrapText="1"/>
    </xf>
    <xf numFmtId="0" fontId="20" fillId="0" borderId="10" xfId="191" applyFont="1" applyBorder="1" applyAlignment="1">
      <alignment vertical="center" wrapText="1"/>
    </xf>
    <xf numFmtId="0" fontId="135" fillId="0" borderId="4" xfId="191" applyFont="1" applyBorder="1" applyAlignment="1">
      <alignment horizontal="center" vertical="top" wrapText="1"/>
    </xf>
    <xf numFmtId="0" fontId="71" fillId="0" borderId="4" xfId="191" applyFont="1" applyBorder="1" applyAlignment="1">
      <alignment horizontal="center" vertical="top" wrapText="1"/>
    </xf>
    <xf numFmtId="0" fontId="71" fillId="0" borderId="4" xfId="191" applyFont="1" applyBorder="1" applyAlignment="1">
      <alignment vertical="top" wrapText="1"/>
    </xf>
    <xf numFmtId="0" fontId="20" fillId="0" borderId="0" xfId="191" applyFont="1" applyAlignment="1">
      <alignment horizontal="center" vertical="center" wrapText="1"/>
    </xf>
    <xf numFmtId="0" fontId="8" fillId="0" borderId="14" xfId="38" applyNumberFormat="1" applyFont="1" applyFill="1" applyBorder="1" applyAlignment="1">
      <alignment horizontal="center" vertical="center"/>
    </xf>
    <xf numFmtId="0" fontId="8" fillId="0" borderId="9" xfId="38" applyNumberFormat="1" applyFont="1" applyFill="1" applyBorder="1" applyAlignment="1">
      <alignment horizontal="center" vertical="center"/>
    </xf>
    <xf numFmtId="170" fontId="8" fillId="0" borderId="21" xfId="35" applyNumberFormat="1" applyFont="1" applyFill="1" applyBorder="1" applyAlignment="1">
      <alignment horizontal="center" vertical="center"/>
    </xf>
    <xf numFmtId="170" fontId="8" fillId="0" borderId="22" xfId="35" applyNumberFormat="1" applyFont="1" applyFill="1" applyBorder="1" applyAlignment="1">
      <alignment horizontal="center" vertical="center"/>
    </xf>
    <xf numFmtId="170" fontId="4" fillId="0" borderId="0" xfId="38" applyNumberFormat="1" applyFont="1" applyFill="1" applyBorder="1" applyAlignment="1">
      <alignment vertical="center" shrinkToFit="1"/>
    </xf>
    <xf numFmtId="0" fontId="13" fillId="0" borderId="48" xfId="39" applyNumberFormat="1" applyFont="1" applyFill="1" applyBorder="1" applyAlignment="1">
      <alignment horizontal="left" vertical="center"/>
    </xf>
    <xf numFmtId="0" fontId="13" fillId="0" borderId="32" xfId="39" applyNumberFormat="1" applyFont="1" applyFill="1" applyBorder="1" applyAlignment="1">
      <alignment horizontal="left" vertical="center"/>
    </xf>
    <xf numFmtId="0" fontId="13" fillId="0" borderId="49" xfId="39" applyNumberFormat="1" applyFont="1" applyFill="1" applyBorder="1" applyAlignment="1">
      <alignment horizontal="left" vertical="center"/>
    </xf>
    <xf numFmtId="0" fontId="13" fillId="0" borderId="48" xfId="39" applyNumberFormat="1" applyFont="1" applyFill="1" applyBorder="1" applyAlignment="1">
      <alignment horizontal="left" vertical="center" wrapText="1"/>
    </xf>
    <xf numFmtId="0" fontId="13" fillId="0" borderId="32" xfId="39" applyNumberFormat="1" applyFont="1" applyFill="1" applyBorder="1" applyAlignment="1">
      <alignment horizontal="left" vertical="center" wrapText="1"/>
    </xf>
    <xf numFmtId="0" fontId="13" fillId="0" borderId="49" xfId="39" applyNumberFormat="1" applyFont="1" applyFill="1" applyBorder="1" applyAlignment="1">
      <alignment horizontal="left" vertical="center" wrapText="1"/>
    </xf>
    <xf numFmtId="0" fontId="4" fillId="0" borderId="0" xfId="38" applyNumberFormat="1" applyFont="1" applyFill="1" applyBorder="1" applyAlignment="1">
      <alignment horizontal="center" vertical="center" wrapText="1"/>
    </xf>
    <xf numFmtId="170" fontId="7" fillId="0" borderId="0" xfId="35" applyNumberFormat="1" applyFont="1" applyFill="1" applyBorder="1" applyAlignment="1">
      <alignment horizontal="right" vertical="center"/>
    </xf>
    <xf numFmtId="0" fontId="7" fillId="0" borderId="8" xfId="35" applyNumberFormat="1" applyFont="1" applyFill="1" applyBorder="1" applyAlignment="1">
      <alignment horizontal="right" vertical="center"/>
    </xf>
    <xf numFmtId="0" fontId="0" fillId="0" borderId="0" xfId="0" quotePrefix="1" applyAlignment="1">
      <alignment wrapText="1"/>
    </xf>
    <xf numFmtId="0" fontId="0" fillId="0" borderId="0" xfId="0" applyAlignment="1">
      <alignment wrapText="1"/>
    </xf>
    <xf numFmtId="176" fontId="0" fillId="0" borderId="0" xfId="8" applyNumberFormat="1" applyFont="1" applyAlignment="1">
      <alignment wrapText="1"/>
    </xf>
    <xf numFmtId="0" fontId="8" fillId="0" borderId="8" xfId="35" applyNumberFormat="1" applyFont="1" applyFill="1" applyBorder="1" applyAlignment="1">
      <alignment horizontal="center" vertical="top"/>
    </xf>
    <xf numFmtId="189" fontId="8" fillId="0" borderId="8" xfId="35" applyNumberFormat="1" applyFont="1" applyFill="1" applyBorder="1" applyAlignment="1">
      <alignment horizontal="center" vertical="top"/>
    </xf>
    <xf numFmtId="189" fontId="8" fillId="0" borderId="68" xfId="35" applyNumberFormat="1" applyFont="1" applyFill="1" applyBorder="1" applyAlignment="1">
      <alignment horizontal="center" vertical="top"/>
    </xf>
    <xf numFmtId="0" fontId="4" fillId="0" borderId="8" xfId="35" applyNumberFormat="1" applyFont="1" applyFill="1" applyBorder="1" applyAlignment="1">
      <alignment vertical="top"/>
    </xf>
    <xf numFmtId="0" fontId="0" fillId="0" borderId="24" xfId="0" applyBorder="1"/>
    <xf numFmtId="0" fontId="0" fillId="0" borderId="80" xfId="0" applyBorder="1"/>
    <xf numFmtId="0" fontId="4" fillId="0" borderId="0" xfId="35" quotePrefix="1" applyNumberFormat="1" applyFont="1" applyFill="1" applyAlignment="1">
      <alignment horizontal="left" vertical="top" wrapText="1"/>
    </xf>
    <xf numFmtId="0" fontId="8" fillId="0" borderId="13" xfId="35" applyNumberFormat="1" applyFont="1" applyFill="1" applyBorder="1" applyAlignment="1">
      <alignment horizontal="center" vertical="top"/>
    </xf>
    <xf numFmtId="0" fontId="8" fillId="0" borderId="97" xfId="35" applyNumberFormat="1" applyFont="1" applyFill="1" applyBorder="1" applyAlignment="1">
      <alignment horizontal="center" vertical="top"/>
    </xf>
    <xf numFmtId="0" fontId="4" fillId="0" borderId="13" xfId="35" applyNumberFormat="1" applyFont="1" applyFill="1" applyBorder="1" applyAlignment="1">
      <alignment horizontal="right" vertical="top"/>
    </xf>
    <xf numFmtId="0" fontId="4" fillId="0" borderId="97" xfId="35" applyNumberFormat="1" applyFont="1" applyFill="1" applyBorder="1" applyAlignment="1">
      <alignment horizontal="right" vertical="top"/>
    </xf>
    <xf numFmtId="0" fontId="4" fillId="0" borderId="0" xfId="35" applyNumberFormat="1" applyFont="1" applyFill="1" applyAlignment="1">
      <alignment vertical="top"/>
    </xf>
    <xf numFmtId="189" fontId="4" fillId="0" borderId="13" xfId="35" applyNumberFormat="1" applyFont="1" applyFill="1" applyBorder="1" applyAlignment="1">
      <alignment horizontal="right" vertical="top"/>
    </xf>
    <xf numFmtId="189" fontId="4" fillId="0" borderId="97" xfId="35" applyNumberFormat="1" applyFont="1" applyFill="1" applyBorder="1" applyAlignment="1">
      <alignment horizontal="right" vertical="top"/>
    </xf>
    <xf numFmtId="0" fontId="8" fillId="0" borderId="0" xfId="0" applyFont="1" applyAlignment="1">
      <alignment wrapText="1"/>
    </xf>
    <xf numFmtId="0" fontId="4" fillId="0" borderId="0" xfId="35" applyNumberFormat="1" applyFont="1" applyFill="1" applyBorder="1" applyAlignment="1">
      <alignment vertical="top"/>
    </xf>
    <xf numFmtId="189" fontId="8" fillId="0" borderId="2" xfId="35" applyNumberFormat="1" applyFont="1" applyFill="1" applyBorder="1" applyAlignment="1">
      <alignment horizontal="right" vertical="top"/>
    </xf>
    <xf numFmtId="189" fontId="8" fillId="0" borderId="91" xfId="35" applyNumberFormat="1" applyFont="1" applyFill="1" applyBorder="1" applyAlignment="1">
      <alignment horizontal="right" vertical="top"/>
    </xf>
    <xf numFmtId="0" fontId="4" fillId="0" borderId="68" xfId="35" applyNumberFormat="1" applyFont="1" applyFill="1" applyBorder="1" applyAlignment="1">
      <alignment vertical="top"/>
    </xf>
    <xf numFmtId="176" fontId="8" fillId="0" borderId="0" xfId="8" applyNumberFormat="1" applyFont="1"/>
    <xf numFmtId="0" fontId="8" fillId="0" borderId="68" xfId="0" applyFont="1" applyBorder="1" applyAlignment="1">
      <alignment horizontal="center"/>
    </xf>
    <xf numFmtId="0" fontId="0" fillId="0" borderId="97" xfId="0" applyBorder="1"/>
    <xf numFmtId="176" fontId="8" fillId="0" borderId="97" xfId="8" applyNumberFormat="1" applyFont="1" applyBorder="1"/>
    <xf numFmtId="0" fontId="8" fillId="0" borderId="0" xfId="0" applyFont="1" applyFill="1" applyBorder="1" applyAlignment="1">
      <alignment horizontal="center" wrapText="1"/>
    </xf>
    <xf numFmtId="176" fontId="8" fillId="0" borderId="0" xfId="8" applyNumberFormat="1" applyFont="1" applyBorder="1"/>
    <xf numFmtId="176" fontId="8" fillId="0" borderId="0" xfId="8" applyNumberFormat="1" applyFont="1" applyAlignment="1">
      <alignment wrapText="1"/>
    </xf>
    <xf numFmtId="0" fontId="124" fillId="0" borderId="86" xfId="38" applyNumberFormat="1" applyFont="1" applyFill="1" applyBorder="1" applyAlignment="1">
      <alignment horizontal="left" vertical="center" wrapText="1"/>
    </xf>
    <xf numFmtId="0" fontId="124" fillId="0" borderId="86" xfId="38" applyNumberFormat="1" applyFont="1" applyFill="1" applyBorder="1" applyAlignment="1">
      <alignment horizontal="center" vertical="center"/>
    </xf>
    <xf numFmtId="0" fontId="193" fillId="0" borderId="86" xfId="38" applyNumberFormat="1" applyFont="1" applyFill="1" applyBorder="1" applyAlignment="1">
      <alignment horizontal="center" vertical="center"/>
    </xf>
    <xf numFmtId="0" fontId="193" fillId="0" borderId="86" xfId="38" applyNumberFormat="1" applyFont="1" applyFill="1" applyBorder="1" applyAlignment="1">
      <alignment horizontal="center" vertical="center" wrapText="1"/>
    </xf>
    <xf numFmtId="0" fontId="8" fillId="0" borderId="86" xfId="38" applyNumberFormat="1" applyFont="1" applyFill="1" applyBorder="1" applyAlignment="1">
      <alignment horizontal="center" vertical="center"/>
    </xf>
    <xf numFmtId="0" fontId="124" fillId="0" borderId="0" xfId="35" applyNumberFormat="1" applyFont="1" applyFill="1" applyAlignment="1">
      <alignment horizontal="left" vertical="center" wrapText="1"/>
    </xf>
    <xf numFmtId="0" fontId="43" fillId="0" borderId="165" xfId="35" applyNumberFormat="1" applyFont="1" applyFill="1" applyBorder="1" applyAlignment="1">
      <alignment horizontal="center" vertical="center"/>
    </xf>
    <xf numFmtId="170" fontId="4" fillId="0" borderId="165" xfId="35" applyNumberFormat="1" applyFont="1" applyFill="1" applyBorder="1" applyAlignment="1">
      <alignment vertical="center"/>
    </xf>
    <xf numFmtId="3" fontId="4" fillId="0" borderId="165" xfId="35" applyNumberFormat="1" applyFont="1" applyFill="1" applyBorder="1" applyAlignment="1">
      <alignment horizontal="center" vertical="center"/>
    </xf>
    <xf numFmtId="0" fontId="15" fillId="0" borderId="166" xfId="39" applyNumberFormat="1" applyFont="1" applyFill="1" applyBorder="1" applyAlignment="1">
      <alignment horizontal="left" vertical="center"/>
    </xf>
    <xf numFmtId="0" fontId="15" fillId="0" borderId="167" xfId="39" applyNumberFormat="1" applyFont="1" applyFill="1" applyBorder="1" applyAlignment="1">
      <alignment horizontal="left" vertical="center"/>
    </xf>
    <xf numFmtId="0" fontId="15" fillId="0" borderId="168" xfId="39" applyNumberFormat="1" applyFont="1" applyFill="1" applyBorder="1" applyAlignment="1">
      <alignment horizontal="left" vertical="center"/>
    </xf>
    <xf numFmtId="0" fontId="13" fillId="0" borderId="75" xfId="39" applyNumberFormat="1" applyFont="1" applyFill="1" applyBorder="1" applyAlignment="1">
      <alignment horizontal="left" vertical="center"/>
    </xf>
    <xf numFmtId="0" fontId="13" fillId="0" borderId="169" xfId="39" applyNumberFormat="1" applyFont="1" applyFill="1" applyBorder="1" applyAlignment="1">
      <alignment horizontal="left" vertical="center"/>
    </xf>
    <xf numFmtId="0" fontId="13" fillId="0" borderId="170" xfId="39" applyNumberFormat="1" applyFont="1" applyFill="1" applyBorder="1" applyAlignment="1">
      <alignment horizontal="left" vertical="center"/>
    </xf>
    <xf numFmtId="0" fontId="15" fillId="0" borderId="75" xfId="39" applyNumberFormat="1" applyFont="1" applyFill="1" applyBorder="1" applyAlignment="1">
      <alignment horizontal="left" vertical="center"/>
    </xf>
    <xf numFmtId="0" fontId="15" fillId="0" borderId="169" xfId="39" applyNumberFormat="1" applyFont="1" applyFill="1" applyBorder="1" applyAlignment="1">
      <alignment horizontal="left" vertical="center"/>
    </xf>
    <xf numFmtId="0" fontId="15" fillId="0" borderId="170" xfId="39" applyNumberFormat="1" applyFont="1" applyFill="1" applyBorder="1" applyAlignment="1">
      <alignment horizontal="left" vertical="center"/>
    </xf>
    <xf numFmtId="0" fontId="8" fillId="0" borderId="156" xfId="38" applyNumberFormat="1" applyFont="1" applyFill="1" applyBorder="1" applyAlignment="1">
      <alignment horizontal="center" vertical="center"/>
    </xf>
    <xf numFmtId="0" fontId="8" fillId="0" borderId="157" xfId="38" applyNumberFormat="1" applyFont="1" applyFill="1" applyBorder="1" applyAlignment="1">
      <alignment horizontal="center" vertical="center"/>
    </xf>
    <xf numFmtId="0" fontId="8" fillId="0" borderId="108" xfId="38" applyNumberFormat="1" applyFont="1" applyFill="1" applyBorder="1" applyAlignment="1">
      <alignment horizontal="center" vertical="center"/>
    </xf>
    <xf numFmtId="0" fontId="8" fillId="0" borderId="156" xfId="38" applyNumberFormat="1" applyFont="1" applyFill="1" applyBorder="1" applyAlignment="1">
      <alignment horizontal="center" vertical="center" wrapText="1"/>
    </xf>
    <xf numFmtId="0" fontId="8" fillId="0" borderId="157" xfId="38" applyNumberFormat="1" applyFont="1" applyFill="1" applyBorder="1" applyAlignment="1">
      <alignment horizontal="center" vertical="center" wrapText="1"/>
    </xf>
    <xf numFmtId="0" fontId="8" fillId="0" borderId="108" xfId="38" applyNumberFormat="1" applyFont="1" applyFill="1" applyBorder="1" applyAlignment="1">
      <alignment horizontal="center" vertical="center" wrapText="1"/>
    </xf>
  </cellXfs>
  <cellStyles count="1193">
    <cellStyle name="_x0001_" xfId="397"/>
    <cellStyle name="%" xfId="84"/>
    <cellStyle name="%_BCKT nam 2008 - Cong ty Co phan - Theo QD 15.2006 - Theo mau BCTC 2008 cua Cty" xfId="497"/>
    <cellStyle name="." xfId="466"/>
    <cellStyle name="._báo cáo elcom hợp nhất 2007 23-11" xfId="440"/>
    <cellStyle name="?" xfId="414"/>
    <cellStyle name="??" xfId="85"/>
    <cellStyle name="?? [0.00]_ Att. 1- Cover" xfId="86"/>
    <cellStyle name="?? [0]" xfId="87"/>
    <cellStyle name="?? [0] 2" xfId="348"/>
    <cellStyle name="?? [0]_BCKT 30.06.2010 - Cong ty Co phan Simco Song Da - Bao cao hop nhat - Ban phat hanh" xfId="388"/>
    <cellStyle name="?? 2" xfId="506"/>
    <cellStyle name="?_x001d_??%U©÷u&amp;H©÷9_x0008_? s_x000a__x0007__x0001__x0001_" xfId="88"/>
    <cellStyle name="?_x001d_??%U©÷u&amp;H©÷9_x0008_? s_x000a__x0007__x0001__x0001_?_x0002_???????????????_x0001_(_x0002_u_x000d_?????_x001f_????????_x0007_????????????????!???????????           ?????           ?????????_x000d_C:\WINDOWS\country.sys_x000d_??????????????????????????????????????????????????????????????????????????????????????????????" xfId="529"/>
    <cellStyle name="?_x001d_??%U©÷u&amp;H©÷9_x0008_?_x0009_s_x000a__x0007__x0001__x0001_" xfId="1050"/>
    <cellStyle name="???? [0.00]_BE-BQ" xfId="89"/>
    <cellStyle name="??????????????????? [0]_FTC_OFFER" xfId="90"/>
    <cellStyle name="???????????????????_FTC_OFFER" xfId="91"/>
    <cellStyle name="????_BE-BQ" xfId="92"/>
    <cellStyle name="???[0]_?? DI" xfId="93"/>
    <cellStyle name="???_?? DI" xfId="94"/>
    <cellStyle name="?_x0010__x0001_??Pr" xfId="533"/>
    <cellStyle name="??[0]_BRE" xfId="95"/>
    <cellStyle name="??_ ??? ???? " xfId="96"/>
    <cellStyle name="??9JS—_x0008_??????????????????H_x0001_????&lt;i·0??????????_x0007_?_x0010__x0001_??Thongso??9JS—_x0008_??????????????????‚_x0001_?" xfId="421"/>
    <cellStyle name="??A? [0]_laroux_1_¢¬???¢â? " xfId="97"/>
    <cellStyle name="??A?_laroux_1_¢¬???¢â? " xfId="98"/>
    <cellStyle name="_x0001_??Thanh_phan?9š" xfId="523"/>
    <cellStyle name="?_6 tháng 2009-bản in báo cáo 29-09-2009" xfId="541"/>
    <cellStyle name="?¡±¢¥?_?¨ù??¢´¢¥_¢¬???¢â? " xfId="99"/>
    <cellStyle name="_x0001_?¶æµ_x001b_ºß­ " xfId="521"/>
    <cellStyle name="_x0001_?¶æµ_x001b_ºß­ ?[?0?.?0?0?]?_?P?R?" xfId="498"/>
    <cellStyle name="_x0001_?¶æµ_x001b_ºß­_" xfId="447"/>
    <cellStyle name="?Comma_phu tro SS3" xfId="430"/>
    <cellStyle name="?Currency_phu tro SS3" xfId="499"/>
    <cellStyle name="?Dat" xfId="537"/>
    <cellStyle name="?ðÇ%U?&amp;H?_x0008_?s_x000a__x0007__x0001__x0001_" xfId="100"/>
    <cellStyle name="?ðÇ%U?&amp;H?_x0008_?s_x000a__x0007__x0001__x0001_?_x0002_ÿÿÿÿÿÿÿÿÿÿÿÿÿÿÿ_x0001_(_x0002_?€????ÿÿÿÿ????_x0007_??????????????????????????           ?????           ?????????_x000d_C:\WINDOWS\country.sys_x000d_??????????????????????????????????????????????????????????????????????????????????????????????" xfId="500"/>
    <cellStyle name="?Fixe" xfId="437"/>
    <cellStyle name="?Header_Bao cao CTY 16 dang lam" xfId="363"/>
    <cellStyle name="?Heading " xfId="357"/>
    <cellStyle name="_x0001_?N,‚_?0?0?Q?3?" xfId="389"/>
    <cellStyle name="?Normal_dap (3" xfId="472"/>
    <cellStyle name="?Sums?9^R—_x0008_????????????????????N_x0004__x0002__x0003_1?_x0014_" xfId="476"/>
    <cellStyle name="?Tota" xfId="426"/>
    <cellStyle name="_x0001_\Ô" xfId="477"/>
    <cellStyle name="_x0001_\Ô?É_?(?_x0015_Èô¼€½" xfId="406"/>
    <cellStyle name="_?_BOOKSHIP" xfId="370"/>
    <cellStyle name="__ [0.00]_PRODUCT DETAIL Q1" xfId="407"/>
    <cellStyle name="__ [0.00]_PRODUCT DETAIL Q1_báo cáo elcom hợp nhất 2007 23-11" xfId="462"/>
    <cellStyle name="__ [0]_1202" xfId="538"/>
    <cellStyle name="__ [0]_1202_báo cáo elcom hợp nhất 2007 23-11" xfId="507"/>
    <cellStyle name="__ [0]_1202_Result Red Store Jun" xfId="401"/>
    <cellStyle name="__ [0]_1202_Result Red Store Jun_báo cáo elcom hợp nhất 2007 23-11" xfId="385"/>
    <cellStyle name="__ [0]_Book1" xfId="400"/>
    <cellStyle name="__ [0]_Book1_báo cáo elcom hợp nhất 2007 23-11" xfId="359"/>
    <cellStyle name="___(____)______" xfId="459"/>
    <cellStyle name="___[0]_Book1" xfId="558"/>
    <cellStyle name="___[0]_Book1_báo cáo elcom hợp nhất 2007 23-11" xfId="482"/>
    <cellStyle name="____ [0.00]_PRODUCT DETAIL Q1" xfId="539"/>
    <cellStyle name="____ [0.00]_PRODUCT DETAIL Q1_báo cáo elcom hợp nhất 2007 23-11" xfId="460"/>
    <cellStyle name="_____PRODUCT DETAIL Q1" xfId="408"/>
    <cellStyle name="_____PRODUCT DETAIL Q1_báo cáo elcom hợp nhất 2007 23-11" xfId="563"/>
    <cellStyle name="____95" xfId="508"/>
    <cellStyle name="____95_báo cáo elcom hợp nhất 2007 23-11" xfId="540"/>
    <cellStyle name="____Book1" xfId="547"/>
    <cellStyle name="____Book1_báo cáo elcom hợp nhất 2007 23-11" xfId="432"/>
    <cellStyle name="___1202" xfId="355"/>
    <cellStyle name="___1202_báo cáo elcom hợp nhất 2007 23-11" xfId="435"/>
    <cellStyle name="___1202_Result Red Store Jun" xfId="446"/>
    <cellStyle name="___1202_Result Red Store Jun_1" xfId="368"/>
    <cellStyle name="___1202_Result Red Store Jun_1_báo cáo elcom hợp nhất 2007 23-11" xfId="436"/>
    <cellStyle name="___1202_Result Red Store Jun_báo cáo elcom hợp nhất 2007 23-11" xfId="549"/>
    <cellStyle name="___Book1" xfId="467"/>
    <cellStyle name="___Book1_Result Red Store Jun" xfId="420"/>
    <cellStyle name="___Book1_Result Red Store Jun_báo cáo elcom hợp nhất 2007 23-11" xfId="478"/>
    <cellStyle name="___kc-elec system check list" xfId="415"/>
    <cellStyle name="___PRODUCT DETAIL Q1" xfId="561"/>
    <cellStyle name="___PRODUCT DETAIL Q1_báo cáo elcom hợp nhất 2007 23-11" xfId="416"/>
    <cellStyle name="_bang CDKT (Cuong)" xfId="559"/>
    <cellStyle name="_bang CDKT (Cuong)_BCTCHN Vinafco 06.8" xfId="417"/>
    <cellStyle name="_Bang tinh hop nhat 2007" xfId="570"/>
    <cellStyle name="_Bao cao kiem toan 2006 - Cong ty XM VLXD DN" xfId="365"/>
    <cellStyle name="_Bao cao kiem toan 2006 - Cong ty XM VLXD DN_BCKT Cong ty CP SX va TM Phuc Tien - Hop nhat - Ban Phat hanh" xfId="424"/>
    <cellStyle name="_Bao cao kiem toan 2006 - Cong ty XM VLXD DN_BCKT nam 2008 - Cong ty Co phan - Theo QD 15.2006 - Theo mau BCTC 2008 cua Cty" xfId="453"/>
    <cellStyle name="_bao cao KT  CK seabank.V3" xfId="501"/>
    <cellStyle name="_BCKT - Phu Thai - 31-12-07-V1" xfId="544"/>
    <cellStyle name="_BCKT .V6.- SeABS" xfId="502"/>
    <cellStyle name="_BCKT .V6.- SeABS_BCTCHN Vinafco 06.8" xfId="366"/>
    <cellStyle name="_BCKT 2006 -Thu y Xanh V3 theo 48" xfId="448"/>
    <cellStyle name="_BCKT 2007" xfId="481"/>
    <cellStyle name="_BCKT CN Phú Thái Đà Nẵng-GDD14.2.07" xfId="503"/>
    <cellStyle name="_BCKT DOANH NGHIEP KHAC - Anh Bien" xfId="545"/>
    <cellStyle name="_BCKT mau nam 2007-Final" xfId="542"/>
    <cellStyle name="_BCKT mau nam 2007-Final_BCKT Cong ty CP SX va TM Phuc Tien - Hop nhat - Ban Phat hanh" xfId="571"/>
    <cellStyle name="_BCKT Phu Thai - VP Cty - 14.2" xfId="371"/>
    <cellStyle name="_Book1" xfId="356"/>
    <cellStyle name="_Book1 2" xfId="391"/>
    <cellStyle name="_Book1_bao cao KT  CK seabank.V3" xfId="458"/>
    <cellStyle name="_Book1_BCKT .V6.- SeABS" xfId="528"/>
    <cellStyle name="_Book1_BCKT 31.12.2007 - Chi nhanh HCM - Phat hanh" xfId="445"/>
    <cellStyle name="_Book1_BCKT 31.12.2007 - Chi nhanh HCM - Phat hanh_BCTCHN Vinafco 06.8" xfId="372"/>
    <cellStyle name="_Book1_BCKT Cty TNHH Sx va TM Phuc Tien Hung Yen V1" xfId="402"/>
    <cellStyle name="_Book1_BCKT nam 2007 - Cong ty Chung khoan Viet - Sau dieu chinh - V4" xfId="438"/>
    <cellStyle name="_Book1_BCKT nam 2007 - ChunViet" xfId="410"/>
    <cellStyle name="_Book1_BCKT nam 2007 - ChunViet_BCTCHN Vinafco 06.8" xfId="364"/>
    <cellStyle name="_Book1_BCTCHN Vinafco 06.8" xfId="450"/>
    <cellStyle name="_Book1_BKCT NAM 2007" xfId="555"/>
    <cellStyle name="_Book1_CK Seabank - E" xfId="452"/>
    <cellStyle name="_Book1_CK Seabank - E_BCTCHN Vinafco 06.8" xfId="491"/>
    <cellStyle name="_Book1_Giay lam viec_H" xfId="470"/>
    <cellStyle name="_Book1_Giay lam viec_thuy - DaNang" xfId="463"/>
    <cellStyle name="_Book1_Tong hop QD15 v3.0" xfId="353"/>
    <cellStyle name="_Cong ty CP Hoa chat Viet Tri nam 2006" xfId="412"/>
    <cellStyle name="_Cong ty CP Hoa chat Viet Tri nam 2006_BCKT nam 2007 - ChunViet" xfId="464"/>
    <cellStyle name="_Cong ty CP Hoa chat Viet Tri nam 2006_BCKT nam 2007 - ChunViet_BCKT Cong ty CP SX va TM Phuc Tien - Hop nhat - Ban Phat hanh" xfId="396"/>
    <cellStyle name="_Cong ty CP Hoa chat Viet Tri nam 2006_BCTCHN Vinafco 06.8" xfId="543"/>
    <cellStyle name="_Cong ty CP In Dien Hong nam 2007" xfId="418"/>
    <cellStyle name="_Cong ty CP SGD HN nam 2006" xfId="569"/>
    <cellStyle name="_Cong ty CP Xay dung so 6 - VINACONEX6 nam 2006" xfId="451"/>
    <cellStyle name="_Cong ty CP Xay dung so 6 - VINACONEX6 nam 2006_BCKT Cong ty CP SX va TM Phuc Tien - Hop nhat - Ban Phat hanh" xfId="384"/>
    <cellStyle name="_Cong ty CP Xay dung so 6 - VINACONEX6 nam 2006_BCKT nam 2008 - Cong ty Co phan - Theo QD 15.2006 - Theo mau BCTC 2008 cua Cty" xfId="377"/>
    <cellStyle name="_Chi nhanh Cong ty CP TM Minh Khai tai Da Nang nam 2006" xfId="520"/>
    <cellStyle name="_Danh sach gop von Binh Dien" xfId="465"/>
    <cellStyle name="_DSSH SD11 Sao Viet" xfId="411"/>
    <cellStyle name="_DSSH SD11 Sao Viet_BCKT Cong ty CP SX va TM Phuc Tien - Hop nhat - Ban Phat hanh" xfId="398"/>
    <cellStyle name="_DSSH SD11 Sao Viet_BCKT nam 2008 - Cong ty Co phan - Theo QD 15.2006 - Theo mau BCTC 2008 cua Cty" xfId="525"/>
    <cellStyle name="_Gui Cty CK PVFC" xfId="101"/>
    <cellStyle name="_Gui Cty CK PVFC 2" xfId="102"/>
    <cellStyle name="_Gui Cty CK PVFC_BCKT 2012 SDU" xfId="200"/>
    <cellStyle name="_Gui Cty CK PVFC_BCKT 2012 SDU(PH 25.3.12)" xfId="201"/>
    <cellStyle name="_Gui Cty CK PVFC_BCKT 2012 SDU(sua theo PM19.3)" xfId="202"/>
    <cellStyle name="_Gui Cty CK PVFC_cty FBA sua" xfId="103"/>
    <cellStyle name="_Gui Cty CK PVFC_Soat xet 3 cap" xfId="104"/>
    <cellStyle name="_Gui Cty CK PVFC_Soat xet 3 cap 2" xfId="105"/>
    <cellStyle name="_Gui Cty CK PVFC_Soat xet 3 cap_BCKT 2012 SDU" xfId="203"/>
    <cellStyle name="_Gui Cty CK PVFC_Soat xet 3 cap_BCKT 2012 SDU(PH 25.3.12)" xfId="204"/>
    <cellStyle name="_Gui Cty CK PVFC_Soat xet 3 cap_BCKT 2012 SDU(sua theo PM19.3)" xfId="205"/>
    <cellStyle name="_Gui Cty CK PVFC_Soat xet 3 cap_cty FBA sua" xfId="106"/>
    <cellStyle name="_Giay lam viec_H 31.12.2007 DHI" xfId="550"/>
    <cellStyle name="_Giay lam viec_H 31.12.2007 TPH" xfId="404"/>
    <cellStyle name="_Giay lam viec_thuy - DaNang" xfId="439"/>
    <cellStyle name="_KT (2)" xfId="354"/>
    <cellStyle name="_KT (2)_1" xfId="350"/>
    <cellStyle name="_KT (2)_1_báo cáo elcom hợp nhất 2007 23-11" xfId="347"/>
    <cellStyle name="_KT (2)_2" xfId="568"/>
    <cellStyle name="_KT (2)_2_báo cáo elcom hợp nhất 2007 23-11" xfId="530"/>
    <cellStyle name="_KT (2)_2_TG-TH" xfId="387"/>
    <cellStyle name="_KT (2)_2_TG-TH_báo cáo elcom hợp nhất 2007 23-11" xfId="534"/>
    <cellStyle name="_KT (2)_3" xfId="429"/>
    <cellStyle name="_KT (2)_3_báo cáo elcom hợp nhất 2007 23-11" xfId="480"/>
    <cellStyle name="_KT (2)_3_TG-TH" xfId="352"/>
    <cellStyle name="_KT (2)_3_TG-TH_báo cáo elcom hợp nhất 2007 23-11" xfId="548"/>
    <cellStyle name="_KT (2)_4" xfId="376"/>
    <cellStyle name="_KT (2)_4_báo cáo elcom hợp nhất 2007 23-11" xfId="565"/>
    <cellStyle name="_KT (2)_4_TG-TH" xfId="493"/>
    <cellStyle name="_KT (2)_4_TG-TH_báo cáo elcom hợp nhất 2007 23-11" xfId="557"/>
    <cellStyle name="_KT (2)_5" xfId="536"/>
    <cellStyle name="_KT (2)_5_báo cáo elcom hợp nhất 2007 23-11" xfId="409"/>
    <cellStyle name="_KT (2)_báo cáo elcom hợp nhất 2007 23-11" xfId="566"/>
    <cellStyle name="_KT (2)_TG-TH" xfId="562"/>
    <cellStyle name="_KT (2)_TG-TH_báo cáo elcom hợp nhất 2007 23-11" xfId="564"/>
    <cellStyle name="_KT_TG" xfId="373"/>
    <cellStyle name="_KT_TG_1" xfId="449"/>
    <cellStyle name="_KT_TG_1_báo cáo elcom hợp nhất 2007 23-11" xfId="489"/>
    <cellStyle name="_KT_TG_2" xfId="479"/>
    <cellStyle name="_KT_TG_2_báo cáo elcom hợp nhất 2007 23-11" xfId="369"/>
    <cellStyle name="_KT_TG_3" xfId="419"/>
    <cellStyle name="_KT_TG_3_báo cáo elcom hợp nhất 2007 23-11" xfId="560"/>
    <cellStyle name="_KT_TG_4" xfId="532"/>
    <cellStyle name="_KT_TG_4_báo cáo elcom hợp nhất 2007 23-11" xfId="405"/>
    <cellStyle name="_KT_TG_báo cáo elcom hợp nhất 2007 23-11" xfId="403"/>
    <cellStyle name="_TG-TH" xfId="531"/>
    <cellStyle name="_TG-TH_1" xfId="382"/>
    <cellStyle name="_TG-TH_1_báo cáo elcom hợp nhất 2007 23-11" xfId="374"/>
    <cellStyle name="_TG-TH_2" xfId="394"/>
    <cellStyle name="_TG-TH_2_báo cáo elcom hợp nhất 2007 23-11" xfId="505"/>
    <cellStyle name="_TG-TH_3" xfId="383"/>
    <cellStyle name="_TG-TH_3_báo cáo elcom hợp nhất 2007 23-11" xfId="572"/>
    <cellStyle name="_TG-TH_4" xfId="573"/>
    <cellStyle name="_TG-TH_4_báo cáo elcom hợp nhất 2007 23-11" xfId="574"/>
    <cellStyle name="_TG-TH_báo cáo elcom hợp nhất 2007 23-11" xfId="575"/>
    <cellStyle name="_ÿÿÿÿÿ" xfId="576"/>
    <cellStyle name="_ÿÿÿÿÿ 2" xfId="577"/>
    <cellStyle name="_ÿÿÿÿÿ_bao cao KT  CK seabank.V3" xfId="578"/>
    <cellStyle name="_ÿÿÿÿÿ_BCKT .V6.- SeABS" xfId="579"/>
    <cellStyle name="_ÿÿÿÿÿ_BCKT 31.12.2007 - Chi nhanh HCM - Phat hanh" xfId="580"/>
    <cellStyle name="_ÿÿÿÿÿ_BCKT 31.12.2007 - Chi nhanh HCM - Phat hanh_BCTCHN Vinafco 06.8" xfId="581"/>
    <cellStyle name="_ÿÿÿÿÿ_BCKT Cty TNHH Sx va TM Phuc Tien Hung Yen V1" xfId="582"/>
    <cellStyle name="_ÿÿÿÿÿ_BCKT nam 2007 - Cong ty Chung khoan Viet - Sau dieu chinh - V4" xfId="585"/>
    <cellStyle name="_ÿÿÿÿÿ_BCKT nam 2007 - ChunViet" xfId="583"/>
    <cellStyle name="_ÿÿÿÿÿ_BCKT nam 2007 - ChunViet_BCTCHN Vinafco 06.8" xfId="584"/>
    <cellStyle name="_ÿÿÿÿÿ_BCTCHN Vinafco 06.8" xfId="586"/>
    <cellStyle name="_ÿÿÿÿÿ_BKCT NAM 2007" xfId="587"/>
    <cellStyle name="_ÿÿÿÿÿ_CK Seabank - E" xfId="588"/>
    <cellStyle name="_ÿÿÿÿÿ_CK Seabank - E_BCTCHN Vinafco 06.8" xfId="589"/>
    <cellStyle name="_ÿÿÿÿÿ_Giay lam viec_H" xfId="590"/>
    <cellStyle name="_ÿÿÿÿÿ_Giay lam viec_thuy - DaNang" xfId="591"/>
    <cellStyle name="_ÿÿÿÿÿ_Tong hop QD15 v3.0" xfId="592"/>
    <cellStyle name="_x0001_¨Œc^ " xfId="593"/>
    <cellStyle name="_x0001_¨Œc^ ?[?0?]?_?0?0?" xfId="594"/>
    <cellStyle name="_x0001_¨Œc^[" xfId="595"/>
    <cellStyle name="_x0001_¨Œc^[?0?" xfId="596"/>
    <cellStyle name="_x0001_¨Œc^_" xfId="597"/>
    <cellStyle name="’Ê‰Ý [0.00]_††††† " xfId="598"/>
    <cellStyle name="’Ê‰Ý_††††† " xfId="599"/>
    <cellStyle name="_x0001_µÑTÖ " xfId="600"/>
    <cellStyle name="_x0001_µÑTÖ ?[?0?" xfId="601"/>
    <cellStyle name="_x0001_µÑTÖ_" xfId="602"/>
    <cellStyle name="•W?_Format" xfId="107"/>
    <cellStyle name="•W€_Format" xfId="108"/>
    <cellStyle name="•W_¯–ì" xfId="603"/>
    <cellStyle name="W_MARINE" xfId="968"/>
    <cellStyle name="0" xfId="604"/>
    <cellStyle name="0 2" xfId="1146"/>
    <cellStyle name="0 3" xfId="1138"/>
    <cellStyle name="0,0" xfId="605"/>
    <cellStyle name="0,0 2" xfId="1112"/>
    <cellStyle name="0,0 3" xfId="1145"/>
    <cellStyle name="0,0_x000d__x000a_NA_x000d__x000a_" xfId="191"/>
    <cellStyle name="0.0" xfId="606"/>
    <cellStyle name="0.0 2" xfId="1113"/>
    <cellStyle name="0.0 3" xfId="1001"/>
    <cellStyle name="1" xfId="109"/>
    <cellStyle name="1_báo cáo elcom hợp nhất 2007 23-11" xfId="607"/>
    <cellStyle name="1_Cau thuy dien Ban La (Cu Anh)" xfId="608"/>
    <cellStyle name="1_Cty4 hop nhat 2008" xfId="609"/>
    <cellStyle name="1_Du toan 558 (Km17+508.12 - Km 22)" xfId="610"/>
    <cellStyle name="1_Hop nhat VINAFCO 2008" xfId="611"/>
    <cellStyle name="1_ÿÿÿÿÿ" xfId="612"/>
    <cellStyle name="_x0001_1¼„½(" xfId="613"/>
    <cellStyle name="18" xfId="614"/>
    <cellStyle name="¹éºÐÀ²_±âÅ¸" xfId="615"/>
    <cellStyle name="2" xfId="110"/>
    <cellStyle name="2_báo cáo elcom hợp nhất 2007 23-11" xfId="616"/>
    <cellStyle name="2_Cau thuy dien Ban La (Cu Anh)" xfId="617"/>
    <cellStyle name="2_Cty4 hop nhat 2008" xfId="618"/>
    <cellStyle name="2_Du toan 558 (Km17+508.12 - Km 22)" xfId="619"/>
    <cellStyle name="2_Hop nhat VINAFCO 2008" xfId="620"/>
    <cellStyle name="2_ÿÿÿÿÿ" xfId="621"/>
    <cellStyle name="20" xfId="622"/>
    <cellStyle name="20 2" xfId="623"/>
    <cellStyle name="20% - Accent1 2" xfId="206"/>
    <cellStyle name="20% - Accent1 3" xfId="322"/>
    <cellStyle name="20% - Accent2 2" xfId="207"/>
    <cellStyle name="20% - Accent2 3" xfId="326"/>
    <cellStyle name="20% - Accent3 2" xfId="208"/>
    <cellStyle name="20% - Accent3 3" xfId="330"/>
    <cellStyle name="20% - Accent4 2" xfId="209"/>
    <cellStyle name="20% - Accent4 3" xfId="334"/>
    <cellStyle name="20% - Accent5 2" xfId="210"/>
    <cellStyle name="20% - Accent5 3" xfId="338"/>
    <cellStyle name="20% - Accent6 2" xfId="211"/>
    <cellStyle name="20% - Accent6 3" xfId="342"/>
    <cellStyle name="3" xfId="111"/>
    <cellStyle name="3_báo cáo elcom hợp nhất 2007 23-11" xfId="624"/>
    <cellStyle name="3_Cau thuy dien Ban La (Cu Anh)" xfId="625"/>
    <cellStyle name="3_Cty4 hop nhat 2008" xfId="626"/>
    <cellStyle name="3_Du toan 558 (Km17+508.12 - Km 22)" xfId="627"/>
    <cellStyle name="3_Hop nhat VINAFCO 2008" xfId="628"/>
    <cellStyle name="3_ÿÿÿÿÿ" xfId="629"/>
    <cellStyle name="4" xfId="112"/>
    <cellStyle name="4_Cau thuy dien Ban La (Cu Anh)" xfId="630"/>
    <cellStyle name="4_Du toan 558 (Km17+508.12 - Km 22)" xfId="631"/>
    <cellStyle name="4_ÿÿÿÿÿ" xfId="632"/>
    <cellStyle name="40% - Accent1 2" xfId="212"/>
    <cellStyle name="40% - Accent1 3" xfId="323"/>
    <cellStyle name="40% - Accent2 2" xfId="213"/>
    <cellStyle name="40% - Accent2 3" xfId="327"/>
    <cellStyle name="40% - Accent3 2" xfId="214"/>
    <cellStyle name="40% - Accent3 3" xfId="331"/>
    <cellStyle name="40% - Accent4 2" xfId="215"/>
    <cellStyle name="40% - Accent4 3" xfId="335"/>
    <cellStyle name="40% - Accent5 2" xfId="216"/>
    <cellStyle name="40% - Accent5 3" xfId="339"/>
    <cellStyle name="40% - Accent6 2" xfId="217"/>
    <cellStyle name="40% - Accent6 3" xfId="343"/>
    <cellStyle name="6" xfId="634"/>
    <cellStyle name="60% - Accent1 2" xfId="218"/>
    <cellStyle name="60% - Accent1 3" xfId="324"/>
    <cellStyle name="60% - Accent2 2" xfId="219"/>
    <cellStyle name="60% - Accent2 3" xfId="328"/>
    <cellStyle name="60% - Accent3 2" xfId="220"/>
    <cellStyle name="60% - Accent3 3" xfId="332"/>
    <cellStyle name="60% - Accent4 2" xfId="221"/>
    <cellStyle name="60% - Accent4 3" xfId="336"/>
    <cellStyle name="60% - Accent5 2" xfId="222"/>
    <cellStyle name="60% - Accent5 3" xfId="340"/>
    <cellStyle name="60% - Accent6 2" xfId="223"/>
    <cellStyle name="60% - Accent6 3" xfId="344"/>
    <cellStyle name="_x0001_Å»_x001e_´ " xfId="635"/>
    <cellStyle name="_x0001_Å»_x001e_´ ?[?0?.?0?0?]?_?P?R?O?" xfId="636"/>
    <cellStyle name="_x0001_Å»_x001e_´_" xfId="637"/>
    <cellStyle name="Accent1 - 20%" xfId="638"/>
    <cellStyle name="Accent1 - 40%" xfId="639"/>
    <cellStyle name="Accent1 - 60%" xfId="640"/>
    <cellStyle name="Accent1 2" xfId="224"/>
    <cellStyle name="Accent1 3" xfId="321"/>
    <cellStyle name="Accent1 4" xfId="1163"/>
    <cellStyle name="Accent1 5" xfId="1095"/>
    <cellStyle name="Accent1 6" xfId="1148"/>
    <cellStyle name="Accent2 - 20%" xfId="641"/>
    <cellStyle name="Accent2 - 40%" xfId="642"/>
    <cellStyle name="Accent2 - 60%" xfId="643"/>
    <cellStyle name="Accent2 2" xfId="225"/>
    <cellStyle name="Accent2 3" xfId="325"/>
    <cellStyle name="Accent2 4" xfId="1165"/>
    <cellStyle name="Accent2 5" xfId="1094"/>
    <cellStyle name="Accent2 6" xfId="1149"/>
    <cellStyle name="Accent3 - 20%" xfId="644"/>
    <cellStyle name="Accent3 - 40%" xfId="645"/>
    <cellStyle name="Accent3 - 60%" xfId="646"/>
    <cellStyle name="Accent3 2" xfId="226"/>
    <cellStyle name="Accent3 3" xfId="329"/>
    <cellStyle name="Accent3 4" xfId="1167"/>
    <cellStyle name="Accent3 5" xfId="423"/>
    <cellStyle name="Accent3 6" xfId="1179"/>
    <cellStyle name="Accent4 - 20%" xfId="647"/>
    <cellStyle name="Accent4 - 40%" xfId="648"/>
    <cellStyle name="Accent4 - 60%" xfId="649"/>
    <cellStyle name="Accent4 2" xfId="227"/>
    <cellStyle name="Accent4 3" xfId="333"/>
    <cellStyle name="Accent4 4" xfId="1169"/>
    <cellStyle name="Accent4 5" xfId="428"/>
    <cellStyle name="Accent4 6" xfId="1151"/>
    <cellStyle name="Accent5 - 20%" xfId="650"/>
    <cellStyle name="Accent5 - 40%" xfId="651"/>
    <cellStyle name="Accent5 - 60%" xfId="652"/>
    <cellStyle name="Accent5 2" xfId="228"/>
    <cellStyle name="Accent5 3" xfId="337"/>
    <cellStyle name="Accent5 4" xfId="1171"/>
    <cellStyle name="Accent5 5" xfId="567"/>
    <cellStyle name="Accent5 6" xfId="1152"/>
    <cellStyle name="Accent6 - 20%" xfId="653"/>
    <cellStyle name="Accent6 - 40%" xfId="654"/>
    <cellStyle name="Accent6 - 60%" xfId="655"/>
    <cellStyle name="Accent6 2" xfId="229"/>
    <cellStyle name="Accent6 3" xfId="341"/>
    <cellStyle name="Accent6 4" xfId="1173"/>
    <cellStyle name="Accent6 5" xfId="554"/>
    <cellStyle name="Accent6 6" xfId="1153"/>
    <cellStyle name="ÅëÈ­ [0]_      " xfId="113"/>
    <cellStyle name="AeE­ [0]_INQUIRY ¿?¾÷AßAø " xfId="656"/>
    <cellStyle name="ÅëÈ­ [0]_laroux" xfId="657"/>
    <cellStyle name="ÅëÈ­_      " xfId="114"/>
    <cellStyle name="AeE­_INQUIRY ¿?¾÷AßAø " xfId="658"/>
    <cellStyle name="ÅëÈ­_laroux" xfId="659"/>
    <cellStyle name="args.style" xfId="1"/>
    <cellStyle name="args.style 2" xfId="66"/>
    <cellStyle name="args.style 3" xfId="230"/>
    <cellStyle name="ÄÞ¸¶ [0]_      " xfId="115"/>
    <cellStyle name="AÞ¸¶ [0]_INQUIRY ¿?¾÷AßAø " xfId="2"/>
    <cellStyle name="ÄÞ¸¶ [0]_laroux" xfId="660"/>
    <cellStyle name="ÄÞ¸¶_      " xfId="116"/>
    <cellStyle name="AÞ¸¶_INQUIRY ¿?¾÷AßAø " xfId="3"/>
    <cellStyle name="ÄÞ¸¶_L601CPT" xfId="661"/>
    <cellStyle name="AutoFormat Options" xfId="662"/>
    <cellStyle name="Bad 2" xfId="231"/>
    <cellStyle name="Bad 3" xfId="310"/>
    <cellStyle name="BDAD" xfId="664"/>
    <cellStyle name="Bình Thường_ban sao của SCT 152 - T8" xfId="665"/>
    <cellStyle name="Body" xfId="4"/>
    <cellStyle name="C?AØ_¿?¾÷CoE² " xfId="5"/>
    <cellStyle name="Ç¥ÁØ_      " xfId="117"/>
    <cellStyle name="C￥AØ_¿μ¾÷CoE² " xfId="6"/>
    <cellStyle name="Ç¥ÁØ_±³°¢¼ö·®" xfId="666"/>
    <cellStyle name="C￥AØ_Sheet1_¿μ¾÷CoE² " xfId="667"/>
    <cellStyle name="Ç¥ÁØ_ÿÿÿÿÿÿ_4_ÃÑÇÕ°è " xfId="668"/>
    <cellStyle name="Calc Currency (0)" xfId="7"/>
    <cellStyle name="Calc Currency (2)" xfId="669"/>
    <cellStyle name="Calc Percent (0)" xfId="670"/>
    <cellStyle name="Calc Percent (1)" xfId="671"/>
    <cellStyle name="Calc Percent (2)" xfId="672"/>
    <cellStyle name="Calc Units (0)" xfId="673"/>
    <cellStyle name="Calc Units (1)" xfId="674"/>
    <cellStyle name="Calc Units (2)" xfId="675"/>
    <cellStyle name="Calculation 2" xfId="232"/>
    <cellStyle name="Calculation 2 2" xfId="494"/>
    <cellStyle name="Calculation 2 2 2" xfId="1051"/>
    <cellStyle name="Calculation 2 2 3" xfId="1002"/>
    <cellStyle name="Calculation 2 3" xfId="431"/>
    <cellStyle name="Calculation 2 4" xfId="1137"/>
    <cellStyle name="Calculation 2 5" xfId="1143"/>
    <cellStyle name="Calculation 3" xfId="314"/>
    <cellStyle name="category" xfId="118"/>
    <cellStyle name="CC1" xfId="119"/>
    <cellStyle name="CC2" xfId="120"/>
    <cellStyle name="Centered Heading" xfId="676"/>
    <cellStyle name="CenterHead" xfId="677"/>
    <cellStyle name="Column_Title" xfId="679"/>
    <cellStyle name="Comma" xfId="8" builtinId="3"/>
    <cellStyle name="Comma  - Style1" xfId="9"/>
    <cellStyle name="Comma  - Style2" xfId="10"/>
    <cellStyle name="Comma  - Style3" xfId="11"/>
    <cellStyle name="Comma  - Style4" xfId="12"/>
    <cellStyle name="Comma  - Style5" xfId="13"/>
    <cellStyle name="Comma  - Style6" xfId="14"/>
    <cellStyle name="Comma  - Style7" xfId="15"/>
    <cellStyle name="Comma  - Style8" xfId="16"/>
    <cellStyle name="Comma %" xfId="680"/>
    <cellStyle name="Comma [0] 2" xfId="75"/>
    <cellStyle name="Comma [0] 2 2" xfId="233"/>
    <cellStyle name="Comma [0] 2 3" xfId="1052"/>
    <cellStyle name="Comma [0] 3" xfId="234"/>
    <cellStyle name="Comma [0] 3 2" xfId="1053"/>
    <cellStyle name="Comma [0] 3 3" xfId="681"/>
    <cellStyle name="Comma [0] 4" xfId="682"/>
    <cellStyle name="Comma [00]" xfId="683"/>
    <cellStyle name="Comma 0.0" xfId="684"/>
    <cellStyle name="Comma 0.0%" xfId="685"/>
    <cellStyle name="Comma 0.0_22310 Draf Financial Statements - Hop nhat PDC" xfId="686"/>
    <cellStyle name="Comma 0.00" xfId="687"/>
    <cellStyle name="Comma 0.00%" xfId="688"/>
    <cellStyle name="Comma 0.00_22310 Draf Financial Statements - Hop nhat PDC" xfId="689"/>
    <cellStyle name="Comma 0.000" xfId="690"/>
    <cellStyle name="Comma 0.000%" xfId="691"/>
    <cellStyle name="Comma 0.000_22310 Draf Financial Statements - Hop nhat PDC" xfId="692"/>
    <cellStyle name="Comma 10" xfId="235"/>
    <cellStyle name="Comma 10 2" xfId="1054"/>
    <cellStyle name="Comma 10 3" xfId="693"/>
    <cellStyle name="Comma 11" xfId="236"/>
    <cellStyle name="Comma 11 2" xfId="1055"/>
    <cellStyle name="Comma 11 3" xfId="694"/>
    <cellStyle name="Comma 12" xfId="237"/>
    <cellStyle name="Comma 12 2" xfId="1056"/>
    <cellStyle name="Comma 12 3" xfId="695"/>
    <cellStyle name="Comma 13" xfId="238"/>
    <cellStyle name="Comma 13 2" xfId="1057"/>
    <cellStyle name="Comma 13 3" xfId="696"/>
    <cellStyle name="Comma 14" xfId="239"/>
    <cellStyle name="Comma 14 2" xfId="1058"/>
    <cellStyle name="Comma 14 3" xfId="697"/>
    <cellStyle name="Comma 15" xfId="240"/>
    <cellStyle name="Comma 15 2" xfId="1059"/>
    <cellStyle name="Comma 15 3" xfId="698"/>
    <cellStyle name="Comma 16" xfId="241"/>
    <cellStyle name="Comma 16 2" xfId="1060"/>
    <cellStyle name="Comma 16 3" xfId="699"/>
    <cellStyle name="Comma 17" xfId="242"/>
    <cellStyle name="Comma 17 2" xfId="243"/>
    <cellStyle name="Comma 17 3" xfId="1061"/>
    <cellStyle name="Comma 17 4" xfId="700"/>
    <cellStyle name="Comma 18" xfId="244"/>
    <cellStyle name="Comma 19" xfId="304"/>
    <cellStyle name="Comma 19 2" xfId="701"/>
    <cellStyle name="Comma 2" xfId="63"/>
    <cellStyle name="Comma 2 2" xfId="81"/>
    <cellStyle name="Comma 2 3" xfId="193"/>
    <cellStyle name="Comma 3" xfId="74"/>
    <cellStyle name="Comma 3 2" xfId="79"/>
    <cellStyle name="Comma 4" xfId="65"/>
    <cellStyle name="Comma 4 2" xfId="702"/>
    <cellStyle name="Comma 5" xfId="76"/>
    <cellStyle name="Comma 5 2" xfId="245"/>
    <cellStyle name="Comma 5 3" xfId="1062"/>
    <cellStyle name="Comma 6" xfId="195"/>
    <cellStyle name="Comma 6 2" xfId="1063"/>
    <cellStyle name="Comma 6 3" xfId="703"/>
    <cellStyle name="Comma 7" xfId="198"/>
    <cellStyle name="Comma 7 2" xfId="473"/>
    <cellStyle name="Comma 7 2 2" xfId="1064"/>
    <cellStyle name="Comma 7 3" xfId="704"/>
    <cellStyle name="Comma 8" xfId="246"/>
    <cellStyle name="Comma 8 2" xfId="1065"/>
    <cellStyle name="Comma 8 3" xfId="705"/>
    <cellStyle name="Comma 9" xfId="247"/>
    <cellStyle name="Comma 9 2" xfId="1066"/>
    <cellStyle name="Comma 9 3" xfId="706"/>
    <cellStyle name="comma zerodec" xfId="707"/>
    <cellStyle name="comma zerodec 2" xfId="708"/>
    <cellStyle name="Comma[0]" xfId="709"/>
    <cellStyle name="Comma0" xfId="17"/>
    <cellStyle name="Comma0 2" xfId="67"/>
    <cellStyle name="Company Name" xfId="710"/>
    <cellStyle name="Copied" xfId="18"/>
    <cellStyle name="COST1" xfId="711"/>
    <cellStyle name="CR Comma" xfId="712"/>
    <cellStyle name="CR Currency" xfId="713"/>
    <cellStyle name="Credit" xfId="714"/>
    <cellStyle name="Credit subtotal" xfId="715"/>
    <cellStyle name="Credit subtotal 2" xfId="1139"/>
    <cellStyle name="Credit subtotal 3" xfId="1141"/>
    <cellStyle name="Credit Total" xfId="716"/>
    <cellStyle name="Credit Total 2" xfId="1140"/>
    <cellStyle name="Credit_22310 Draf Financial Statements - Hop nhat PDC" xfId="717"/>
    <cellStyle name="Cࡵrrency_Sheet1_PRODUCTĠ" xfId="718"/>
    <cellStyle name="_x0001_CS_x0006_RMO[" xfId="719"/>
    <cellStyle name="_x0001_CS_x0006_RMO[?0?]?_?0?0?" xfId="720"/>
    <cellStyle name="_x0001_CS_x0006_RMO_" xfId="721"/>
    <cellStyle name="CT1" xfId="122"/>
    <cellStyle name="CT2" xfId="123"/>
    <cellStyle name="CT4" xfId="124"/>
    <cellStyle name="CT4 2" xfId="425"/>
    <cellStyle name="CT4 2 2" xfId="1067"/>
    <cellStyle name="CT5" xfId="125"/>
    <cellStyle name="ct7" xfId="126"/>
    <cellStyle name="ct8" xfId="127"/>
    <cellStyle name="cth1" xfId="128"/>
    <cellStyle name="Cthuc" xfId="129"/>
    <cellStyle name="Cthuc1" xfId="130"/>
    <cellStyle name="Currency %" xfId="722"/>
    <cellStyle name="Currency [00]" xfId="723"/>
    <cellStyle name="Currency 0.0" xfId="724"/>
    <cellStyle name="Currency 0.0%" xfId="725"/>
    <cellStyle name="Currency 0.0_22310 Draf Financial Statements - Hop nhat PDC" xfId="726"/>
    <cellStyle name="Currency 0.00" xfId="727"/>
    <cellStyle name="Currency 0.00%" xfId="728"/>
    <cellStyle name="Currency 0.00_22310 Draf Financial Statements - Hop nhat PDC" xfId="729"/>
    <cellStyle name="Currency 0.000" xfId="730"/>
    <cellStyle name="Currency 0.000%" xfId="731"/>
    <cellStyle name="Currency 0.000_22310 Draf Financial Statements - Hop nhat PDC" xfId="732"/>
    <cellStyle name="Currency0" xfId="19"/>
    <cellStyle name="Currency0 2" xfId="68"/>
    <cellStyle name="Currency1" xfId="733"/>
    <cellStyle name="Currency1 2" xfId="734"/>
    <cellStyle name="Currency1_BCTCHN Vinafco 06.8" xfId="735"/>
    <cellStyle name="chchuyen" xfId="121"/>
    <cellStyle name="Check Cell 2" xfId="248"/>
    <cellStyle name="Check Cell 3" xfId="316"/>
    <cellStyle name="CHUONG" xfId="678"/>
    <cellStyle name="d" xfId="131"/>
    <cellStyle name="d%" xfId="132"/>
    <cellStyle name="d_BCKT nam 2008 - Cong ty Co phan - Theo QD 15.2006 - Theo mau BCTC 2008 cua Cty" xfId="736"/>
    <cellStyle name="d1" xfId="133"/>
    <cellStyle name="Date" xfId="20"/>
    <cellStyle name="Date 2" xfId="69"/>
    <cellStyle name="Date Short" xfId="737"/>
    <cellStyle name="Date_6 tháng 2009-bản in báo cáo 29-09-2009" xfId="738"/>
    <cellStyle name="Dấu phẩy_lo3 moi" xfId="739"/>
    <cellStyle name="Debit" xfId="740"/>
    <cellStyle name="Debit subtotal" xfId="741"/>
    <cellStyle name="Debit subtotal 2" xfId="1142"/>
    <cellStyle name="Debit subtotal 3" xfId="535"/>
    <cellStyle name="Debit Total" xfId="742"/>
    <cellStyle name="Debit Total 2" xfId="490"/>
    <cellStyle name="Debit_22310 Draf Financial Statements - Hop nhat PDC" xfId="743"/>
    <cellStyle name="Dezimal [0]_35ERI8T2gbIEMixb4v26icuOo" xfId="134"/>
    <cellStyle name="Dezimal_35ERI8T2gbIEMixb4v26icuOo" xfId="135"/>
    <cellStyle name="_x0001_dÏÈ¹ " xfId="744"/>
    <cellStyle name="_x0001_dÏÈ¹ ?[?0?" xfId="745"/>
    <cellStyle name="_x0001_dÏÈ¹_" xfId="746"/>
    <cellStyle name="Dollar (zero dec)" xfId="747"/>
    <cellStyle name="Dollar (zero dec) 2" xfId="748"/>
    <cellStyle name="Dollar (zero dec)_BCTCHN Vinafco 06.8" xfId="749"/>
    <cellStyle name="Dung" xfId="750"/>
    <cellStyle name="e" xfId="136"/>
    <cellStyle name="e 2" xfId="137"/>
    <cellStyle name="e_báo cáo elcom hợp nhất 2007 23-11" xfId="751"/>
    <cellStyle name="eeee" xfId="138"/>
    <cellStyle name="Emphasis 1" xfId="752"/>
    <cellStyle name="Emphasis 2" xfId="753"/>
    <cellStyle name="Emphasis 3" xfId="754"/>
    <cellStyle name="EN CO.," xfId="755"/>
    <cellStyle name="Enter Currency (0)" xfId="756"/>
    <cellStyle name="Enter Currency (2)" xfId="757"/>
    <cellStyle name="Enter Units (0)" xfId="758"/>
    <cellStyle name="Enter Units (1)" xfId="759"/>
    <cellStyle name="Enter Units (2)" xfId="760"/>
    <cellStyle name="Entered" xfId="21"/>
    <cellStyle name="Euro" xfId="139"/>
    <cellStyle name="Excel.Chart" xfId="761"/>
    <cellStyle name="Explanatory Text 2" xfId="249"/>
    <cellStyle name="Explanatory Text 3" xfId="319"/>
    <cellStyle name="f" xfId="140"/>
    <cellStyle name="f 2" xfId="141"/>
    <cellStyle name="f_báo cáo elcom hợp nhất 2007 23-11" xfId="762"/>
    <cellStyle name="Fixed" xfId="22"/>
    <cellStyle name="Fixed 2" xfId="70"/>
    <cellStyle name="Font Britannic16" xfId="763"/>
    <cellStyle name="Font Britannic18" xfId="764"/>
    <cellStyle name="Font Cond20" xfId="765"/>
    <cellStyle name="Font NewCenturyCond18" xfId="766"/>
    <cellStyle name="Font Ottawa14" xfId="767"/>
    <cellStyle name="Font Ottawa16" xfId="768"/>
    <cellStyle name="form_so" xfId="769"/>
    <cellStyle name="Good 2" xfId="250"/>
    <cellStyle name="Good 3" xfId="309"/>
    <cellStyle name="Grey" xfId="23"/>
    <cellStyle name="H" xfId="770"/>
    <cellStyle name="ha" xfId="771"/>
    <cellStyle name="ha 2" xfId="772"/>
    <cellStyle name="ha_BCTCHN Vinafco 06.8" xfId="773"/>
    <cellStyle name="Head 1" xfId="24"/>
    <cellStyle name="HEADER" xfId="142"/>
    <cellStyle name="Header1" xfId="25"/>
    <cellStyle name="Header2" xfId="26"/>
    <cellStyle name="Header2 2" xfId="360"/>
    <cellStyle name="Header2 2 2" xfId="1068"/>
    <cellStyle name="Header2 2 3" xfId="433"/>
    <cellStyle name="Header2 3" xfId="546"/>
    <cellStyle name="Heading" xfId="774"/>
    <cellStyle name="Heading 1" xfId="27" builtinId="16" customBuiltin="1"/>
    <cellStyle name="Heading 1 10" xfId="1033"/>
    <cellStyle name="Heading 1 11" xfId="1037"/>
    <cellStyle name="Heading 1 12" xfId="1040"/>
    <cellStyle name="Heading 1 13" xfId="1043"/>
    <cellStyle name="Heading 1 14" xfId="1045"/>
    <cellStyle name="Heading 1 15" xfId="1047"/>
    <cellStyle name="Heading 1 16" xfId="1049"/>
    <cellStyle name="Heading 1 2" xfId="143"/>
    <cellStyle name="Heading 1 2 2" xfId="775"/>
    <cellStyle name="Heading 1 3" xfId="305"/>
    <cellStyle name="Heading 1 3 2" xfId="776"/>
    <cellStyle name="Heading 1 4" xfId="777"/>
    <cellStyle name="Heading 1 5" xfId="1003"/>
    <cellStyle name="Heading 1 6" xfId="1009"/>
    <cellStyle name="Heading 1 7" xfId="1010"/>
    <cellStyle name="Heading 1 8" xfId="1025"/>
    <cellStyle name="Heading 1 9" xfId="1029"/>
    <cellStyle name="Heading 2" xfId="28" builtinId="17" customBuiltin="1"/>
    <cellStyle name="Heading 2 10" xfId="1011"/>
    <cellStyle name="Heading 2 11" xfId="1018"/>
    <cellStyle name="Heading 2 12" xfId="1023"/>
    <cellStyle name="Heading 2 13" xfId="1013"/>
    <cellStyle name="Heading 2 14" xfId="1027"/>
    <cellStyle name="Heading 2 15" xfId="1031"/>
    <cellStyle name="Heading 2 16" xfId="1035"/>
    <cellStyle name="Heading 2 2" xfId="144"/>
    <cellStyle name="Heading 2 2 2" xfId="778"/>
    <cellStyle name="Heading 2 3" xfId="306"/>
    <cellStyle name="Heading 2 3 2" xfId="779"/>
    <cellStyle name="Heading 2 4" xfId="780"/>
    <cellStyle name="Heading 2 5" xfId="1004"/>
    <cellStyle name="Heading 2 6" xfId="1007"/>
    <cellStyle name="Heading 2 7" xfId="1006"/>
    <cellStyle name="Heading 2 8" xfId="1005"/>
    <cellStyle name="Heading 2 9" xfId="1008"/>
    <cellStyle name="Heading 3 2" xfId="251"/>
    <cellStyle name="Heading 3 3" xfId="307"/>
    <cellStyle name="Heading 4 2" xfId="252"/>
    <cellStyle name="Heading 4 3" xfId="308"/>
    <cellStyle name="Heading No Underline" xfId="781"/>
    <cellStyle name="Heading With Underline" xfId="782"/>
    <cellStyle name="Heading1" xfId="145"/>
    <cellStyle name="HEADING1 2" xfId="783"/>
    <cellStyle name="HEADING1_BCTCHN Vinafco 06.8" xfId="784"/>
    <cellStyle name="Heading2" xfId="146"/>
    <cellStyle name="HEADING2 2" xfId="785"/>
    <cellStyle name="HEADING2_BCTCHN Vinafco 06.8" xfId="786"/>
    <cellStyle name="Heading3" xfId="147"/>
    <cellStyle name="HEADINGS" xfId="29"/>
    <cellStyle name="HEADINGSTOP" xfId="30"/>
    <cellStyle name="i·0" xfId="787"/>
    <cellStyle name="i·0??????????_x0003_?_x0010__x0001_??Luu??9JS—_x0008_??????????????????ò_x0001_????&lt;i·0???" xfId="788"/>
    <cellStyle name="i·0??????????_x0007_?_x0010__x0001_??PrintDT??9JS—_x0008_??????????????????¼_x0001_????&lt;i·" xfId="789"/>
    <cellStyle name="_x0001_í½?" xfId="790"/>
    <cellStyle name="_x0001_í½??_?B?O?" xfId="791"/>
    <cellStyle name="_x0001_íå_x001b_ô " xfId="792"/>
    <cellStyle name="_x0001_íå_x001b_ô ?[?0?.?0?0?]?_? ?A" xfId="793"/>
    <cellStyle name="_x0001_íå_x001b_ô_" xfId="794"/>
    <cellStyle name="Input [yellow]" xfId="31"/>
    <cellStyle name="Input [yellow] 2" xfId="362"/>
    <cellStyle name="Input [yellow] 2 2" xfId="1069"/>
    <cellStyle name="Input [yellow] 2 3" xfId="1176"/>
    <cellStyle name="Input [yellow] 2 4" xfId="998"/>
    <cellStyle name="Input [yellow] 3" xfId="349"/>
    <cellStyle name="Input 10" xfId="253"/>
    <cellStyle name="Input 10 2" xfId="509"/>
    <cellStyle name="Input 10 3" xfId="495"/>
    <cellStyle name="Input 10 4" xfId="823"/>
    <cellStyle name="Input 11" xfId="254"/>
    <cellStyle name="Input 11 2" xfId="510"/>
    <cellStyle name="Input 11 3" xfId="351"/>
    <cellStyle name="Input 11 4" xfId="997"/>
    <cellStyle name="Input 12" xfId="255"/>
    <cellStyle name="Input 12 2" xfId="511"/>
    <cellStyle name="Input 12 3" xfId="413"/>
    <cellStyle name="Input 12 4" xfId="390"/>
    <cellStyle name="Input 13" xfId="312"/>
    <cellStyle name="Input 14" xfId="346"/>
    <cellStyle name="Input 15" xfId="999"/>
    <cellStyle name="Input 16" xfId="1162"/>
    <cellStyle name="Input 17" xfId="1096"/>
    <cellStyle name="Input 18" xfId="1174"/>
    <cellStyle name="Input 2" xfId="256"/>
    <cellStyle name="Input 2 2" xfId="512"/>
    <cellStyle name="Input 2 2 2" xfId="796"/>
    <cellStyle name="Input 2 3" xfId="553"/>
    <cellStyle name="Input 2 3 2" xfId="1177"/>
    <cellStyle name="Input 2 3 3" xfId="386"/>
    <cellStyle name="Input 2 4" xfId="795"/>
    <cellStyle name="Input 3" xfId="257"/>
    <cellStyle name="Input 3 2" xfId="513"/>
    <cellStyle name="Input 3 2 2" xfId="1070"/>
    <cellStyle name="Input 3 2 3" xfId="833"/>
    <cellStyle name="Input 3 3" xfId="485"/>
    <cellStyle name="Input 3 4" xfId="797"/>
    <cellStyle name="Input 4" xfId="258"/>
    <cellStyle name="Input 4 2" xfId="514"/>
    <cellStyle name="Input 4 2 2" xfId="1071"/>
    <cellStyle name="Input 4 2 3" xfId="1074"/>
    <cellStyle name="Input 4 3" xfId="551"/>
    <cellStyle name="Input 4 4" xfId="798"/>
    <cellStyle name="Input 5" xfId="259"/>
    <cellStyle name="Input 5 2" xfId="515"/>
    <cellStyle name="Input 5 3" xfId="484"/>
    <cellStyle name="Input 5 4" xfId="1076"/>
    <cellStyle name="Input 6" xfId="260"/>
    <cellStyle name="Input 6 2" xfId="516"/>
    <cellStyle name="Input 6 3" xfId="395"/>
    <cellStyle name="Input 6 4" xfId="1077"/>
    <cellStyle name="Input 7" xfId="261"/>
    <cellStyle name="Input 7 2" xfId="517"/>
    <cellStyle name="Input 7 3" xfId="488"/>
    <cellStyle name="Input 7 4" xfId="1175"/>
    <cellStyle name="Input 8" xfId="262"/>
    <cellStyle name="Input 8 2" xfId="518"/>
    <cellStyle name="Input 8 3" xfId="524"/>
    <cellStyle name="Input 8 4" xfId="663"/>
    <cellStyle name="Input 9" xfId="263"/>
    <cellStyle name="Input 9 2" xfId="519"/>
    <cellStyle name="Input 9 3" xfId="556"/>
    <cellStyle name="Input 9 4" xfId="434"/>
    <cellStyle name="Input Cells" xfId="799"/>
    <cellStyle name="Kiểu 1" xfId="148"/>
    <cellStyle name="khanh" xfId="800"/>
    <cellStyle name="Ledger 17 x 11 in" xfId="801"/>
    <cellStyle name="left" xfId="149"/>
    <cellStyle name="Link Currency (0)" xfId="802"/>
    <cellStyle name="Link Currency (2)" xfId="803"/>
    <cellStyle name="Link Units (0)" xfId="804"/>
    <cellStyle name="Link Units (1)" xfId="805"/>
    <cellStyle name="Link Units (2)" xfId="806"/>
    <cellStyle name="Linked Cell 2" xfId="264"/>
    <cellStyle name="Linked Cell 3" xfId="315"/>
    <cellStyle name="Linked Cells" xfId="808"/>
    <cellStyle name="luc" xfId="150"/>
    <cellStyle name="luc2" xfId="151"/>
    <cellStyle name="m" xfId="809"/>
    <cellStyle name="m_Book1" xfId="810"/>
    <cellStyle name="m_Book1_1" xfId="811"/>
    <cellStyle name="MainHead" xfId="812"/>
    <cellStyle name="Millares [0]_2AV_M_M " xfId="813"/>
    <cellStyle name="Millares_2AV_M_M " xfId="814"/>
    <cellStyle name="Milliers [0]_      " xfId="152"/>
    <cellStyle name="Milliers_      " xfId="153"/>
    <cellStyle name="Model" xfId="154"/>
    <cellStyle name="moi" xfId="155"/>
    <cellStyle name="moi 2" xfId="441"/>
    <cellStyle name="Mon?aire [0]_      " xfId="815"/>
    <cellStyle name="Mon?aire_      " xfId="816"/>
    <cellStyle name="Moneda [0]_2AV_M_M " xfId="817"/>
    <cellStyle name="Moneda_2AV_M_M " xfId="818"/>
    <cellStyle name="Monétaire [0]_      " xfId="156"/>
    <cellStyle name="Monétaire_      " xfId="157"/>
    <cellStyle name="n" xfId="32"/>
    <cellStyle name="n_6 tháng 2009-bản in báo cáo 29-09-2009" xfId="819"/>
    <cellStyle name="n_báo cáo elcom hợp nhất 2007 23-11" xfId="820"/>
    <cellStyle name="n_Cty4 hop nhat 2008" xfId="821"/>
    <cellStyle name="n_Hop nhat VINAFCO 2008" xfId="822"/>
    <cellStyle name="n1" xfId="158"/>
    <cellStyle name="Neutral 2" xfId="265"/>
    <cellStyle name="Neutral 3" xfId="311"/>
    <cellStyle name="New" xfId="824"/>
    <cellStyle name="New 2" xfId="1072"/>
    <cellStyle name="New 3" xfId="1144"/>
    <cellStyle name="New Times Roman" xfId="825"/>
    <cellStyle name="New Times Roman 2" xfId="826"/>
    <cellStyle name="New_BCKT Cong ty CP SX va TM Phuc Tien - Hop nhat - Ban Phat hanh" xfId="827"/>
    <cellStyle name="no dec" xfId="828"/>
    <cellStyle name="no dec 2" xfId="829"/>
    <cellStyle name="ÑONVÒ" xfId="830"/>
    <cellStyle name="ÑONVÒ 2" xfId="1136"/>
    <cellStyle name="ÑONVÒ 3" xfId="1157"/>
    <cellStyle name="Normal" xfId="0" builtinId="0"/>
    <cellStyle name="Normal - Style1" xfId="33"/>
    <cellStyle name="Normal - 유형1" xfId="831"/>
    <cellStyle name="Normal 10" xfId="197"/>
    <cellStyle name="Normal 10 2" xfId="1073"/>
    <cellStyle name="Normal 10 3" xfId="832"/>
    <cellStyle name="Normal 11" xfId="266"/>
    <cellStyle name="Normal 12" xfId="267"/>
    <cellStyle name="Normal 13" xfId="268"/>
    <cellStyle name="Normal 13 2" xfId="1075"/>
    <cellStyle name="Normal 13 3" xfId="996"/>
    <cellStyle name="Normal 14" xfId="269"/>
    <cellStyle name="Normal 15" xfId="270"/>
    <cellStyle name="Normal 16" xfId="271"/>
    <cellStyle name="Normal 17" xfId="272"/>
    <cellStyle name="Normal 18" xfId="273"/>
    <cellStyle name="Normal 18 2" xfId="274"/>
    <cellStyle name="Normal 19" xfId="275"/>
    <cellStyle name="Normal 19 2" xfId="276"/>
    <cellStyle name="Normal 2" xfId="64"/>
    <cellStyle name="Normal 2 2" xfId="73"/>
    <cellStyle name="Normal 2 3" xfId="82"/>
    <cellStyle name="Normal 2_BCTCHN Vinafco 06.8" xfId="834"/>
    <cellStyle name="Normal 20" xfId="277"/>
    <cellStyle name="Normal 21" xfId="278"/>
    <cellStyle name="Normal 22" xfId="301"/>
    <cellStyle name="Normal 23" xfId="279"/>
    <cellStyle name="Normal 24" xfId="303"/>
    <cellStyle name="Normal 25" xfId="345"/>
    <cellStyle name="Normal 26" xfId="487"/>
    <cellStyle name="Normal 27" xfId="1161"/>
    <cellStyle name="Normal 28" xfId="1097"/>
    <cellStyle name="Normal 3" xfId="77"/>
    <cellStyle name="Normal 4" xfId="80"/>
    <cellStyle name="Normal 5" xfId="194"/>
    <cellStyle name="Normal 5 2" xfId="1079"/>
    <cellStyle name="Normal 5 3" xfId="475"/>
    <cellStyle name="Normal 6" xfId="62"/>
    <cellStyle name="Normal 6 2" xfId="835"/>
    <cellStyle name="Normal 7" xfId="199"/>
    <cellStyle name="Normal 7 2" xfId="474"/>
    <cellStyle name="Normal 7 2 2" xfId="1080"/>
    <cellStyle name="Normal 7 3" xfId="836"/>
    <cellStyle name="Normal 8" xfId="280"/>
    <cellStyle name="Normal 8 2" xfId="1081"/>
    <cellStyle name="Normal 8 3" xfId="837"/>
    <cellStyle name="Normal 9" xfId="281"/>
    <cellStyle name="Normal 9 2" xfId="1082"/>
    <cellStyle name="Normal 9 3" xfId="838"/>
    <cellStyle name="Normal_Bao cao tai chinh" xfId="34"/>
    <cellStyle name="Normal_Bao cao tai chinh 280405" xfId="35"/>
    <cellStyle name="Normal_LEADER SHEET" xfId="190"/>
    <cellStyle name="Normal_SHEET" xfId="78"/>
    <cellStyle name="Normal_Sheet1" xfId="36"/>
    <cellStyle name="Normal_Số liệu báo cáo 6 tháng đầu năm" xfId="192"/>
    <cellStyle name="Normal_Tong hop bao cao (blank) (version 1)" xfId="37"/>
    <cellStyle name="Normal_Tong hop bao cao (blank) (version 1) 2" xfId="83"/>
    <cellStyle name="Normal_Thue VP Da Nang" xfId="196"/>
    <cellStyle name="Normal_Thuyet minh" xfId="38"/>
    <cellStyle name="Normal_Thuyet minh TSCD" xfId="39"/>
    <cellStyle name="Normal1" xfId="839"/>
    <cellStyle name="Note 10" xfId="1039"/>
    <cellStyle name="Note 11" xfId="1042"/>
    <cellStyle name="Note 12" xfId="1044"/>
    <cellStyle name="Note 13" xfId="1046"/>
    <cellStyle name="Note 14" xfId="1048"/>
    <cellStyle name="Note 2" xfId="282"/>
    <cellStyle name="Note 2 2" xfId="526"/>
    <cellStyle name="Note 2 2 2" xfId="1083"/>
    <cellStyle name="Note 2 2 3" xfId="1183"/>
    <cellStyle name="Note 2 3" xfId="522"/>
    <cellStyle name="Note 2 4" xfId="840"/>
    <cellStyle name="Note 2 5" xfId="1147"/>
    <cellStyle name="Note 2 6" xfId="1135"/>
    <cellStyle name="Note 3" xfId="318"/>
    <cellStyle name="Note 4" xfId="1020"/>
    <cellStyle name="Note 5" xfId="1014"/>
    <cellStyle name="Note 6" xfId="1024"/>
    <cellStyle name="Note 7" xfId="1028"/>
    <cellStyle name="Note 8" xfId="1032"/>
    <cellStyle name="Note 9" xfId="1036"/>
    <cellStyle name="Œ…‹æ_Ø‚è [0.00]_ÆÂ__" xfId="841"/>
    <cellStyle name="Œ…‹æØ‚è [0.00]_††††† " xfId="842"/>
    <cellStyle name="Œ…‹æØ‚è_††††† " xfId="843"/>
    <cellStyle name="oft Excel]_x000d__x000a_Comment=open=/f ‚ðw’è‚·‚é‚ÆAƒ†[ƒU[’è‹`ŠÖ”‚ðŠÖ”“\‚è•t‚¯‚Ìˆê——‚É“o˜^‚·‚é‚±‚Æ‚ª‚Å‚«‚Ü‚·B_x000d__x000a_Maximized" xfId="844"/>
    <cellStyle name="oft Excel]_x000d__x000a_Comment=open=/f ‚ðŽw’è‚·‚é‚ÆAƒ†[ƒU[’è‹`ŠÖ”‚ðŠÖ”“\‚è•t‚¯‚Ìˆê——‚É“o˜^‚·‚é‚±‚Æ‚ª‚Å‚«‚Ü‚·B_x000d__x000a_Maximized" xfId="845"/>
    <cellStyle name="oft Excel]_x000d__x000a_Comment=The open=/f lines load custom functions into the Paste Function list._x000d__x000a_Maximized=2_x000d__x000a_Basics=1_x000d__x000a_A" xfId="846"/>
    <cellStyle name="oft Excel]_x000d__x000a_Comment=The open=/f lines load custom functions into the Paste Function list._x000d__x000a_Maximized=3_x000d__x000a_Basics=1_x000d__x000a_A" xfId="847"/>
    <cellStyle name="omma [0]_Mktg Prog" xfId="159"/>
    <cellStyle name="ormal_Sheet1_1" xfId="160"/>
    <cellStyle name="Output 2" xfId="283"/>
    <cellStyle name="Output 2 2" xfId="527"/>
    <cellStyle name="Output 2 2 2" xfId="1084"/>
    <cellStyle name="Output 2 2 3" xfId="1184"/>
    <cellStyle name="Output 2 3" xfId="469"/>
    <cellStyle name="Output 2 4" xfId="1150"/>
    <cellStyle name="Output 2 5" xfId="1134"/>
    <cellStyle name="Output 3" xfId="313"/>
    <cellStyle name="Pattern" xfId="848"/>
    <cellStyle name="per.style" xfId="40"/>
    <cellStyle name="per.style 2" xfId="71"/>
    <cellStyle name="per.style 3" xfId="284"/>
    <cellStyle name="Percent" xfId="189" builtinId="5"/>
    <cellStyle name="Percent %" xfId="849"/>
    <cellStyle name="Percent % Long Underline" xfId="850"/>
    <cellStyle name="Percent %_22310 Draf Financial Statements - Hop nhat PDC" xfId="851"/>
    <cellStyle name="Percent (0)" xfId="852"/>
    <cellStyle name="Percent [0]" xfId="853"/>
    <cellStyle name="Percent [00]" xfId="854"/>
    <cellStyle name="Percent [2]" xfId="41"/>
    <cellStyle name="Percent [2] 2" xfId="285"/>
    <cellStyle name="Percent 0.0%" xfId="855"/>
    <cellStyle name="Percent 0.0% Long Underline" xfId="856"/>
    <cellStyle name="Percent 0.0%_22310 Draf Financial Statements - Hop nhat PDC" xfId="857"/>
    <cellStyle name="Percent 0.00%" xfId="858"/>
    <cellStyle name="Percent 0.00% Long Underline" xfId="859"/>
    <cellStyle name="Percent 0.00%_22310 Draf Financial Statements - Hop nhat PDC" xfId="860"/>
    <cellStyle name="Percent 0.000%" xfId="861"/>
    <cellStyle name="Percent 0.000% Long Underline" xfId="862"/>
    <cellStyle name="Percent 0.000%_22310 Draf Financial Statements - Hop nhat PDC" xfId="863"/>
    <cellStyle name="Percent 10" xfId="286"/>
    <cellStyle name="Percent 11" xfId="287"/>
    <cellStyle name="Percent 12" xfId="288"/>
    <cellStyle name="Percent 13" xfId="289"/>
    <cellStyle name="Percent 14" xfId="290"/>
    <cellStyle name="Percent 15" xfId="291"/>
    <cellStyle name="Percent 16" xfId="468"/>
    <cellStyle name="Percent 17" xfId="393"/>
    <cellStyle name="Percent 18" xfId="361"/>
    <cellStyle name="Percent 19" xfId="358"/>
    <cellStyle name="Percent 2" xfId="161"/>
    <cellStyle name="Percent 2 2" xfId="864"/>
    <cellStyle name="Percent 20" xfId="399"/>
    <cellStyle name="Percent 21" xfId="422"/>
    <cellStyle name="Percent 22" xfId="486"/>
    <cellStyle name="Percent 23" xfId="633"/>
    <cellStyle name="Percent 3" xfId="292"/>
    <cellStyle name="Percent 3 2" xfId="1085"/>
    <cellStyle name="Percent 3 3" xfId="427"/>
    <cellStyle name="Percent 4" xfId="293"/>
    <cellStyle name="Percent 5" xfId="294"/>
    <cellStyle name="Percent 6" xfId="295"/>
    <cellStyle name="Percent 7" xfId="296"/>
    <cellStyle name="Percent 8" xfId="297"/>
    <cellStyle name="Percent 9" xfId="298"/>
    <cellStyle name="PERCENTAGE" xfId="162"/>
    <cellStyle name="PrePop Currency (0)" xfId="865"/>
    <cellStyle name="PrePop Currency (2)" xfId="866"/>
    <cellStyle name="PrePop Units (0)" xfId="867"/>
    <cellStyle name="PrePop Units (1)" xfId="868"/>
    <cellStyle name="PrePop Units (2)" xfId="869"/>
    <cellStyle name="pricing" xfId="870"/>
    <cellStyle name="PSChar" xfId="871"/>
    <cellStyle name="PSHeading" xfId="872"/>
    <cellStyle name="regstoresfromspecstores" xfId="42"/>
    <cellStyle name="RevList" xfId="43"/>
    <cellStyle name="S—_x0008_" xfId="873"/>
    <cellStyle name="S—_x0008_??????????????????‚_x0001_????&lt;i·0??????????_x0007_?_x0010__x0001_??PrintDT??9JS—_x0008_?????????????" xfId="874"/>
    <cellStyle name="s]_x000d__x000a_spooler=yes_x000d__x000a_load=_x000d__x000a_Beep=yes_x000d__x000a_NullPort=None_x000d__x000a_BorderWidth=3_x000d__x000a_CursorBlinkRate=1200_x000d__x000a_DoubleClickSpeed=452_x000d__x000a_Programs=co" xfId="875"/>
    <cellStyle name="_x0001_sç?" xfId="876"/>
    <cellStyle name="_x0001_sç??_? ?A?t?t?.?" xfId="877"/>
    <cellStyle name="serJet 1200 Series PCL 6" xfId="878"/>
    <cellStyle name="SHADEDSTORES" xfId="44"/>
    <cellStyle name="SHADEDSTORES 2" xfId="375"/>
    <cellStyle name="SHADEDSTORES 2 2" xfId="1086"/>
    <cellStyle name="SHADEDSTORES 2 3" xfId="1185"/>
    <cellStyle name="SHADEDSTORES 3" xfId="492"/>
    <cellStyle name="Sheet Title" xfId="879"/>
    <cellStyle name="specstores" xfId="45"/>
    <cellStyle name="Standard_AAbgleich" xfId="163"/>
    <cellStyle name="STTDG" xfId="880"/>
    <cellStyle name="Style 1" xfId="164"/>
    <cellStyle name="Style 10" xfId="881"/>
    <cellStyle name="Style 11" xfId="882"/>
    <cellStyle name="Style 12" xfId="883"/>
    <cellStyle name="Style 13" xfId="884"/>
    <cellStyle name="Style 14" xfId="885"/>
    <cellStyle name="Style 15" xfId="886"/>
    <cellStyle name="Style 16" xfId="887"/>
    <cellStyle name="Style 17" xfId="888"/>
    <cellStyle name="Style 18" xfId="889"/>
    <cellStyle name="Style 18 2" xfId="1154"/>
    <cellStyle name="Style 2" xfId="890"/>
    <cellStyle name="Style 2 2" xfId="891"/>
    <cellStyle name="Style 2_BCKT 30.06.2010 - Cong ty Co phan Simco Song Da - Bao cao hop nhat - Ban phat hanh" xfId="892"/>
    <cellStyle name="Style 3" xfId="893"/>
    <cellStyle name="Style 4" xfId="894"/>
    <cellStyle name="Style 5" xfId="895"/>
    <cellStyle name="Style 6" xfId="896"/>
    <cellStyle name="Style 7" xfId="897"/>
    <cellStyle name="Style 8" xfId="898"/>
    <cellStyle name="Style 8 2" xfId="1172"/>
    <cellStyle name="Style 9" xfId="899"/>
    <cellStyle name="subhead" xfId="165"/>
    <cellStyle name="Subtotal" xfId="46"/>
    <cellStyle name="symbol" xfId="166"/>
    <cellStyle name="T" xfId="47"/>
    <cellStyle name="T 2" xfId="378"/>
    <cellStyle name="T 2 2" xfId="900"/>
    <cellStyle name="T 2 3" xfId="1170"/>
    <cellStyle name="T 3" xfId="1087"/>
    <cellStyle name="T 3 2" xfId="1180"/>
    <cellStyle name="T 3 3" xfId="1186"/>
    <cellStyle name="T 4" xfId="461"/>
    <cellStyle name="T_báo cáo elcom hợp nhất 2007 23-11" xfId="901"/>
    <cellStyle name="T_báo cáo elcom hợp nhất 2007 23-11 2" xfId="1155"/>
    <cellStyle name="T_báo cáo elcom hợp nhất 2007 23-11 3" xfId="1133"/>
    <cellStyle name="T_bao cao KT  CK seabank.V3" xfId="902"/>
    <cellStyle name="T_bao cao KT  CK seabank.V3 2" xfId="1168"/>
    <cellStyle name="T_bao cao KT  CK seabank.V3_BCTCHN Vinafco 06.8" xfId="903"/>
    <cellStyle name="T_bao cao KT  CK seabank.V3_BCTCHN Vinafco 06.8 2" xfId="1132"/>
    <cellStyle name="T_BCDKT" xfId="904"/>
    <cellStyle name="T_BCDKT 2" xfId="1166"/>
    <cellStyle name="T_BCKT .V6.- SeABS" xfId="905"/>
    <cellStyle name="T_BCKT .V6.- SeABS 2" xfId="1131"/>
    <cellStyle name="T_BCKT .V6.- SeABS_BCTCHN Vinafco 06.8" xfId="906"/>
    <cellStyle name="T_BCKT .V6.- SeABS_BCTCHN Vinafco 06.8 2" xfId="1164"/>
    <cellStyle name="T_BCKT 31.12.2007 - Chi nhanh HCM - Phat hanh" xfId="907"/>
    <cellStyle name="T_BCKT 31.12.2007 - Chi nhanh HCM - Phat hanh 2" xfId="1130"/>
    <cellStyle name="T_BCKT Cty TNHH Sx va TM Phuc Tien Hung Yen V1" xfId="908"/>
    <cellStyle name="T_BCKT Cty TNHH Sx va TM Phuc Tien Hung Yen V1 2" xfId="1129"/>
    <cellStyle name="T_BCKT nam 2007 - ChunViet" xfId="909"/>
    <cellStyle name="T_BCKT nam 2007 - ChunViet 2" xfId="1128"/>
    <cellStyle name="T_BCKT nam 2008 - Cong ty Co phan - Theo QD 15.2006 - Theo mau BCTC 2008 cua Cty" xfId="910"/>
    <cellStyle name="T_BCKT nam 2008 - Cong ty Co phan - Theo QD 15.2006 - Theo mau BCTC 2008 cua Cty 2" xfId="1127"/>
    <cellStyle name="T_BKCT NAM 2007" xfId="911"/>
    <cellStyle name="T_BKCT NAM 2007 2" xfId="1126"/>
    <cellStyle name="T_BKCT NAM 2007_BCKT Cong ty CP SX va TM Phuc Tien - Hop nhat - Ban Phat hanh" xfId="912"/>
    <cellStyle name="T_BKCT NAM 2007_BCKT Cong ty CP SX va TM Phuc Tien - Hop nhat - Ban Phat hanh 2" xfId="1125"/>
    <cellStyle name="T_BKCT NAM 2007_BCTCHN Vinafco 06.8" xfId="913"/>
    <cellStyle name="T_BKCT NAM 2007_BCTCHN Vinafco 06.8 2" xfId="1124"/>
    <cellStyle name="T_Book" xfId="914"/>
    <cellStyle name="T_Book 2" xfId="1123"/>
    <cellStyle name="T_Book1" xfId="167"/>
    <cellStyle name="T_Book1 2" xfId="454"/>
    <cellStyle name="T_Book1 2 2" xfId="1088"/>
    <cellStyle name="T_Book1 2 3" xfId="1187"/>
    <cellStyle name="T_Book1 3" xfId="442"/>
    <cellStyle name="T_Book1_1" xfId="168"/>
    <cellStyle name="T_Book1_1 2" xfId="169"/>
    <cellStyle name="T_Book1_1 2 2" xfId="456"/>
    <cellStyle name="T_Book1_1 2 2 2" xfId="1090"/>
    <cellStyle name="T_Book1_1 2 2 3" xfId="1189"/>
    <cellStyle name="T_Book1_1 2 3" xfId="367"/>
    <cellStyle name="T_Book1_1 3" xfId="455"/>
    <cellStyle name="T_Book1_1 3 2" xfId="1089"/>
    <cellStyle name="T_Book1_1 3 3" xfId="1188"/>
    <cellStyle name="T_Book1_1 4" xfId="443"/>
    <cellStyle name="T_Book1_báo cáo elcom hợp nhất 2007 23-11" xfId="915"/>
    <cellStyle name="T_Book1_báo cáo elcom hợp nhất 2007 23-11 2" xfId="1156"/>
    <cellStyle name="T_Book1_báo cáo elcom hợp nhất 2007 23-11 3" xfId="471"/>
    <cellStyle name="T_CK Seabank - E" xfId="916"/>
    <cellStyle name="T_CK Seabank - E 2" xfId="1122"/>
    <cellStyle name="T_Cong ty CP SGD HN nam 2006" xfId="917"/>
    <cellStyle name="T_Cong ty CP SGD HN nam 2006 2" xfId="1121"/>
    <cellStyle name="T_Cty4 hop nhat 2008" xfId="918"/>
    <cellStyle name="T_Cty4 hop nhat 2008 2" xfId="1120"/>
    <cellStyle name="T_Du thao Ban goc BC kiem toan khuon kim thinh 08" xfId="919"/>
    <cellStyle name="T_Du thao Ban goc BC kiem toan khuon kim thinh 08 2" xfId="1119"/>
    <cellStyle name="T_gui bo trag-" xfId="925"/>
    <cellStyle name="T_gui bo trag- 2" xfId="1000"/>
    <cellStyle name="T_Giay lam viec_H" xfId="920"/>
    <cellStyle name="T_Giay lam viec_H 2" xfId="1118"/>
    <cellStyle name="T_Giay lam viec_H 31.12.2007 DHI" xfId="921"/>
    <cellStyle name="T_Giay lam viec_H 31.12.2007 DHI 2" xfId="1117"/>
    <cellStyle name="T_Giay lam viec_H 31.12.2007 TPH" xfId="922"/>
    <cellStyle name="T_Giay lam viec_H 31.12.2007 TPH 2" xfId="1116"/>
    <cellStyle name="T_Giay lam viec_thuy - DaNang" xfId="923"/>
    <cellStyle name="T_Giay lam viec_thuy - DaNang 2" xfId="1115"/>
    <cellStyle name="T_Giay lam viec_thuy_PhuThai_HCM" xfId="924"/>
    <cellStyle name="T_Giay lam viec_thuy_PhuThai_HCM 2" xfId="1114"/>
    <cellStyle name="T_Hop nhat Vietquoc" xfId="926"/>
    <cellStyle name="T_Hop nhat Vietquoc 2" xfId="504"/>
    <cellStyle name="T_Hop nhat VINAFCO 2008" xfId="927"/>
    <cellStyle name="T_Hop nhat VINAFCO 2008 2" xfId="1111"/>
    <cellStyle name="T_LCTT" xfId="928"/>
    <cellStyle name="T_LCTT 2" xfId="1160"/>
    <cellStyle name="T_LCTT_ToanCty" xfId="929"/>
    <cellStyle name="T_LCTT_ToanCty 2" xfId="1110"/>
    <cellStyle name="T_LCTT_ToanCty_BCTCHN Vinafco 06.8" xfId="930"/>
    <cellStyle name="T_LCTT_ToanCty_BCTCHN Vinafco 06.8 2" xfId="807"/>
    <cellStyle name="T_Mau BCKT 2006_Huong_V1" xfId="931"/>
    <cellStyle name="T_Mau BCKT 2006_Huong_V1 2" xfId="552"/>
    <cellStyle name="T_Soat xet 3 cap" xfId="170"/>
    <cellStyle name="T_Soat xet 3 cap 2" xfId="457"/>
    <cellStyle name="T_Soat xet 3 cap 2 2" xfId="1091"/>
    <cellStyle name="T_Soat xet 3 cap 2 3" xfId="1190"/>
    <cellStyle name="T_Soat xet 3 cap 3" xfId="496"/>
    <cellStyle name="T_Tong hop doi ung đầu năm" xfId="934"/>
    <cellStyle name="T_Tong hop doi ung đầu năm 2" xfId="1107"/>
    <cellStyle name="T_Tong hop QD15 v3.0" xfId="935"/>
    <cellStyle name="T_Tong hop QD15 v3.0 2" xfId="1106"/>
    <cellStyle name="T_Tong hop QD15 v3.0_BCTCHN Vinafco 06.8" xfId="936"/>
    <cellStyle name="T_Tong hop QD15 v3.0_BCTCHN Vinafco 06.8 2" xfId="1105"/>
    <cellStyle name="T_Theo doi Tham du thau 2006" xfId="932"/>
    <cellStyle name="T_Theo doi Tham du thau 2006 2" xfId="1109"/>
    <cellStyle name="T_Theo doi Tham du thau 2006_báo cáo elcom hợp nhất 2007 23-11" xfId="933"/>
    <cellStyle name="T_Theo doi Tham du thau 2006_báo cáo elcom hợp nhất 2007 23-11 2" xfId="1158"/>
    <cellStyle name="T_Theo doi Tham du thau 2006_báo cáo elcom hợp nhất 2007 23-11 3" xfId="1108"/>
    <cellStyle name="tde" xfId="171"/>
    <cellStyle name="Text Indent A" xfId="937"/>
    <cellStyle name="Text Indent B" xfId="938"/>
    <cellStyle name="Text Indent C" xfId="939"/>
    <cellStyle name="Tickmark" xfId="949"/>
    <cellStyle name="tit1" xfId="950"/>
    <cellStyle name="tit2" xfId="951"/>
    <cellStyle name="tit2 2" xfId="1103"/>
    <cellStyle name="tit3" xfId="952"/>
    <cellStyle name="tit4" xfId="953"/>
    <cellStyle name="Title" xfId="302" builtinId="15" customBuiltin="1"/>
    <cellStyle name="Title 2" xfId="299"/>
    <cellStyle name="Tongcong" xfId="954"/>
    <cellStyle name="Total" xfId="48" builtinId="25" customBuiltin="1"/>
    <cellStyle name="Total 10" xfId="1022"/>
    <cellStyle name="Total 11" xfId="1021"/>
    <cellStyle name="Total 12" xfId="1026"/>
    <cellStyle name="Total 13" xfId="1030"/>
    <cellStyle name="Total 14" xfId="1034"/>
    <cellStyle name="Total 15" xfId="1038"/>
    <cellStyle name="Total 16" xfId="1041"/>
    <cellStyle name="Total 2" xfId="72"/>
    <cellStyle name="Total 2 2" xfId="392"/>
    <cellStyle name="Total 2 2 2" xfId="955"/>
    <cellStyle name="Total 3" xfId="320"/>
    <cellStyle name="Total 3 2" xfId="956"/>
    <cellStyle name="Total 3 3" xfId="1159"/>
    <cellStyle name="Total 4" xfId="379"/>
    <cellStyle name="Total 4 2" xfId="957"/>
    <cellStyle name="Total 5" xfId="1012"/>
    <cellStyle name="Total 6" xfId="1016"/>
    <cellStyle name="Total 7" xfId="1019"/>
    <cellStyle name="Total 8" xfId="1017"/>
    <cellStyle name="Total 9" xfId="1015"/>
    <cellStyle name="TotalGra" xfId="172"/>
    <cellStyle name="th" xfId="49"/>
    <cellStyle name="th 2" xfId="380"/>
    <cellStyle name="th 2 2" xfId="940"/>
    <cellStyle name="th 2 3" xfId="1104"/>
    <cellStyle name="th 3" xfId="1092"/>
    <cellStyle name="th 3 2" xfId="1181"/>
    <cellStyle name="th 3 3" xfId="1191"/>
    <cellStyle name="th 4" xfId="444"/>
    <cellStyle name="þ_x001d_ð¤_x000c_¯þ_x0014__x000d_¨þU_x0001_À_x0004_ _x0015__x000f__x0001__x0001_" xfId="941"/>
    <cellStyle name="þ_x001d_ð¤_x000c_¯þ_x0014__x000d_¨þU_x0001_À_x0004_ _x0015__x000f__x0001__x0001_?_x0002_ÿÿÿÿÿÿÿÿÿÿÿÿÿÿÿ¯?(_x0002__x001d__x0017_ ???º%ÿÿÿÿ????_x0006__x0016_??????????????Í!Ë??????????           ?????           ?????????_x000d__x000d_U_x000d_H\D2_x000d_D2\DEMO.MSC_x000d_S;C:\DOS;C:\HANH\D3;C:\HANH\D2;C:\NC_x000d_????????????????????????????????????????????????????????????" xfId="942"/>
    <cellStyle name="þ_x001d_ð·_x000c_æþ'_x000d_ßþU_x0001_Ø_x0005_ü_x0014__x0007__x0001__x0001_" xfId="943"/>
    <cellStyle name="þ_x001d_ðK_x000c_Fý_x001b__x000d_9ýU_x0001_Ð_x0008_¦)_x0007__x0001__x0001_" xfId="944"/>
    <cellStyle name="þ_x001d_ðK_x000c_Fý_x001b__x000d_9ýU_x0001_Ð_x0008_¦)_x0007__x0001__x0001_?_x0002_ÿÿÿÿÿÿÿÿÿÿÿÿÿÿÿ¯?(_x0002_$- ???&amp;&lt;ÿÿÿÿ??Î_x0005__x0006__x0014_??????????????Í!Ë??????????           ?????           ?????????_x000d_._x000d__DELL2\VOL1:NET_CONF\MESSAGE2.TXT_x000d_AMAMOTO_x000d_\HYPERION\HYPPROGS_x000d_??????????????????????????????????????????????????????" xfId="945"/>
    <cellStyle name="thuong-10" xfId="946"/>
    <cellStyle name="thuong-11" xfId="947"/>
    <cellStyle name="Thuyet minh" xfId="948"/>
    <cellStyle name="trang" xfId="958"/>
    <cellStyle name="VANG1" xfId="959"/>
    <cellStyle name="viet" xfId="50"/>
    <cellStyle name="viet 2" xfId="960"/>
    <cellStyle name="viet2" xfId="51"/>
    <cellStyle name="viet2 2" xfId="381"/>
    <cellStyle name="viet2 2 2" xfId="961"/>
    <cellStyle name="viet2 2 3" xfId="1102"/>
    <cellStyle name="viet2 2 4" xfId="1178"/>
    <cellStyle name="viet2 3" xfId="1093"/>
    <cellStyle name="viet2 3 2" xfId="1182"/>
    <cellStyle name="viet2 3 3" xfId="1192"/>
    <cellStyle name="viet2 4" xfId="483"/>
    <cellStyle name="VN new romanNormal" xfId="173"/>
    <cellStyle name="Vn Time 13" xfId="962"/>
    <cellStyle name="Vn Time 14" xfId="963"/>
    <cellStyle name="VN time new roman" xfId="174"/>
    <cellStyle name="vntxt1" xfId="966"/>
    <cellStyle name="vntxt1 2" xfId="1099"/>
    <cellStyle name="vntxt2" xfId="967"/>
    <cellStyle name="vntxt2 2" xfId="1098"/>
    <cellStyle name="vnhead1" xfId="964"/>
    <cellStyle name="vnhead1 2" xfId="1101"/>
    <cellStyle name="vnhead1 3" xfId="1078"/>
    <cellStyle name="vnhead3" xfId="965"/>
    <cellStyle name="vnhead3 2" xfId="1100"/>
    <cellStyle name="Währung [0]_ALLE_ITEMS_280800_EV_NL" xfId="175"/>
    <cellStyle name="Währung_AKE_100N" xfId="176"/>
    <cellStyle name="Warning Text 2" xfId="300"/>
    <cellStyle name="Warning Text 3" xfId="317"/>
    <cellStyle name="wrap" xfId="177"/>
    <cellStyle name="Wไhrung [0]_35ERI8T2gbIEMixb4v26icuOo" xfId="178"/>
    <cellStyle name="Wไhrung_35ERI8T2gbIEMixb4v26icuOo" xfId="179"/>
    <cellStyle name="XComma" xfId="969"/>
    <cellStyle name="XComma 0.0" xfId="970"/>
    <cellStyle name="XComma 0.00" xfId="971"/>
    <cellStyle name="XComma 0.000" xfId="972"/>
    <cellStyle name="XCurrency" xfId="973"/>
    <cellStyle name="XCurrency 0.0" xfId="974"/>
    <cellStyle name="XCurrency 0.00" xfId="975"/>
    <cellStyle name="XCurrency 0.000" xfId="976"/>
    <cellStyle name="xuan" xfId="180"/>
    <cellStyle name="センター" xfId="980"/>
    <cellStyle name="เครื่องหมายสกุลเงิน [0]_FTC_OFFER" xfId="977"/>
    <cellStyle name="เครื่องหมายสกุลเงิน_FTC_OFFER" xfId="978"/>
    <cellStyle name="ปกติ_FTC_OFFER" xfId="979"/>
    <cellStyle name=" [0.00]_ Att. 1- Cover" xfId="52"/>
    <cellStyle name="_ Att. 1- Cover" xfId="53"/>
    <cellStyle name="?_ Att. 1- Cover" xfId="54"/>
    <cellStyle name="똿뗦먛귟 [0.00]_PRODUCT DETAIL Q1" xfId="55"/>
    <cellStyle name="똿뗦먛귟_PRODUCT DETAIL Q1" xfId="56"/>
    <cellStyle name="믅됞 [0.00]_PRODUCT DETAIL Q1" xfId="57"/>
    <cellStyle name="믅됞_PRODUCT DETAIL Q1" xfId="58"/>
    <cellStyle name="백분율_††††† " xfId="181"/>
    <cellStyle name="뷭?_BOOKSHIP" xfId="59"/>
    <cellStyle name="콤마 [ - 유형1" xfId="981"/>
    <cellStyle name="콤마 [ - 유형2" xfId="982"/>
    <cellStyle name="콤마 [ - 유형3" xfId="983"/>
    <cellStyle name="콤마 [ - 유형4" xfId="984"/>
    <cellStyle name="콤마 [ - 유형5" xfId="985"/>
    <cellStyle name="콤마 [ - 유형6" xfId="986"/>
    <cellStyle name="콤마 [ - 유형7" xfId="987"/>
    <cellStyle name="콤마 [ - 유형8" xfId="988"/>
    <cellStyle name="콤마 [0]_ 비목별 월별기술 " xfId="989"/>
    <cellStyle name="콤마_ 비목별 월별기술 " xfId="990"/>
    <cellStyle name="통화 [0]_††††† " xfId="182"/>
    <cellStyle name="통화_††††† " xfId="183"/>
    <cellStyle name="표준_(정보부문)월별인원계획" xfId="60"/>
    <cellStyle name="一般_00Q3902REV.1" xfId="184"/>
    <cellStyle name="千分位[0]_00Q3902REV.1" xfId="185"/>
    <cellStyle name="千分位_00Q3902REV.1" xfId="186"/>
    <cellStyle name="桁区切り [0.00]_††††† " xfId="991"/>
    <cellStyle name="桁区切り_††††† " xfId="992"/>
    <cellStyle name="標準_#265_Rebates and Pricing" xfId="993"/>
    <cellStyle name="貨幣 [0]_00Q3902REV.1" xfId="187"/>
    <cellStyle name="貨幣[0]_BRE" xfId="61"/>
    <cellStyle name="貨幣_00Q3902REV.1" xfId="188"/>
    <cellStyle name="通貨 [0.00]_††††† " xfId="994"/>
    <cellStyle name="通貨_††††† " xfId="995"/>
  </cellStyles>
  <dxfs count="6">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ill>
        <patternFill>
          <bgColor indexed="1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57150</xdr:rowOff>
    </xdr:from>
    <xdr:to>
      <xdr:col>2</xdr:col>
      <xdr:colOff>0</xdr:colOff>
      <xdr:row>23</xdr:row>
      <xdr:rowOff>0</xdr:rowOff>
    </xdr:to>
    <xdr:sp macro="" textlink="">
      <xdr:nvSpPr>
        <xdr:cNvPr id="2" name="Line 1">
          <a:extLst>
            <a:ext uri="{FF2B5EF4-FFF2-40B4-BE49-F238E27FC236}">
              <a16:creationId xmlns="" xmlns:a16="http://schemas.microsoft.com/office/drawing/2014/main" id="{00000000-0008-0000-0E00-000002000000}"/>
            </a:ext>
          </a:extLst>
        </xdr:cNvPr>
        <xdr:cNvSpPr>
          <a:spLocks noChangeShapeType="1"/>
        </xdr:cNvSpPr>
      </xdr:nvSpPr>
      <xdr:spPr bwMode="auto">
        <a:xfrm>
          <a:off x="2000250" y="3324225"/>
          <a:ext cx="0" cy="4686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10</xdr:row>
      <xdr:rowOff>47625</xdr:rowOff>
    </xdr:from>
    <xdr:to>
      <xdr:col>5</xdr:col>
      <xdr:colOff>1304925</xdr:colOff>
      <xdr:row>22</xdr:row>
      <xdr:rowOff>171450</xdr:rowOff>
    </xdr:to>
    <xdr:sp macro="" textlink="">
      <xdr:nvSpPr>
        <xdr:cNvPr id="3" name="Line 2">
          <a:extLst>
            <a:ext uri="{FF2B5EF4-FFF2-40B4-BE49-F238E27FC236}">
              <a16:creationId xmlns="" xmlns:a16="http://schemas.microsoft.com/office/drawing/2014/main" id="{00000000-0008-0000-0E00-000003000000}"/>
            </a:ext>
          </a:extLst>
        </xdr:cNvPr>
        <xdr:cNvSpPr>
          <a:spLocks noChangeShapeType="1"/>
        </xdr:cNvSpPr>
      </xdr:nvSpPr>
      <xdr:spPr bwMode="auto">
        <a:xfrm>
          <a:off x="7610475" y="3314700"/>
          <a:ext cx="0" cy="4657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xdr:row>
      <xdr:rowOff>0</xdr:rowOff>
    </xdr:from>
    <xdr:to>
      <xdr:col>2</xdr:col>
      <xdr:colOff>0</xdr:colOff>
      <xdr:row>59</xdr:row>
      <xdr:rowOff>0</xdr:rowOff>
    </xdr:to>
    <xdr:sp macro="" textlink="">
      <xdr:nvSpPr>
        <xdr:cNvPr id="11" name="Line 10">
          <a:extLst>
            <a:ext uri="{FF2B5EF4-FFF2-40B4-BE49-F238E27FC236}">
              <a16:creationId xmlns="" xmlns:a16="http://schemas.microsoft.com/office/drawing/2014/main" id="{00000000-0008-0000-0E00-00000B000000}"/>
            </a:ext>
          </a:extLst>
        </xdr:cNvPr>
        <xdr:cNvSpPr>
          <a:spLocks noChangeShapeType="1"/>
        </xdr:cNvSpPr>
      </xdr:nvSpPr>
      <xdr:spPr bwMode="auto">
        <a:xfrm>
          <a:off x="2000250" y="13449300"/>
          <a:ext cx="0" cy="6210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38</xdr:row>
      <xdr:rowOff>0</xdr:rowOff>
    </xdr:from>
    <xdr:to>
      <xdr:col>5</xdr:col>
      <xdr:colOff>1304925</xdr:colOff>
      <xdr:row>58</xdr:row>
      <xdr:rowOff>171450</xdr:rowOff>
    </xdr:to>
    <xdr:sp macro="" textlink="">
      <xdr:nvSpPr>
        <xdr:cNvPr id="12" name="Line 11">
          <a:extLst>
            <a:ext uri="{FF2B5EF4-FFF2-40B4-BE49-F238E27FC236}">
              <a16:creationId xmlns="" xmlns:a16="http://schemas.microsoft.com/office/drawing/2014/main" id="{00000000-0008-0000-0E00-00000C000000}"/>
            </a:ext>
          </a:extLst>
        </xdr:cNvPr>
        <xdr:cNvSpPr>
          <a:spLocks noChangeShapeType="1"/>
        </xdr:cNvSpPr>
      </xdr:nvSpPr>
      <xdr:spPr bwMode="auto">
        <a:xfrm>
          <a:off x="7610475" y="13449300"/>
          <a:ext cx="0" cy="61722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95</xdr:row>
      <xdr:rowOff>0</xdr:rowOff>
    </xdr:from>
    <xdr:to>
      <xdr:col>2</xdr:col>
      <xdr:colOff>0</xdr:colOff>
      <xdr:row>103</xdr:row>
      <xdr:rowOff>0</xdr:rowOff>
    </xdr:to>
    <xdr:sp macro="" textlink="">
      <xdr:nvSpPr>
        <xdr:cNvPr id="20" name="Line 19">
          <a:extLst>
            <a:ext uri="{FF2B5EF4-FFF2-40B4-BE49-F238E27FC236}">
              <a16:creationId xmlns="" xmlns:a16="http://schemas.microsoft.com/office/drawing/2014/main" id="{00000000-0008-0000-0E00-000014000000}"/>
            </a:ext>
          </a:extLst>
        </xdr:cNvPr>
        <xdr:cNvSpPr>
          <a:spLocks noChangeShapeType="1"/>
        </xdr:cNvSpPr>
      </xdr:nvSpPr>
      <xdr:spPr bwMode="auto">
        <a:xfrm>
          <a:off x="2000250" y="24669750"/>
          <a:ext cx="0" cy="20097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95</xdr:row>
      <xdr:rowOff>0</xdr:rowOff>
    </xdr:from>
    <xdr:to>
      <xdr:col>5</xdr:col>
      <xdr:colOff>1304925</xdr:colOff>
      <xdr:row>102</xdr:row>
      <xdr:rowOff>171450</xdr:rowOff>
    </xdr:to>
    <xdr:sp macro="" textlink="">
      <xdr:nvSpPr>
        <xdr:cNvPr id="21" name="Line 20">
          <a:extLst>
            <a:ext uri="{FF2B5EF4-FFF2-40B4-BE49-F238E27FC236}">
              <a16:creationId xmlns="" xmlns:a16="http://schemas.microsoft.com/office/drawing/2014/main" id="{00000000-0008-0000-0E00-000015000000}"/>
            </a:ext>
          </a:extLst>
        </xdr:cNvPr>
        <xdr:cNvSpPr>
          <a:spLocks noChangeShapeType="1"/>
        </xdr:cNvSpPr>
      </xdr:nvSpPr>
      <xdr:spPr bwMode="auto">
        <a:xfrm>
          <a:off x="7610475" y="24669750"/>
          <a:ext cx="0" cy="19716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163</xdr:row>
      <xdr:rowOff>0</xdr:rowOff>
    </xdr:from>
    <xdr:to>
      <xdr:col>2</xdr:col>
      <xdr:colOff>0</xdr:colOff>
      <xdr:row>176</xdr:row>
      <xdr:rowOff>0</xdr:rowOff>
    </xdr:to>
    <xdr:sp macro="" textlink="">
      <xdr:nvSpPr>
        <xdr:cNvPr id="29" name="Line 28">
          <a:extLst>
            <a:ext uri="{FF2B5EF4-FFF2-40B4-BE49-F238E27FC236}">
              <a16:creationId xmlns="" xmlns:a16="http://schemas.microsoft.com/office/drawing/2014/main" id="{00000000-0008-0000-0E00-00001D000000}"/>
            </a:ext>
          </a:extLst>
        </xdr:cNvPr>
        <xdr:cNvSpPr>
          <a:spLocks noChangeShapeType="1"/>
        </xdr:cNvSpPr>
      </xdr:nvSpPr>
      <xdr:spPr bwMode="auto">
        <a:xfrm>
          <a:off x="2000250" y="32089725"/>
          <a:ext cx="0" cy="24098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163</xdr:row>
      <xdr:rowOff>0</xdr:rowOff>
    </xdr:from>
    <xdr:to>
      <xdr:col>5</xdr:col>
      <xdr:colOff>1304925</xdr:colOff>
      <xdr:row>175</xdr:row>
      <xdr:rowOff>171450</xdr:rowOff>
    </xdr:to>
    <xdr:sp macro="" textlink="">
      <xdr:nvSpPr>
        <xdr:cNvPr id="30" name="Line 29">
          <a:extLst>
            <a:ext uri="{FF2B5EF4-FFF2-40B4-BE49-F238E27FC236}">
              <a16:creationId xmlns="" xmlns:a16="http://schemas.microsoft.com/office/drawing/2014/main" id="{00000000-0008-0000-0E00-00001E000000}"/>
            </a:ext>
          </a:extLst>
        </xdr:cNvPr>
        <xdr:cNvSpPr>
          <a:spLocks noChangeShapeType="1"/>
        </xdr:cNvSpPr>
      </xdr:nvSpPr>
      <xdr:spPr bwMode="auto">
        <a:xfrm>
          <a:off x="7610475" y="32089725"/>
          <a:ext cx="0" cy="2371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195</xdr:row>
      <xdr:rowOff>0</xdr:rowOff>
    </xdr:from>
    <xdr:to>
      <xdr:col>2</xdr:col>
      <xdr:colOff>0</xdr:colOff>
      <xdr:row>207</xdr:row>
      <xdr:rowOff>0</xdr:rowOff>
    </xdr:to>
    <xdr:sp macro="" textlink="">
      <xdr:nvSpPr>
        <xdr:cNvPr id="31" name="Line 30">
          <a:extLst>
            <a:ext uri="{FF2B5EF4-FFF2-40B4-BE49-F238E27FC236}">
              <a16:creationId xmlns="" xmlns:a16="http://schemas.microsoft.com/office/drawing/2014/main" id="{00000000-0008-0000-0E00-00001F000000}"/>
            </a:ext>
          </a:extLst>
        </xdr:cNvPr>
        <xdr:cNvSpPr>
          <a:spLocks noChangeShapeType="1"/>
        </xdr:cNvSpPr>
      </xdr:nvSpPr>
      <xdr:spPr bwMode="auto">
        <a:xfrm>
          <a:off x="2000250" y="39109650"/>
          <a:ext cx="0" cy="52101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195</xdr:row>
      <xdr:rowOff>0</xdr:rowOff>
    </xdr:from>
    <xdr:to>
      <xdr:col>5</xdr:col>
      <xdr:colOff>1304925</xdr:colOff>
      <xdr:row>206</xdr:row>
      <xdr:rowOff>171450</xdr:rowOff>
    </xdr:to>
    <xdr:sp macro="" textlink="">
      <xdr:nvSpPr>
        <xdr:cNvPr id="32" name="Line 31">
          <a:extLst>
            <a:ext uri="{FF2B5EF4-FFF2-40B4-BE49-F238E27FC236}">
              <a16:creationId xmlns="" xmlns:a16="http://schemas.microsoft.com/office/drawing/2014/main" id="{00000000-0008-0000-0E00-000020000000}"/>
            </a:ext>
          </a:extLst>
        </xdr:cNvPr>
        <xdr:cNvSpPr>
          <a:spLocks noChangeShapeType="1"/>
        </xdr:cNvSpPr>
      </xdr:nvSpPr>
      <xdr:spPr bwMode="auto">
        <a:xfrm>
          <a:off x="7610475" y="39109650"/>
          <a:ext cx="0" cy="5172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270</xdr:row>
      <xdr:rowOff>152400</xdr:rowOff>
    </xdr:from>
    <xdr:to>
      <xdr:col>6</xdr:col>
      <xdr:colOff>66675</xdr:colOff>
      <xdr:row>270</xdr:row>
      <xdr:rowOff>152400</xdr:rowOff>
    </xdr:to>
    <xdr:sp macro="" textlink="">
      <xdr:nvSpPr>
        <xdr:cNvPr id="52" name="Line 51">
          <a:extLst>
            <a:ext uri="{FF2B5EF4-FFF2-40B4-BE49-F238E27FC236}">
              <a16:creationId xmlns="" xmlns:a16="http://schemas.microsoft.com/office/drawing/2014/main" id="{00000000-0008-0000-0E00-000034000000}"/>
            </a:ext>
          </a:extLst>
        </xdr:cNvPr>
        <xdr:cNvSpPr>
          <a:spLocks noChangeShapeType="1"/>
        </xdr:cNvSpPr>
      </xdr:nvSpPr>
      <xdr:spPr bwMode="auto">
        <a:xfrm>
          <a:off x="8048625" y="653034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261</xdr:row>
      <xdr:rowOff>0</xdr:rowOff>
    </xdr:from>
    <xdr:to>
      <xdr:col>2</xdr:col>
      <xdr:colOff>11906</xdr:colOff>
      <xdr:row>266</xdr:row>
      <xdr:rowOff>202406</xdr:rowOff>
    </xdr:to>
    <xdr:sp macro="" textlink="">
      <xdr:nvSpPr>
        <xdr:cNvPr id="53" name="Line 52">
          <a:extLst>
            <a:ext uri="{FF2B5EF4-FFF2-40B4-BE49-F238E27FC236}">
              <a16:creationId xmlns="" xmlns:a16="http://schemas.microsoft.com/office/drawing/2014/main" id="{00000000-0008-0000-0E00-000035000000}"/>
            </a:ext>
          </a:extLst>
        </xdr:cNvPr>
        <xdr:cNvSpPr>
          <a:spLocks noChangeShapeType="1"/>
        </xdr:cNvSpPr>
      </xdr:nvSpPr>
      <xdr:spPr bwMode="auto">
        <a:xfrm>
          <a:off x="2131219" y="59805094"/>
          <a:ext cx="11906" cy="202406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1262062</xdr:colOff>
      <xdr:row>258</xdr:row>
      <xdr:rowOff>190499</xdr:rowOff>
    </xdr:from>
    <xdr:to>
      <xdr:col>6</xdr:col>
      <xdr:colOff>14289</xdr:colOff>
      <xdr:row>266</xdr:row>
      <xdr:rowOff>202406</xdr:rowOff>
    </xdr:to>
    <xdr:sp macro="" textlink="">
      <xdr:nvSpPr>
        <xdr:cNvPr id="54" name="Line 53">
          <a:extLst>
            <a:ext uri="{FF2B5EF4-FFF2-40B4-BE49-F238E27FC236}">
              <a16:creationId xmlns="" xmlns:a16="http://schemas.microsoft.com/office/drawing/2014/main" id="{00000000-0008-0000-0E00-000036000000}"/>
            </a:ext>
          </a:extLst>
        </xdr:cNvPr>
        <xdr:cNvSpPr>
          <a:spLocks noChangeShapeType="1"/>
        </xdr:cNvSpPr>
      </xdr:nvSpPr>
      <xdr:spPr bwMode="auto">
        <a:xfrm flipH="1">
          <a:off x="6905625" y="59185968"/>
          <a:ext cx="26195" cy="4667251"/>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402</xdr:row>
      <xdr:rowOff>0</xdr:rowOff>
    </xdr:from>
    <xdr:to>
      <xdr:col>2</xdr:col>
      <xdr:colOff>0</xdr:colOff>
      <xdr:row>402</xdr:row>
      <xdr:rowOff>0</xdr:rowOff>
    </xdr:to>
    <xdr:sp macro="" textlink="">
      <xdr:nvSpPr>
        <xdr:cNvPr id="69" name="Line 75">
          <a:extLst>
            <a:ext uri="{FF2B5EF4-FFF2-40B4-BE49-F238E27FC236}">
              <a16:creationId xmlns="" xmlns:a16="http://schemas.microsoft.com/office/drawing/2014/main" id="{00000000-0008-0000-0E00-000045000000}"/>
            </a:ext>
          </a:extLst>
        </xdr:cNvPr>
        <xdr:cNvSpPr>
          <a:spLocks noChangeShapeType="1"/>
        </xdr:cNvSpPr>
      </xdr:nvSpPr>
      <xdr:spPr bwMode="auto">
        <a:xfrm>
          <a:off x="2000250"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402</xdr:row>
      <xdr:rowOff>0</xdr:rowOff>
    </xdr:from>
    <xdr:to>
      <xdr:col>5</xdr:col>
      <xdr:colOff>885825</xdr:colOff>
      <xdr:row>402</xdr:row>
      <xdr:rowOff>0</xdr:rowOff>
    </xdr:to>
    <xdr:sp macro="" textlink="">
      <xdr:nvSpPr>
        <xdr:cNvPr id="70" name="Line 76">
          <a:extLst>
            <a:ext uri="{FF2B5EF4-FFF2-40B4-BE49-F238E27FC236}">
              <a16:creationId xmlns="" xmlns:a16="http://schemas.microsoft.com/office/drawing/2014/main" id="{00000000-0008-0000-0E00-000046000000}"/>
            </a:ext>
          </a:extLst>
        </xdr:cNvPr>
        <xdr:cNvSpPr>
          <a:spLocks noChangeShapeType="1"/>
        </xdr:cNvSpPr>
      </xdr:nvSpPr>
      <xdr:spPr bwMode="auto">
        <a:xfrm>
          <a:off x="7610475"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323850</xdr:colOff>
      <xdr:row>438</xdr:row>
      <xdr:rowOff>0</xdr:rowOff>
    </xdr:from>
    <xdr:to>
      <xdr:col>9</xdr:col>
      <xdr:colOff>0</xdr:colOff>
      <xdr:row>438</xdr:row>
      <xdr:rowOff>0</xdr:rowOff>
    </xdr:to>
    <xdr:grpSp>
      <xdr:nvGrpSpPr>
        <xdr:cNvPr id="98" name="Group 118">
          <a:extLst>
            <a:ext uri="{FF2B5EF4-FFF2-40B4-BE49-F238E27FC236}">
              <a16:creationId xmlns="" xmlns:a16="http://schemas.microsoft.com/office/drawing/2014/main" id="{00000000-0008-0000-0E00-000062000000}"/>
            </a:ext>
          </a:extLst>
        </xdr:cNvPr>
        <xdr:cNvGrpSpPr>
          <a:grpSpLocks/>
        </xdr:cNvGrpSpPr>
      </xdr:nvGrpSpPr>
      <xdr:grpSpPr bwMode="auto">
        <a:xfrm>
          <a:off x="323850" y="93237844"/>
          <a:ext cx="8570119" cy="0"/>
          <a:chOff x="27" y="1275"/>
          <a:chExt cx="814" cy="55"/>
        </a:xfrm>
      </xdr:grpSpPr>
      <xdr:grpSp>
        <xdr:nvGrpSpPr>
          <xdr:cNvPr id="99" name="Group 119">
            <a:extLst>
              <a:ext uri="{FF2B5EF4-FFF2-40B4-BE49-F238E27FC236}">
                <a16:creationId xmlns="" xmlns:a16="http://schemas.microsoft.com/office/drawing/2014/main" id="{00000000-0008-0000-0E00-000063000000}"/>
              </a:ext>
            </a:extLst>
          </xdr:cNvPr>
          <xdr:cNvGrpSpPr>
            <a:grpSpLocks/>
          </xdr:cNvGrpSpPr>
        </xdr:nvGrpSpPr>
        <xdr:grpSpPr bwMode="auto">
          <a:xfrm>
            <a:off x="35" y="1280"/>
            <a:ext cx="806" cy="50"/>
            <a:chOff x="35" y="1284"/>
            <a:chExt cx="803" cy="50"/>
          </a:xfrm>
        </xdr:grpSpPr>
        <xdr:sp macro="" textlink="">
          <xdr:nvSpPr>
            <xdr:cNvPr id="101" name="Rectangle 120">
              <a:extLst>
                <a:ext uri="{FF2B5EF4-FFF2-40B4-BE49-F238E27FC236}">
                  <a16:creationId xmlns="" xmlns:a16="http://schemas.microsoft.com/office/drawing/2014/main" id="{00000000-0008-0000-0E00-000065000000}"/>
                </a:ext>
              </a:extLst>
            </xdr:cNvPr>
            <xdr:cNvSpPr>
              <a:spLocks noChangeArrowheads="1"/>
            </xdr:cNvSpPr>
          </xdr:nvSpPr>
          <xdr:spPr bwMode="auto">
            <a:xfrm>
              <a:off x="-15564534514125" y="10607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102" name="Group 121">
              <a:extLst>
                <a:ext uri="{FF2B5EF4-FFF2-40B4-BE49-F238E27FC236}">
                  <a16:creationId xmlns="" xmlns:a16="http://schemas.microsoft.com/office/drawing/2014/main" id="{00000000-0008-0000-0E00-000066000000}"/>
                </a:ext>
              </a:extLst>
            </xdr:cNvPr>
            <xdr:cNvGrpSpPr>
              <a:grpSpLocks/>
            </xdr:cNvGrpSpPr>
          </xdr:nvGrpSpPr>
          <xdr:grpSpPr bwMode="auto">
            <a:xfrm>
              <a:off x="35" y="1286"/>
              <a:ext cx="93" cy="42"/>
              <a:chOff x="13" y="1286"/>
              <a:chExt cx="93" cy="42"/>
            </a:xfrm>
          </xdr:grpSpPr>
          <xdr:pic>
            <xdr:nvPicPr>
              <xdr:cNvPr id="103" name="Picture 122" descr="VACPA-New1 copy">
                <a:extLst>
                  <a:ext uri="{FF2B5EF4-FFF2-40B4-BE49-F238E27FC236}">
                    <a16:creationId xmlns="" xmlns:a16="http://schemas.microsoft.com/office/drawing/2014/main" id="{00000000-0008-0000-0E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4" name="WordArt 123">
                <a:extLst>
                  <a:ext uri="{FF2B5EF4-FFF2-40B4-BE49-F238E27FC236}">
                    <a16:creationId xmlns="" xmlns:a16="http://schemas.microsoft.com/office/drawing/2014/main" id="{00000000-0008-0000-0E00-000068000000}"/>
                  </a:ext>
                </a:extLst>
              </xdr:cNvPr>
              <xdr:cNvSpPr>
                <a:spLocks noChangeArrowheads="1" noChangeShapeType="1" noTextEdit="1"/>
              </xdr:cNvSpPr>
            </xdr:nvSpPr>
            <xdr:spPr bwMode="auto">
              <a:xfrm>
                <a:off x="5740953739050" y="10607040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100" name="Line 124">
            <a:extLst>
              <a:ext uri="{FF2B5EF4-FFF2-40B4-BE49-F238E27FC236}">
                <a16:creationId xmlns="" xmlns:a16="http://schemas.microsoft.com/office/drawing/2014/main" id="{00000000-0008-0000-0E00-00006400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494</xdr:row>
      <xdr:rowOff>0</xdr:rowOff>
    </xdr:from>
    <xdr:to>
      <xdr:col>2</xdr:col>
      <xdr:colOff>0</xdr:colOff>
      <xdr:row>494</xdr:row>
      <xdr:rowOff>0</xdr:rowOff>
    </xdr:to>
    <xdr:sp macro="" textlink="">
      <xdr:nvSpPr>
        <xdr:cNvPr id="115" name="Line 142">
          <a:extLst>
            <a:ext uri="{FF2B5EF4-FFF2-40B4-BE49-F238E27FC236}">
              <a16:creationId xmlns="" xmlns:a16="http://schemas.microsoft.com/office/drawing/2014/main" id="{00000000-0008-0000-0E00-00007300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116" name="Line 143">
          <a:extLst>
            <a:ext uri="{FF2B5EF4-FFF2-40B4-BE49-F238E27FC236}">
              <a16:creationId xmlns="" xmlns:a16="http://schemas.microsoft.com/office/drawing/2014/main" id="{00000000-0008-0000-0E00-00007400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117" name="Line 144">
          <a:extLst>
            <a:ext uri="{FF2B5EF4-FFF2-40B4-BE49-F238E27FC236}">
              <a16:creationId xmlns="" xmlns:a16="http://schemas.microsoft.com/office/drawing/2014/main" id="{00000000-0008-0000-0E00-00007500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118" name="Line 145">
          <a:extLst>
            <a:ext uri="{FF2B5EF4-FFF2-40B4-BE49-F238E27FC236}">
              <a16:creationId xmlns="" xmlns:a16="http://schemas.microsoft.com/office/drawing/2014/main" id="{00000000-0008-0000-0E00-00007600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119" name="Line 146">
          <a:extLst>
            <a:ext uri="{FF2B5EF4-FFF2-40B4-BE49-F238E27FC236}">
              <a16:creationId xmlns="" xmlns:a16="http://schemas.microsoft.com/office/drawing/2014/main" id="{00000000-0008-0000-0E00-00007700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120" name="Line 147">
          <a:extLst>
            <a:ext uri="{FF2B5EF4-FFF2-40B4-BE49-F238E27FC236}">
              <a16:creationId xmlns="" xmlns:a16="http://schemas.microsoft.com/office/drawing/2014/main" id="{00000000-0008-0000-0E00-00007800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123" name="Line 157">
          <a:extLst>
            <a:ext uri="{FF2B5EF4-FFF2-40B4-BE49-F238E27FC236}">
              <a16:creationId xmlns="" xmlns:a16="http://schemas.microsoft.com/office/drawing/2014/main" id="{00000000-0008-0000-0E00-00007B00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124" name="Line 158">
          <a:extLst>
            <a:ext uri="{FF2B5EF4-FFF2-40B4-BE49-F238E27FC236}">
              <a16:creationId xmlns="" xmlns:a16="http://schemas.microsoft.com/office/drawing/2014/main" id="{00000000-0008-0000-0E00-00007C00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125" name="Line 159">
          <a:extLst>
            <a:ext uri="{FF2B5EF4-FFF2-40B4-BE49-F238E27FC236}">
              <a16:creationId xmlns="" xmlns:a16="http://schemas.microsoft.com/office/drawing/2014/main" id="{00000000-0008-0000-0E00-00007D00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126" name="Line 160">
          <a:extLst>
            <a:ext uri="{FF2B5EF4-FFF2-40B4-BE49-F238E27FC236}">
              <a16:creationId xmlns="" xmlns:a16="http://schemas.microsoft.com/office/drawing/2014/main" id="{00000000-0008-0000-0E00-00007E00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127" name="Line 161">
          <a:extLst>
            <a:ext uri="{FF2B5EF4-FFF2-40B4-BE49-F238E27FC236}">
              <a16:creationId xmlns="" xmlns:a16="http://schemas.microsoft.com/office/drawing/2014/main" id="{00000000-0008-0000-0E00-00007F00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128" name="Line 162">
          <a:extLst>
            <a:ext uri="{FF2B5EF4-FFF2-40B4-BE49-F238E27FC236}">
              <a16:creationId xmlns="" xmlns:a16="http://schemas.microsoft.com/office/drawing/2014/main" id="{00000000-0008-0000-0E00-00008000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129" name="Line 163">
          <a:extLst>
            <a:ext uri="{FF2B5EF4-FFF2-40B4-BE49-F238E27FC236}">
              <a16:creationId xmlns="" xmlns:a16="http://schemas.microsoft.com/office/drawing/2014/main" id="{00000000-0008-0000-0E00-00008100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130" name="Line 164">
          <a:extLst>
            <a:ext uri="{FF2B5EF4-FFF2-40B4-BE49-F238E27FC236}">
              <a16:creationId xmlns="" xmlns:a16="http://schemas.microsoft.com/office/drawing/2014/main" id="{00000000-0008-0000-0E00-00008200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131" name="Line 165">
          <a:extLst>
            <a:ext uri="{FF2B5EF4-FFF2-40B4-BE49-F238E27FC236}">
              <a16:creationId xmlns="" xmlns:a16="http://schemas.microsoft.com/office/drawing/2014/main" id="{00000000-0008-0000-0E00-00008300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132" name="Line 166">
          <a:extLst>
            <a:ext uri="{FF2B5EF4-FFF2-40B4-BE49-F238E27FC236}">
              <a16:creationId xmlns="" xmlns:a16="http://schemas.microsoft.com/office/drawing/2014/main" id="{00000000-0008-0000-0E00-00008400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133" name="Line 167">
          <a:extLst>
            <a:ext uri="{FF2B5EF4-FFF2-40B4-BE49-F238E27FC236}">
              <a16:creationId xmlns="" xmlns:a16="http://schemas.microsoft.com/office/drawing/2014/main" id="{00000000-0008-0000-0E00-00008500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134" name="Line 168">
          <a:extLst>
            <a:ext uri="{FF2B5EF4-FFF2-40B4-BE49-F238E27FC236}">
              <a16:creationId xmlns="" xmlns:a16="http://schemas.microsoft.com/office/drawing/2014/main" id="{00000000-0008-0000-0E00-00008600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314325</xdr:colOff>
      <xdr:row>533</xdr:row>
      <xdr:rowOff>66675</xdr:rowOff>
    </xdr:from>
    <xdr:to>
      <xdr:col>9</xdr:col>
      <xdr:colOff>19050</xdr:colOff>
      <xdr:row>536</xdr:row>
      <xdr:rowOff>104775</xdr:rowOff>
    </xdr:to>
    <xdr:grpSp>
      <xdr:nvGrpSpPr>
        <xdr:cNvPr id="147" name="Group 181">
          <a:extLst>
            <a:ext uri="{FF2B5EF4-FFF2-40B4-BE49-F238E27FC236}">
              <a16:creationId xmlns="" xmlns:a16="http://schemas.microsoft.com/office/drawing/2014/main" id="{00000000-0008-0000-0E00-000093000000}"/>
            </a:ext>
          </a:extLst>
        </xdr:cNvPr>
        <xdr:cNvGrpSpPr>
          <a:grpSpLocks/>
        </xdr:cNvGrpSpPr>
      </xdr:nvGrpSpPr>
      <xdr:grpSpPr bwMode="auto">
        <a:xfrm>
          <a:off x="314325" y="114347625"/>
          <a:ext cx="8598694" cy="0"/>
          <a:chOff x="27" y="1275"/>
          <a:chExt cx="814" cy="55"/>
        </a:xfrm>
      </xdr:grpSpPr>
      <xdr:grpSp>
        <xdr:nvGrpSpPr>
          <xdr:cNvPr id="148" name="Group 182">
            <a:extLst>
              <a:ext uri="{FF2B5EF4-FFF2-40B4-BE49-F238E27FC236}">
                <a16:creationId xmlns="" xmlns:a16="http://schemas.microsoft.com/office/drawing/2014/main" id="{00000000-0008-0000-0E00-000094000000}"/>
              </a:ext>
            </a:extLst>
          </xdr:cNvPr>
          <xdr:cNvGrpSpPr>
            <a:grpSpLocks/>
          </xdr:cNvGrpSpPr>
        </xdr:nvGrpSpPr>
        <xdr:grpSpPr bwMode="auto">
          <a:xfrm>
            <a:off x="35" y="1280"/>
            <a:ext cx="806" cy="50"/>
            <a:chOff x="35" y="1284"/>
            <a:chExt cx="803" cy="50"/>
          </a:xfrm>
        </xdr:grpSpPr>
        <xdr:sp macro="" textlink="">
          <xdr:nvSpPr>
            <xdr:cNvPr id="150" name="Rectangle 183">
              <a:extLst>
                <a:ext uri="{FF2B5EF4-FFF2-40B4-BE49-F238E27FC236}">
                  <a16:creationId xmlns="" xmlns:a16="http://schemas.microsoft.com/office/drawing/2014/main" id="{00000000-0008-0000-0E00-000096000000}"/>
                </a:ext>
              </a:extLst>
            </xdr:cNvPr>
            <xdr:cNvSpPr>
              <a:spLocks noChangeArrowheads="1"/>
            </xdr:cNvSpPr>
          </xdr:nvSpPr>
          <xdr:spPr bwMode="auto">
            <a:xfrm>
              <a:off x="4740554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151" name="Group 184">
              <a:extLst>
                <a:ext uri="{FF2B5EF4-FFF2-40B4-BE49-F238E27FC236}">
                  <a16:creationId xmlns="" xmlns:a16="http://schemas.microsoft.com/office/drawing/2014/main" id="{00000000-0008-0000-0E00-000097000000}"/>
                </a:ext>
              </a:extLst>
            </xdr:cNvPr>
            <xdr:cNvGrpSpPr>
              <a:grpSpLocks/>
            </xdr:cNvGrpSpPr>
          </xdr:nvGrpSpPr>
          <xdr:grpSpPr bwMode="auto">
            <a:xfrm>
              <a:off x="35" y="1286"/>
              <a:ext cx="93" cy="42"/>
              <a:chOff x="13" y="1286"/>
              <a:chExt cx="93" cy="42"/>
            </a:xfrm>
          </xdr:grpSpPr>
          <xdr:pic>
            <xdr:nvPicPr>
              <xdr:cNvPr id="152" name="Picture 185" descr="VACPA-New1 copy">
                <a:extLst>
                  <a:ext uri="{FF2B5EF4-FFF2-40B4-BE49-F238E27FC236}">
                    <a16:creationId xmlns="" xmlns:a16="http://schemas.microsoft.com/office/drawing/2014/main" id="{00000000-0008-0000-0E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 name="WordArt 186">
                <a:extLst>
                  <a:ext uri="{FF2B5EF4-FFF2-40B4-BE49-F238E27FC236}">
                    <a16:creationId xmlns="" xmlns:a16="http://schemas.microsoft.com/office/drawing/2014/main" id="{00000000-0008-0000-0E00-000099000000}"/>
                  </a:ext>
                </a:extLst>
              </xdr:cNvPr>
              <xdr:cNvSpPr>
                <a:spLocks noChangeArrowheads="1" noChangeShapeType="1" noTextEdit="1"/>
              </xdr:cNvSpPr>
            </xdr:nvSpPr>
            <xdr:spPr bwMode="auto">
              <a:xfrm>
                <a:off x="-1594777833742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149" name="Line 187">
            <a:extLst>
              <a:ext uri="{FF2B5EF4-FFF2-40B4-BE49-F238E27FC236}">
                <a16:creationId xmlns="" xmlns:a16="http://schemas.microsoft.com/office/drawing/2014/main" id="{00000000-0008-0000-0E00-00009500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552</xdr:row>
      <xdr:rowOff>0</xdr:rowOff>
    </xdr:from>
    <xdr:to>
      <xdr:col>2</xdr:col>
      <xdr:colOff>0</xdr:colOff>
      <xdr:row>553</xdr:row>
      <xdr:rowOff>0</xdr:rowOff>
    </xdr:to>
    <xdr:sp macro="" textlink="">
      <xdr:nvSpPr>
        <xdr:cNvPr id="154" name="Line 188">
          <a:extLst>
            <a:ext uri="{FF2B5EF4-FFF2-40B4-BE49-F238E27FC236}">
              <a16:creationId xmlns="" xmlns:a16="http://schemas.microsoft.com/office/drawing/2014/main" id="{00000000-0008-0000-0E00-00009A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171450</xdr:rowOff>
    </xdr:to>
    <xdr:sp macro="" textlink="">
      <xdr:nvSpPr>
        <xdr:cNvPr id="155" name="Line 189">
          <a:extLst>
            <a:ext uri="{FF2B5EF4-FFF2-40B4-BE49-F238E27FC236}">
              <a16:creationId xmlns="" xmlns:a16="http://schemas.microsoft.com/office/drawing/2014/main" id="{00000000-0008-0000-0E00-00009B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56" name="Line 190">
          <a:extLst>
            <a:ext uri="{FF2B5EF4-FFF2-40B4-BE49-F238E27FC236}">
              <a16:creationId xmlns="" xmlns:a16="http://schemas.microsoft.com/office/drawing/2014/main" id="{00000000-0008-0000-0E00-00009C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57" name="Line 191">
          <a:extLst>
            <a:ext uri="{FF2B5EF4-FFF2-40B4-BE49-F238E27FC236}">
              <a16:creationId xmlns="" xmlns:a16="http://schemas.microsoft.com/office/drawing/2014/main" id="{00000000-0008-0000-0E00-00009D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58" name="Line 192">
          <a:extLst>
            <a:ext uri="{FF2B5EF4-FFF2-40B4-BE49-F238E27FC236}">
              <a16:creationId xmlns="" xmlns:a16="http://schemas.microsoft.com/office/drawing/2014/main" id="{00000000-0008-0000-0E00-00009E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59" name="Line 193">
          <a:extLst>
            <a:ext uri="{FF2B5EF4-FFF2-40B4-BE49-F238E27FC236}">
              <a16:creationId xmlns="" xmlns:a16="http://schemas.microsoft.com/office/drawing/2014/main" id="{00000000-0008-0000-0E00-00009F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60" name="Line 194">
          <a:extLst>
            <a:ext uri="{FF2B5EF4-FFF2-40B4-BE49-F238E27FC236}">
              <a16:creationId xmlns="" xmlns:a16="http://schemas.microsoft.com/office/drawing/2014/main" id="{00000000-0008-0000-0E00-0000A0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61" name="Line 195">
          <a:extLst>
            <a:ext uri="{FF2B5EF4-FFF2-40B4-BE49-F238E27FC236}">
              <a16:creationId xmlns="" xmlns:a16="http://schemas.microsoft.com/office/drawing/2014/main" id="{00000000-0008-0000-0E00-0000A1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62" name="Line 196">
          <a:extLst>
            <a:ext uri="{FF2B5EF4-FFF2-40B4-BE49-F238E27FC236}">
              <a16:creationId xmlns="" xmlns:a16="http://schemas.microsoft.com/office/drawing/2014/main" id="{00000000-0008-0000-0E00-0000A2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63" name="Line 197">
          <a:extLst>
            <a:ext uri="{FF2B5EF4-FFF2-40B4-BE49-F238E27FC236}">
              <a16:creationId xmlns="" xmlns:a16="http://schemas.microsoft.com/office/drawing/2014/main" id="{00000000-0008-0000-0E00-0000A3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164" name="Line 198">
          <a:extLst>
            <a:ext uri="{FF2B5EF4-FFF2-40B4-BE49-F238E27FC236}">
              <a16:creationId xmlns="" xmlns:a16="http://schemas.microsoft.com/office/drawing/2014/main" id="{00000000-0008-0000-0E00-0000A4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165" name="Line 199">
          <a:extLst>
            <a:ext uri="{FF2B5EF4-FFF2-40B4-BE49-F238E27FC236}">
              <a16:creationId xmlns="" xmlns:a16="http://schemas.microsoft.com/office/drawing/2014/main" id="{00000000-0008-0000-0E00-0000A5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551</xdr:row>
      <xdr:rowOff>0</xdr:rowOff>
    </xdr:from>
    <xdr:to>
      <xdr:col>2</xdr:col>
      <xdr:colOff>0</xdr:colOff>
      <xdr:row>552</xdr:row>
      <xdr:rowOff>0</xdr:rowOff>
    </xdr:to>
    <xdr:sp macro="" textlink="">
      <xdr:nvSpPr>
        <xdr:cNvPr id="166" name="Line 200">
          <a:extLst>
            <a:ext uri="{FF2B5EF4-FFF2-40B4-BE49-F238E27FC236}">
              <a16:creationId xmlns="" xmlns:a16="http://schemas.microsoft.com/office/drawing/2014/main" id="{00000000-0008-0000-0E00-0000A6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167" name="Line 201">
          <a:extLst>
            <a:ext uri="{FF2B5EF4-FFF2-40B4-BE49-F238E27FC236}">
              <a16:creationId xmlns="" xmlns:a16="http://schemas.microsoft.com/office/drawing/2014/main" id="{00000000-0008-0000-0E00-0000A7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276225</xdr:colOff>
      <xdr:row>602</xdr:row>
      <xdr:rowOff>19050</xdr:rowOff>
    </xdr:from>
    <xdr:to>
      <xdr:col>9</xdr:col>
      <xdr:colOff>9525</xdr:colOff>
      <xdr:row>605</xdr:row>
      <xdr:rowOff>57150</xdr:rowOff>
    </xdr:to>
    <xdr:grpSp>
      <xdr:nvGrpSpPr>
        <xdr:cNvPr id="168" name="Group 202">
          <a:extLst>
            <a:ext uri="{FF2B5EF4-FFF2-40B4-BE49-F238E27FC236}">
              <a16:creationId xmlns="" xmlns:a16="http://schemas.microsoft.com/office/drawing/2014/main" id="{00000000-0008-0000-0E00-0000A8000000}"/>
            </a:ext>
          </a:extLst>
        </xdr:cNvPr>
        <xdr:cNvGrpSpPr>
          <a:grpSpLocks/>
        </xdr:cNvGrpSpPr>
      </xdr:nvGrpSpPr>
      <xdr:grpSpPr bwMode="auto">
        <a:xfrm>
          <a:off x="276225" y="114347625"/>
          <a:ext cx="8627269" cy="0"/>
          <a:chOff x="27" y="1275"/>
          <a:chExt cx="814" cy="55"/>
        </a:xfrm>
      </xdr:grpSpPr>
      <xdr:grpSp>
        <xdr:nvGrpSpPr>
          <xdr:cNvPr id="169" name="Group 203">
            <a:extLst>
              <a:ext uri="{FF2B5EF4-FFF2-40B4-BE49-F238E27FC236}">
                <a16:creationId xmlns="" xmlns:a16="http://schemas.microsoft.com/office/drawing/2014/main" id="{00000000-0008-0000-0E00-0000A9000000}"/>
              </a:ext>
            </a:extLst>
          </xdr:cNvPr>
          <xdr:cNvGrpSpPr>
            <a:grpSpLocks/>
          </xdr:cNvGrpSpPr>
        </xdr:nvGrpSpPr>
        <xdr:grpSpPr bwMode="auto">
          <a:xfrm>
            <a:off x="35" y="1280"/>
            <a:ext cx="806" cy="50"/>
            <a:chOff x="35" y="1284"/>
            <a:chExt cx="803" cy="50"/>
          </a:xfrm>
        </xdr:grpSpPr>
        <xdr:sp macro="" textlink="">
          <xdr:nvSpPr>
            <xdr:cNvPr id="171" name="Rectangle 204">
              <a:extLst>
                <a:ext uri="{FF2B5EF4-FFF2-40B4-BE49-F238E27FC236}">
                  <a16:creationId xmlns="" xmlns:a16="http://schemas.microsoft.com/office/drawing/2014/main" id="{00000000-0008-0000-0E00-0000AB000000}"/>
                </a:ext>
              </a:extLst>
            </xdr:cNvPr>
            <xdr:cNvSpPr>
              <a:spLocks noChangeArrowheads="1"/>
            </xdr:cNvSpPr>
          </xdr:nvSpPr>
          <xdr:spPr bwMode="auto">
            <a:xfrm>
              <a:off x="13810024856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172" name="Group 205">
              <a:extLst>
                <a:ext uri="{FF2B5EF4-FFF2-40B4-BE49-F238E27FC236}">
                  <a16:creationId xmlns="" xmlns:a16="http://schemas.microsoft.com/office/drawing/2014/main" id="{00000000-0008-0000-0E00-0000AC000000}"/>
                </a:ext>
              </a:extLst>
            </xdr:cNvPr>
            <xdr:cNvGrpSpPr>
              <a:grpSpLocks/>
            </xdr:cNvGrpSpPr>
          </xdr:nvGrpSpPr>
          <xdr:grpSpPr bwMode="auto">
            <a:xfrm>
              <a:off x="35" y="1286"/>
              <a:ext cx="93" cy="42"/>
              <a:chOff x="13" y="1286"/>
              <a:chExt cx="93" cy="42"/>
            </a:xfrm>
          </xdr:grpSpPr>
          <xdr:pic>
            <xdr:nvPicPr>
              <xdr:cNvPr id="173" name="Picture 206" descr="VACPA-New1 copy">
                <a:extLst>
                  <a:ext uri="{FF2B5EF4-FFF2-40B4-BE49-F238E27FC236}">
                    <a16:creationId xmlns="" xmlns:a16="http://schemas.microsoft.com/office/drawing/2014/main" id="{00000000-0008-0000-0E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4" name="WordArt 207">
                <a:extLst>
                  <a:ext uri="{FF2B5EF4-FFF2-40B4-BE49-F238E27FC236}">
                    <a16:creationId xmlns="" xmlns:a16="http://schemas.microsoft.com/office/drawing/2014/main" id="{00000000-0008-0000-0E00-0000AE000000}"/>
                  </a:ext>
                </a:extLst>
              </xdr:cNvPr>
              <xdr:cNvSpPr>
                <a:spLocks noChangeArrowheads="1" noChangeShapeType="1" noTextEdit="1"/>
              </xdr:cNvSpPr>
            </xdr:nvSpPr>
            <xdr:spPr bwMode="auto">
              <a:xfrm>
                <a:off x="430041367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170" name="Line 208">
            <a:extLst>
              <a:ext uri="{FF2B5EF4-FFF2-40B4-BE49-F238E27FC236}">
                <a16:creationId xmlns="" xmlns:a16="http://schemas.microsoft.com/office/drawing/2014/main" id="{00000000-0008-0000-0E00-0000AA00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627</xdr:row>
      <xdr:rowOff>0</xdr:rowOff>
    </xdr:from>
    <xdr:to>
      <xdr:col>2</xdr:col>
      <xdr:colOff>0</xdr:colOff>
      <xdr:row>628</xdr:row>
      <xdr:rowOff>0</xdr:rowOff>
    </xdr:to>
    <xdr:sp macro="" textlink="">
      <xdr:nvSpPr>
        <xdr:cNvPr id="175" name="Line 209">
          <a:extLst>
            <a:ext uri="{FF2B5EF4-FFF2-40B4-BE49-F238E27FC236}">
              <a16:creationId xmlns="" xmlns:a16="http://schemas.microsoft.com/office/drawing/2014/main" id="{00000000-0008-0000-0E00-0000AF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627</xdr:row>
      <xdr:rowOff>0</xdr:rowOff>
    </xdr:from>
    <xdr:to>
      <xdr:col>5</xdr:col>
      <xdr:colOff>857250</xdr:colOff>
      <xdr:row>627</xdr:row>
      <xdr:rowOff>171450</xdr:rowOff>
    </xdr:to>
    <xdr:sp macro="" textlink="">
      <xdr:nvSpPr>
        <xdr:cNvPr id="176" name="Line 210">
          <a:extLst>
            <a:ext uri="{FF2B5EF4-FFF2-40B4-BE49-F238E27FC236}">
              <a16:creationId xmlns="" xmlns:a16="http://schemas.microsoft.com/office/drawing/2014/main" id="{00000000-0008-0000-0E00-0000B0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77" name="Line 211">
          <a:extLst>
            <a:ext uri="{FF2B5EF4-FFF2-40B4-BE49-F238E27FC236}">
              <a16:creationId xmlns="" xmlns:a16="http://schemas.microsoft.com/office/drawing/2014/main" id="{00000000-0008-0000-0E00-0000B1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78" name="Line 212">
          <a:extLst>
            <a:ext uri="{FF2B5EF4-FFF2-40B4-BE49-F238E27FC236}">
              <a16:creationId xmlns="" xmlns:a16="http://schemas.microsoft.com/office/drawing/2014/main" id="{00000000-0008-0000-0E00-0000B2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79" name="Line 213">
          <a:extLst>
            <a:ext uri="{FF2B5EF4-FFF2-40B4-BE49-F238E27FC236}">
              <a16:creationId xmlns="" xmlns:a16="http://schemas.microsoft.com/office/drawing/2014/main" id="{00000000-0008-0000-0E00-0000B3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0" name="Line 214">
          <a:extLst>
            <a:ext uri="{FF2B5EF4-FFF2-40B4-BE49-F238E27FC236}">
              <a16:creationId xmlns="" xmlns:a16="http://schemas.microsoft.com/office/drawing/2014/main" id="{00000000-0008-0000-0E00-0000B4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1" name="Line 215">
          <a:extLst>
            <a:ext uri="{FF2B5EF4-FFF2-40B4-BE49-F238E27FC236}">
              <a16:creationId xmlns="" xmlns:a16="http://schemas.microsoft.com/office/drawing/2014/main" id="{00000000-0008-0000-0E00-0000B5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2" name="Line 216">
          <a:extLst>
            <a:ext uri="{FF2B5EF4-FFF2-40B4-BE49-F238E27FC236}">
              <a16:creationId xmlns="" xmlns:a16="http://schemas.microsoft.com/office/drawing/2014/main" id="{00000000-0008-0000-0E00-0000B6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3" name="Line 217">
          <a:extLst>
            <a:ext uri="{FF2B5EF4-FFF2-40B4-BE49-F238E27FC236}">
              <a16:creationId xmlns="" xmlns:a16="http://schemas.microsoft.com/office/drawing/2014/main" id="{00000000-0008-0000-0E00-0000B7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4" name="Line 218">
          <a:extLst>
            <a:ext uri="{FF2B5EF4-FFF2-40B4-BE49-F238E27FC236}">
              <a16:creationId xmlns="" xmlns:a16="http://schemas.microsoft.com/office/drawing/2014/main" id="{00000000-0008-0000-0E00-0000B8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5" name="Line 219">
          <a:extLst>
            <a:ext uri="{FF2B5EF4-FFF2-40B4-BE49-F238E27FC236}">
              <a16:creationId xmlns="" xmlns:a16="http://schemas.microsoft.com/office/drawing/2014/main" id="{00000000-0008-0000-0E00-0000B9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6" name="Line 220">
          <a:extLst>
            <a:ext uri="{FF2B5EF4-FFF2-40B4-BE49-F238E27FC236}">
              <a16:creationId xmlns="" xmlns:a16="http://schemas.microsoft.com/office/drawing/2014/main" id="{00000000-0008-0000-0E00-0000BA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187" name="Line 221">
          <a:extLst>
            <a:ext uri="{FF2B5EF4-FFF2-40B4-BE49-F238E27FC236}">
              <a16:creationId xmlns="" xmlns:a16="http://schemas.microsoft.com/office/drawing/2014/main" id="{00000000-0008-0000-0E00-0000BB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188" name="Line 222">
          <a:extLst>
            <a:ext uri="{FF2B5EF4-FFF2-40B4-BE49-F238E27FC236}">
              <a16:creationId xmlns="" xmlns:a16="http://schemas.microsoft.com/office/drawing/2014/main" id="{00000000-0008-0000-0E00-0000BC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619</xdr:row>
      <xdr:rowOff>0</xdr:rowOff>
    </xdr:from>
    <xdr:to>
      <xdr:col>2</xdr:col>
      <xdr:colOff>0</xdr:colOff>
      <xdr:row>626</xdr:row>
      <xdr:rowOff>0</xdr:rowOff>
    </xdr:to>
    <xdr:sp macro="" textlink="">
      <xdr:nvSpPr>
        <xdr:cNvPr id="189" name="Line 223">
          <a:extLst>
            <a:ext uri="{FF2B5EF4-FFF2-40B4-BE49-F238E27FC236}">
              <a16:creationId xmlns="" xmlns:a16="http://schemas.microsoft.com/office/drawing/2014/main" id="{00000000-0008-0000-0E00-0000BD00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626</xdr:row>
      <xdr:rowOff>0</xdr:rowOff>
    </xdr:to>
    <xdr:sp macro="" textlink="">
      <xdr:nvSpPr>
        <xdr:cNvPr id="190" name="Line 224">
          <a:extLst>
            <a:ext uri="{FF2B5EF4-FFF2-40B4-BE49-F238E27FC236}">
              <a16:creationId xmlns="" xmlns:a16="http://schemas.microsoft.com/office/drawing/2014/main" id="{00000000-0008-0000-0E00-0000BE00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683</xdr:row>
      <xdr:rowOff>0</xdr:rowOff>
    </xdr:from>
    <xdr:to>
      <xdr:col>2</xdr:col>
      <xdr:colOff>0</xdr:colOff>
      <xdr:row>684</xdr:row>
      <xdr:rowOff>0</xdr:rowOff>
    </xdr:to>
    <xdr:sp macro="" textlink="">
      <xdr:nvSpPr>
        <xdr:cNvPr id="198" name="Line 232">
          <a:extLst>
            <a:ext uri="{FF2B5EF4-FFF2-40B4-BE49-F238E27FC236}">
              <a16:creationId xmlns="" xmlns:a16="http://schemas.microsoft.com/office/drawing/2014/main" id="{00000000-0008-0000-0E00-0000C6000000}"/>
            </a:ext>
          </a:extLst>
        </xdr:cNvPr>
        <xdr:cNvSpPr>
          <a:spLocks noChangeShapeType="1"/>
        </xdr:cNvSpPr>
      </xdr:nvSpPr>
      <xdr:spPr bwMode="auto">
        <a:xfrm>
          <a:off x="2000250" y="142713075"/>
          <a:ext cx="0" cy="2095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683</xdr:row>
      <xdr:rowOff>0</xdr:rowOff>
    </xdr:from>
    <xdr:to>
      <xdr:col>5</xdr:col>
      <xdr:colOff>866775</xdr:colOff>
      <xdr:row>683</xdr:row>
      <xdr:rowOff>171450</xdr:rowOff>
    </xdr:to>
    <xdr:sp macro="" textlink="">
      <xdr:nvSpPr>
        <xdr:cNvPr id="199" name="Line 233">
          <a:extLst>
            <a:ext uri="{FF2B5EF4-FFF2-40B4-BE49-F238E27FC236}">
              <a16:creationId xmlns="" xmlns:a16="http://schemas.microsoft.com/office/drawing/2014/main" id="{00000000-0008-0000-0E00-0000C7000000}"/>
            </a:ext>
          </a:extLst>
        </xdr:cNvPr>
        <xdr:cNvSpPr>
          <a:spLocks noChangeShapeType="1"/>
        </xdr:cNvSpPr>
      </xdr:nvSpPr>
      <xdr:spPr bwMode="auto">
        <a:xfrm>
          <a:off x="7610475" y="142713075"/>
          <a:ext cx="0" cy="1714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0" name="Line 234">
          <a:extLst>
            <a:ext uri="{FF2B5EF4-FFF2-40B4-BE49-F238E27FC236}">
              <a16:creationId xmlns="" xmlns:a16="http://schemas.microsoft.com/office/drawing/2014/main" id="{00000000-0008-0000-0E00-0000C8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1" name="Line 235">
          <a:extLst>
            <a:ext uri="{FF2B5EF4-FFF2-40B4-BE49-F238E27FC236}">
              <a16:creationId xmlns="" xmlns:a16="http://schemas.microsoft.com/office/drawing/2014/main" id="{00000000-0008-0000-0E00-0000C9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2" name="Line 236">
          <a:extLst>
            <a:ext uri="{FF2B5EF4-FFF2-40B4-BE49-F238E27FC236}">
              <a16:creationId xmlns="" xmlns:a16="http://schemas.microsoft.com/office/drawing/2014/main" id="{00000000-0008-0000-0E00-0000CA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3" name="Line 237">
          <a:extLst>
            <a:ext uri="{FF2B5EF4-FFF2-40B4-BE49-F238E27FC236}">
              <a16:creationId xmlns="" xmlns:a16="http://schemas.microsoft.com/office/drawing/2014/main" id="{00000000-0008-0000-0E00-0000CB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4" name="Line 238">
          <a:extLst>
            <a:ext uri="{FF2B5EF4-FFF2-40B4-BE49-F238E27FC236}">
              <a16:creationId xmlns="" xmlns:a16="http://schemas.microsoft.com/office/drawing/2014/main" id="{00000000-0008-0000-0E00-0000CC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5" name="Line 239">
          <a:extLst>
            <a:ext uri="{FF2B5EF4-FFF2-40B4-BE49-F238E27FC236}">
              <a16:creationId xmlns="" xmlns:a16="http://schemas.microsoft.com/office/drawing/2014/main" id="{00000000-0008-0000-0E00-0000CD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6" name="Line 240">
          <a:extLst>
            <a:ext uri="{FF2B5EF4-FFF2-40B4-BE49-F238E27FC236}">
              <a16:creationId xmlns="" xmlns:a16="http://schemas.microsoft.com/office/drawing/2014/main" id="{00000000-0008-0000-0E00-0000CE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7" name="Line 241">
          <a:extLst>
            <a:ext uri="{FF2B5EF4-FFF2-40B4-BE49-F238E27FC236}">
              <a16:creationId xmlns="" xmlns:a16="http://schemas.microsoft.com/office/drawing/2014/main" id="{00000000-0008-0000-0E00-0000CF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08" name="Line 242">
          <a:extLst>
            <a:ext uri="{FF2B5EF4-FFF2-40B4-BE49-F238E27FC236}">
              <a16:creationId xmlns="" xmlns:a16="http://schemas.microsoft.com/office/drawing/2014/main" id="{00000000-0008-0000-0E00-0000D0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09" name="Line 243">
          <a:extLst>
            <a:ext uri="{FF2B5EF4-FFF2-40B4-BE49-F238E27FC236}">
              <a16:creationId xmlns="" xmlns:a16="http://schemas.microsoft.com/office/drawing/2014/main" id="{00000000-0008-0000-0E00-0000D1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10" name="Line 244">
          <a:extLst>
            <a:ext uri="{FF2B5EF4-FFF2-40B4-BE49-F238E27FC236}">
              <a16:creationId xmlns="" xmlns:a16="http://schemas.microsoft.com/office/drawing/2014/main" id="{00000000-0008-0000-0E00-0000D2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11" name="Line 245">
          <a:extLst>
            <a:ext uri="{FF2B5EF4-FFF2-40B4-BE49-F238E27FC236}">
              <a16:creationId xmlns="" xmlns:a16="http://schemas.microsoft.com/office/drawing/2014/main" id="{00000000-0008-0000-0E00-0000D3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212" name="Line 246">
          <a:extLst>
            <a:ext uri="{FF2B5EF4-FFF2-40B4-BE49-F238E27FC236}">
              <a16:creationId xmlns="" xmlns:a16="http://schemas.microsoft.com/office/drawing/2014/main" id="{00000000-0008-0000-0E00-0000D400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213" name="Line 247">
          <a:extLst>
            <a:ext uri="{FF2B5EF4-FFF2-40B4-BE49-F238E27FC236}">
              <a16:creationId xmlns="" xmlns:a16="http://schemas.microsoft.com/office/drawing/2014/main" id="{00000000-0008-0000-0E00-0000D500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1" name="Line 315">
          <a:extLst>
            <a:ext uri="{FF2B5EF4-FFF2-40B4-BE49-F238E27FC236}">
              <a16:creationId xmlns="" xmlns:a16="http://schemas.microsoft.com/office/drawing/2014/main" id="{00000000-0008-0000-0E00-000019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2" name="Line 316">
          <a:extLst>
            <a:ext uri="{FF2B5EF4-FFF2-40B4-BE49-F238E27FC236}">
              <a16:creationId xmlns="" xmlns:a16="http://schemas.microsoft.com/office/drawing/2014/main" id="{00000000-0008-0000-0E00-00001A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3" name="Line 317">
          <a:extLst>
            <a:ext uri="{FF2B5EF4-FFF2-40B4-BE49-F238E27FC236}">
              <a16:creationId xmlns="" xmlns:a16="http://schemas.microsoft.com/office/drawing/2014/main" id="{00000000-0008-0000-0E00-00001B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4" name="Line 318">
          <a:extLst>
            <a:ext uri="{FF2B5EF4-FFF2-40B4-BE49-F238E27FC236}">
              <a16:creationId xmlns="" xmlns:a16="http://schemas.microsoft.com/office/drawing/2014/main" id="{00000000-0008-0000-0E00-00001C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5" name="Line 319">
          <a:extLst>
            <a:ext uri="{FF2B5EF4-FFF2-40B4-BE49-F238E27FC236}">
              <a16:creationId xmlns="" xmlns:a16="http://schemas.microsoft.com/office/drawing/2014/main" id="{00000000-0008-0000-0E00-00001D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6" name="Line 320">
          <a:extLst>
            <a:ext uri="{FF2B5EF4-FFF2-40B4-BE49-F238E27FC236}">
              <a16:creationId xmlns="" xmlns:a16="http://schemas.microsoft.com/office/drawing/2014/main" id="{00000000-0008-0000-0E00-00001E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7" name="Line 321">
          <a:extLst>
            <a:ext uri="{FF2B5EF4-FFF2-40B4-BE49-F238E27FC236}">
              <a16:creationId xmlns="" xmlns:a16="http://schemas.microsoft.com/office/drawing/2014/main" id="{00000000-0008-0000-0E00-00001F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88" name="Line 322">
          <a:extLst>
            <a:ext uri="{FF2B5EF4-FFF2-40B4-BE49-F238E27FC236}">
              <a16:creationId xmlns="" xmlns:a16="http://schemas.microsoft.com/office/drawing/2014/main" id="{00000000-0008-0000-0E00-000020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89" name="Line 323">
          <a:extLst>
            <a:ext uri="{FF2B5EF4-FFF2-40B4-BE49-F238E27FC236}">
              <a16:creationId xmlns="" xmlns:a16="http://schemas.microsoft.com/office/drawing/2014/main" id="{00000000-0008-0000-0E00-000021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0" name="Line 324">
          <a:extLst>
            <a:ext uri="{FF2B5EF4-FFF2-40B4-BE49-F238E27FC236}">
              <a16:creationId xmlns="" xmlns:a16="http://schemas.microsoft.com/office/drawing/2014/main" id="{00000000-0008-0000-0E00-000022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1" name="Line 325">
          <a:extLst>
            <a:ext uri="{FF2B5EF4-FFF2-40B4-BE49-F238E27FC236}">
              <a16:creationId xmlns="" xmlns:a16="http://schemas.microsoft.com/office/drawing/2014/main" id="{00000000-0008-0000-0E00-000023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2" name="Line 326">
          <a:extLst>
            <a:ext uri="{FF2B5EF4-FFF2-40B4-BE49-F238E27FC236}">
              <a16:creationId xmlns="" xmlns:a16="http://schemas.microsoft.com/office/drawing/2014/main" id="{00000000-0008-0000-0E00-000024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3" name="Line 327">
          <a:extLst>
            <a:ext uri="{FF2B5EF4-FFF2-40B4-BE49-F238E27FC236}">
              <a16:creationId xmlns="" xmlns:a16="http://schemas.microsoft.com/office/drawing/2014/main" id="{00000000-0008-0000-0E00-000025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4" name="Line 328">
          <a:extLst>
            <a:ext uri="{FF2B5EF4-FFF2-40B4-BE49-F238E27FC236}">
              <a16:creationId xmlns="" xmlns:a16="http://schemas.microsoft.com/office/drawing/2014/main" id="{00000000-0008-0000-0E00-000026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5" name="Line 329">
          <a:extLst>
            <a:ext uri="{FF2B5EF4-FFF2-40B4-BE49-F238E27FC236}">
              <a16:creationId xmlns="" xmlns:a16="http://schemas.microsoft.com/office/drawing/2014/main" id="{00000000-0008-0000-0E00-000027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6" name="Line 330">
          <a:extLst>
            <a:ext uri="{FF2B5EF4-FFF2-40B4-BE49-F238E27FC236}">
              <a16:creationId xmlns="" xmlns:a16="http://schemas.microsoft.com/office/drawing/2014/main" id="{00000000-0008-0000-0E00-000028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7" name="Line 331">
          <a:extLst>
            <a:ext uri="{FF2B5EF4-FFF2-40B4-BE49-F238E27FC236}">
              <a16:creationId xmlns="" xmlns:a16="http://schemas.microsoft.com/office/drawing/2014/main" id="{00000000-0008-0000-0E00-000029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298" name="Line 332">
          <a:extLst>
            <a:ext uri="{FF2B5EF4-FFF2-40B4-BE49-F238E27FC236}">
              <a16:creationId xmlns="" xmlns:a16="http://schemas.microsoft.com/office/drawing/2014/main" id="{00000000-0008-0000-0E00-00002A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299" name="Line 333">
          <a:extLst>
            <a:ext uri="{FF2B5EF4-FFF2-40B4-BE49-F238E27FC236}">
              <a16:creationId xmlns="" xmlns:a16="http://schemas.microsoft.com/office/drawing/2014/main" id="{00000000-0008-0000-0E00-00002B01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300" name="Line 334">
          <a:extLst>
            <a:ext uri="{FF2B5EF4-FFF2-40B4-BE49-F238E27FC236}">
              <a16:creationId xmlns="" xmlns:a16="http://schemas.microsoft.com/office/drawing/2014/main" id="{00000000-0008-0000-0E00-00002C01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481</xdr:row>
      <xdr:rowOff>0</xdr:rowOff>
    </xdr:from>
    <xdr:to>
      <xdr:col>5</xdr:col>
      <xdr:colOff>1304925</xdr:colOff>
      <xdr:row>482</xdr:row>
      <xdr:rowOff>0</xdr:rowOff>
    </xdr:to>
    <xdr:sp macro="" textlink="">
      <xdr:nvSpPr>
        <xdr:cNvPr id="409" name="Line 457">
          <a:extLst>
            <a:ext uri="{FF2B5EF4-FFF2-40B4-BE49-F238E27FC236}">
              <a16:creationId xmlns="" xmlns:a16="http://schemas.microsoft.com/office/drawing/2014/main" id="{00000000-0008-0000-0E00-000099010000}"/>
            </a:ext>
          </a:extLst>
        </xdr:cNvPr>
        <xdr:cNvSpPr>
          <a:spLocks noChangeShapeType="1"/>
        </xdr:cNvSpPr>
      </xdr:nvSpPr>
      <xdr:spPr bwMode="auto">
        <a:xfrm>
          <a:off x="7610475" y="1180719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433" name="Line 481">
          <a:extLst>
            <a:ext uri="{FF2B5EF4-FFF2-40B4-BE49-F238E27FC236}">
              <a16:creationId xmlns="" xmlns:a16="http://schemas.microsoft.com/office/drawing/2014/main" id="{00000000-0008-0000-0E00-0000B1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434" name="Line 482">
          <a:extLst>
            <a:ext uri="{FF2B5EF4-FFF2-40B4-BE49-F238E27FC236}">
              <a16:creationId xmlns="" xmlns:a16="http://schemas.microsoft.com/office/drawing/2014/main" id="{00000000-0008-0000-0E00-0000B2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435" name="Line 483">
          <a:extLst>
            <a:ext uri="{FF2B5EF4-FFF2-40B4-BE49-F238E27FC236}">
              <a16:creationId xmlns="" xmlns:a16="http://schemas.microsoft.com/office/drawing/2014/main" id="{00000000-0008-0000-0E00-0000B3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436" name="Line 484">
          <a:extLst>
            <a:ext uri="{FF2B5EF4-FFF2-40B4-BE49-F238E27FC236}">
              <a16:creationId xmlns="" xmlns:a16="http://schemas.microsoft.com/office/drawing/2014/main" id="{00000000-0008-0000-0E00-0000B4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437" name="Line 485">
          <a:extLst>
            <a:ext uri="{FF2B5EF4-FFF2-40B4-BE49-F238E27FC236}">
              <a16:creationId xmlns="" xmlns:a16="http://schemas.microsoft.com/office/drawing/2014/main" id="{00000000-0008-0000-0E00-0000B5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438" name="Line 486">
          <a:extLst>
            <a:ext uri="{FF2B5EF4-FFF2-40B4-BE49-F238E27FC236}">
              <a16:creationId xmlns="" xmlns:a16="http://schemas.microsoft.com/office/drawing/2014/main" id="{00000000-0008-0000-0E00-0000B6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439" name="Line 487">
          <a:extLst>
            <a:ext uri="{FF2B5EF4-FFF2-40B4-BE49-F238E27FC236}">
              <a16:creationId xmlns="" xmlns:a16="http://schemas.microsoft.com/office/drawing/2014/main" id="{00000000-0008-0000-0E00-0000B7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440" name="Line 488">
          <a:extLst>
            <a:ext uri="{FF2B5EF4-FFF2-40B4-BE49-F238E27FC236}">
              <a16:creationId xmlns="" xmlns:a16="http://schemas.microsoft.com/office/drawing/2014/main" id="{00000000-0008-0000-0E00-0000B8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441" name="Line 489">
          <a:extLst>
            <a:ext uri="{FF2B5EF4-FFF2-40B4-BE49-F238E27FC236}">
              <a16:creationId xmlns="" xmlns:a16="http://schemas.microsoft.com/office/drawing/2014/main" id="{00000000-0008-0000-0E00-0000B9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442" name="Line 490">
          <a:extLst>
            <a:ext uri="{FF2B5EF4-FFF2-40B4-BE49-F238E27FC236}">
              <a16:creationId xmlns="" xmlns:a16="http://schemas.microsoft.com/office/drawing/2014/main" id="{00000000-0008-0000-0E00-0000BA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443" name="Line 491">
          <a:extLst>
            <a:ext uri="{FF2B5EF4-FFF2-40B4-BE49-F238E27FC236}">
              <a16:creationId xmlns="" xmlns:a16="http://schemas.microsoft.com/office/drawing/2014/main" id="{00000000-0008-0000-0E00-0000BB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444" name="Line 492">
          <a:extLst>
            <a:ext uri="{FF2B5EF4-FFF2-40B4-BE49-F238E27FC236}">
              <a16:creationId xmlns="" xmlns:a16="http://schemas.microsoft.com/office/drawing/2014/main" id="{00000000-0008-0000-0E00-0000BC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445" name="Line 493">
          <a:extLst>
            <a:ext uri="{FF2B5EF4-FFF2-40B4-BE49-F238E27FC236}">
              <a16:creationId xmlns="" xmlns:a16="http://schemas.microsoft.com/office/drawing/2014/main" id="{00000000-0008-0000-0E00-0000BD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446" name="Line 494">
          <a:extLst>
            <a:ext uri="{FF2B5EF4-FFF2-40B4-BE49-F238E27FC236}">
              <a16:creationId xmlns="" xmlns:a16="http://schemas.microsoft.com/office/drawing/2014/main" id="{00000000-0008-0000-0E00-0000BE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447" name="Line 495">
          <a:extLst>
            <a:ext uri="{FF2B5EF4-FFF2-40B4-BE49-F238E27FC236}">
              <a16:creationId xmlns="" xmlns:a16="http://schemas.microsoft.com/office/drawing/2014/main" id="{00000000-0008-0000-0E00-0000BF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448" name="Line 496">
          <a:extLst>
            <a:ext uri="{FF2B5EF4-FFF2-40B4-BE49-F238E27FC236}">
              <a16:creationId xmlns="" xmlns:a16="http://schemas.microsoft.com/office/drawing/2014/main" id="{00000000-0008-0000-0E00-0000C0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449" name="Line 497">
          <a:extLst>
            <a:ext uri="{FF2B5EF4-FFF2-40B4-BE49-F238E27FC236}">
              <a16:creationId xmlns="" xmlns:a16="http://schemas.microsoft.com/office/drawing/2014/main" id="{00000000-0008-0000-0E00-0000C1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450" name="Line 498">
          <a:extLst>
            <a:ext uri="{FF2B5EF4-FFF2-40B4-BE49-F238E27FC236}">
              <a16:creationId xmlns="" xmlns:a16="http://schemas.microsoft.com/office/drawing/2014/main" id="{00000000-0008-0000-0E00-0000C2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451" name="Line 499">
          <a:extLst>
            <a:ext uri="{FF2B5EF4-FFF2-40B4-BE49-F238E27FC236}">
              <a16:creationId xmlns="" xmlns:a16="http://schemas.microsoft.com/office/drawing/2014/main" id="{00000000-0008-0000-0E00-0000C3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452" name="Line 500">
          <a:extLst>
            <a:ext uri="{FF2B5EF4-FFF2-40B4-BE49-F238E27FC236}">
              <a16:creationId xmlns="" xmlns:a16="http://schemas.microsoft.com/office/drawing/2014/main" id="{00000000-0008-0000-0E00-0000C4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453" name="Line 501">
          <a:extLst>
            <a:ext uri="{FF2B5EF4-FFF2-40B4-BE49-F238E27FC236}">
              <a16:creationId xmlns="" xmlns:a16="http://schemas.microsoft.com/office/drawing/2014/main" id="{00000000-0008-0000-0E00-0000C5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454" name="Line 502">
          <a:extLst>
            <a:ext uri="{FF2B5EF4-FFF2-40B4-BE49-F238E27FC236}">
              <a16:creationId xmlns="" xmlns:a16="http://schemas.microsoft.com/office/drawing/2014/main" id="{00000000-0008-0000-0E00-0000C6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455" name="Line 503">
          <a:extLst>
            <a:ext uri="{FF2B5EF4-FFF2-40B4-BE49-F238E27FC236}">
              <a16:creationId xmlns="" xmlns:a16="http://schemas.microsoft.com/office/drawing/2014/main" id="{00000000-0008-0000-0E00-0000C701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462" name="Line 510">
          <a:extLst>
            <a:ext uri="{FF2B5EF4-FFF2-40B4-BE49-F238E27FC236}">
              <a16:creationId xmlns="" xmlns:a16="http://schemas.microsoft.com/office/drawing/2014/main" id="{00000000-0008-0000-0E00-0000CE01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463" name="Line 511">
          <a:extLst>
            <a:ext uri="{FF2B5EF4-FFF2-40B4-BE49-F238E27FC236}">
              <a16:creationId xmlns="" xmlns:a16="http://schemas.microsoft.com/office/drawing/2014/main" id="{00000000-0008-0000-0E00-0000CF01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464" name="Line 512">
          <a:extLst>
            <a:ext uri="{FF2B5EF4-FFF2-40B4-BE49-F238E27FC236}">
              <a16:creationId xmlns="" xmlns:a16="http://schemas.microsoft.com/office/drawing/2014/main" id="{00000000-0008-0000-0E00-0000D001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465" name="Line 513">
          <a:extLst>
            <a:ext uri="{FF2B5EF4-FFF2-40B4-BE49-F238E27FC236}">
              <a16:creationId xmlns="" xmlns:a16="http://schemas.microsoft.com/office/drawing/2014/main" id="{00000000-0008-0000-0E00-0000D101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466" name="Line 514">
          <a:extLst>
            <a:ext uri="{FF2B5EF4-FFF2-40B4-BE49-F238E27FC236}">
              <a16:creationId xmlns="" xmlns:a16="http://schemas.microsoft.com/office/drawing/2014/main" id="{00000000-0008-0000-0E00-0000D201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467" name="Line 515">
          <a:extLst>
            <a:ext uri="{FF2B5EF4-FFF2-40B4-BE49-F238E27FC236}">
              <a16:creationId xmlns="" xmlns:a16="http://schemas.microsoft.com/office/drawing/2014/main" id="{00000000-0008-0000-0E00-0000D301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468" name="Line 516">
          <a:extLst>
            <a:ext uri="{FF2B5EF4-FFF2-40B4-BE49-F238E27FC236}">
              <a16:creationId xmlns="" xmlns:a16="http://schemas.microsoft.com/office/drawing/2014/main" id="{00000000-0008-0000-0E00-0000D401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469" name="Line 517">
          <a:extLst>
            <a:ext uri="{FF2B5EF4-FFF2-40B4-BE49-F238E27FC236}">
              <a16:creationId xmlns="" xmlns:a16="http://schemas.microsoft.com/office/drawing/2014/main" id="{00000000-0008-0000-0E00-0000D501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470" name="Line 518">
          <a:extLst>
            <a:ext uri="{FF2B5EF4-FFF2-40B4-BE49-F238E27FC236}">
              <a16:creationId xmlns="" xmlns:a16="http://schemas.microsoft.com/office/drawing/2014/main" id="{00000000-0008-0000-0E00-0000D601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471" name="Line 519">
          <a:extLst>
            <a:ext uri="{FF2B5EF4-FFF2-40B4-BE49-F238E27FC236}">
              <a16:creationId xmlns="" xmlns:a16="http://schemas.microsoft.com/office/drawing/2014/main" id="{00000000-0008-0000-0E00-0000D701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472" name="Line 520">
          <a:extLst>
            <a:ext uri="{FF2B5EF4-FFF2-40B4-BE49-F238E27FC236}">
              <a16:creationId xmlns="" xmlns:a16="http://schemas.microsoft.com/office/drawing/2014/main" id="{00000000-0008-0000-0E00-0000D801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473" name="Line 521">
          <a:extLst>
            <a:ext uri="{FF2B5EF4-FFF2-40B4-BE49-F238E27FC236}">
              <a16:creationId xmlns="" xmlns:a16="http://schemas.microsoft.com/office/drawing/2014/main" id="{00000000-0008-0000-0E00-0000D901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474" name="Line 522">
          <a:extLst>
            <a:ext uri="{FF2B5EF4-FFF2-40B4-BE49-F238E27FC236}">
              <a16:creationId xmlns="" xmlns:a16="http://schemas.microsoft.com/office/drawing/2014/main" id="{00000000-0008-0000-0E00-0000DA01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475" name="Line 523">
          <a:extLst>
            <a:ext uri="{FF2B5EF4-FFF2-40B4-BE49-F238E27FC236}">
              <a16:creationId xmlns="" xmlns:a16="http://schemas.microsoft.com/office/drawing/2014/main" id="{00000000-0008-0000-0E00-0000DB01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476" name="Line 524">
          <a:extLst>
            <a:ext uri="{FF2B5EF4-FFF2-40B4-BE49-F238E27FC236}">
              <a16:creationId xmlns="" xmlns:a16="http://schemas.microsoft.com/office/drawing/2014/main" id="{00000000-0008-0000-0E00-0000DC01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477" name="Line 525">
          <a:extLst>
            <a:ext uri="{FF2B5EF4-FFF2-40B4-BE49-F238E27FC236}">
              <a16:creationId xmlns="" xmlns:a16="http://schemas.microsoft.com/office/drawing/2014/main" id="{00000000-0008-0000-0E00-0000DD01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478" name="Line 526">
          <a:extLst>
            <a:ext uri="{FF2B5EF4-FFF2-40B4-BE49-F238E27FC236}">
              <a16:creationId xmlns="" xmlns:a16="http://schemas.microsoft.com/office/drawing/2014/main" id="{00000000-0008-0000-0E00-0000DE01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479" name="Line 527">
          <a:extLst>
            <a:ext uri="{FF2B5EF4-FFF2-40B4-BE49-F238E27FC236}">
              <a16:creationId xmlns="" xmlns:a16="http://schemas.microsoft.com/office/drawing/2014/main" id="{00000000-0008-0000-0E00-0000DF01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480" name="Line 528">
          <a:extLst>
            <a:ext uri="{FF2B5EF4-FFF2-40B4-BE49-F238E27FC236}">
              <a16:creationId xmlns="" xmlns:a16="http://schemas.microsoft.com/office/drawing/2014/main" id="{00000000-0008-0000-0E00-0000E001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481" name="Line 529">
          <a:extLst>
            <a:ext uri="{FF2B5EF4-FFF2-40B4-BE49-F238E27FC236}">
              <a16:creationId xmlns="" xmlns:a16="http://schemas.microsoft.com/office/drawing/2014/main" id="{00000000-0008-0000-0E00-0000E101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482" name="Line 530">
          <a:extLst>
            <a:ext uri="{FF2B5EF4-FFF2-40B4-BE49-F238E27FC236}">
              <a16:creationId xmlns="" xmlns:a16="http://schemas.microsoft.com/office/drawing/2014/main" id="{00000000-0008-0000-0E00-0000E201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483" name="Line 531">
          <a:extLst>
            <a:ext uri="{FF2B5EF4-FFF2-40B4-BE49-F238E27FC236}">
              <a16:creationId xmlns="" xmlns:a16="http://schemas.microsoft.com/office/drawing/2014/main" id="{00000000-0008-0000-0E00-0000E301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484" name="Line 532">
          <a:extLst>
            <a:ext uri="{FF2B5EF4-FFF2-40B4-BE49-F238E27FC236}">
              <a16:creationId xmlns="" xmlns:a16="http://schemas.microsoft.com/office/drawing/2014/main" id="{00000000-0008-0000-0E00-0000E401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485" name="Line 533">
          <a:extLst>
            <a:ext uri="{FF2B5EF4-FFF2-40B4-BE49-F238E27FC236}">
              <a16:creationId xmlns="" xmlns:a16="http://schemas.microsoft.com/office/drawing/2014/main" id="{00000000-0008-0000-0E00-0000E501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271</xdr:row>
      <xdr:rowOff>152400</xdr:rowOff>
    </xdr:from>
    <xdr:to>
      <xdr:col>6</xdr:col>
      <xdr:colOff>66675</xdr:colOff>
      <xdr:row>271</xdr:row>
      <xdr:rowOff>152400</xdr:rowOff>
    </xdr:to>
    <xdr:sp macro="" textlink="">
      <xdr:nvSpPr>
        <xdr:cNvPr id="558" name="Line 606">
          <a:extLst>
            <a:ext uri="{FF2B5EF4-FFF2-40B4-BE49-F238E27FC236}">
              <a16:creationId xmlns="" xmlns:a16="http://schemas.microsoft.com/office/drawing/2014/main" id="{00000000-0008-0000-0E00-00002E020000}"/>
            </a:ext>
          </a:extLst>
        </xdr:cNvPr>
        <xdr:cNvSpPr>
          <a:spLocks noChangeShapeType="1"/>
        </xdr:cNvSpPr>
      </xdr:nvSpPr>
      <xdr:spPr bwMode="auto">
        <a:xfrm>
          <a:off x="8048625" y="657034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10</xdr:row>
      <xdr:rowOff>57150</xdr:rowOff>
    </xdr:from>
    <xdr:to>
      <xdr:col>2</xdr:col>
      <xdr:colOff>0</xdr:colOff>
      <xdr:row>23</xdr:row>
      <xdr:rowOff>0</xdr:rowOff>
    </xdr:to>
    <xdr:sp macro="" textlink="">
      <xdr:nvSpPr>
        <xdr:cNvPr id="562" name="Line 1">
          <a:extLst>
            <a:ext uri="{FF2B5EF4-FFF2-40B4-BE49-F238E27FC236}">
              <a16:creationId xmlns="" xmlns:a16="http://schemas.microsoft.com/office/drawing/2014/main" id="{00000000-0008-0000-0E00-000032020000}"/>
            </a:ext>
          </a:extLst>
        </xdr:cNvPr>
        <xdr:cNvSpPr>
          <a:spLocks noChangeShapeType="1"/>
        </xdr:cNvSpPr>
      </xdr:nvSpPr>
      <xdr:spPr bwMode="auto">
        <a:xfrm>
          <a:off x="2000250" y="3324225"/>
          <a:ext cx="0" cy="4686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10</xdr:row>
      <xdr:rowOff>47625</xdr:rowOff>
    </xdr:from>
    <xdr:to>
      <xdr:col>5</xdr:col>
      <xdr:colOff>1304925</xdr:colOff>
      <xdr:row>22</xdr:row>
      <xdr:rowOff>171450</xdr:rowOff>
    </xdr:to>
    <xdr:sp macro="" textlink="">
      <xdr:nvSpPr>
        <xdr:cNvPr id="563" name="Line 2">
          <a:extLst>
            <a:ext uri="{FF2B5EF4-FFF2-40B4-BE49-F238E27FC236}">
              <a16:creationId xmlns="" xmlns:a16="http://schemas.microsoft.com/office/drawing/2014/main" id="{00000000-0008-0000-0E00-000033020000}"/>
            </a:ext>
          </a:extLst>
        </xdr:cNvPr>
        <xdr:cNvSpPr>
          <a:spLocks noChangeShapeType="1"/>
        </xdr:cNvSpPr>
      </xdr:nvSpPr>
      <xdr:spPr bwMode="auto">
        <a:xfrm>
          <a:off x="7610475" y="3314700"/>
          <a:ext cx="0" cy="4657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38</xdr:row>
      <xdr:rowOff>0</xdr:rowOff>
    </xdr:from>
    <xdr:to>
      <xdr:col>2</xdr:col>
      <xdr:colOff>0</xdr:colOff>
      <xdr:row>59</xdr:row>
      <xdr:rowOff>0</xdr:rowOff>
    </xdr:to>
    <xdr:sp macro="" textlink="">
      <xdr:nvSpPr>
        <xdr:cNvPr id="571" name="Line 10">
          <a:extLst>
            <a:ext uri="{FF2B5EF4-FFF2-40B4-BE49-F238E27FC236}">
              <a16:creationId xmlns="" xmlns:a16="http://schemas.microsoft.com/office/drawing/2014/main" id="{00000000-0008-0000-0E00-00003B020000}"/>
            </a:ext>
          </a:extLst>
        </xdr:cNvPr>
        <xdr:cNvSpPr>
          <a:spLocks noChangeShapeType="1"/>
        </xdr:cNvSpPr>
      </xdr:nvSpPr>
      <xdr:spPr bwMode="auto">
        <a:xfrm>
          <a:off x="2000250" y="13449300"/>
          <a:ext cx="0" cy="62103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38</xdr:row>
      <xdr:rowOff>0</xdr:rowOff>
    </xdr:from>
    <xdr:to>
      <xdr:col>5</xdr:col>
      <xdr:colOff>1304925</xdr:colOff>
      <xdr:row>58</xdr:row>
      <xdr:rowOff>171450</xdr:rowOff>
    </xdr:to>
    <xdr:sp macro="" textlink="">
      <xdr:nvSpPr>
        <xdr:cNvPr id="572" name="Line 11">
          <a:extLst>
            <a:ext uri="{FF2B5EF4-FFF2-40B4-BE49-F238E27FC236}">
              <a16:creationId xmlns="" xmlns:a16="http://schemas.microsoft.com/office/drawing/2014/main" id="{00000000-0008-0000-0E00-00003C020000}"/>
            </a:ext>
          </a:extLst>
        </xdr:cNvPr>
        <xdr:cNvSpPr>
          <a:spLocks noChangeShapeType="1"/>
        </xdr:cNvSpPr>
      </xdr:nvSpPr>
      <xdr:spPr bwMode="auto">
        <a:xfrm>
          <a:off x="7610475" y="13449300"/>
          <a:ext cx="0" cy="617220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95</xdr:row>
      <xdr:rowOff>0</xdr:rowOff>
    </xdr:from>
    <xdr:to>
      <xdr:col>2</xdr:col>
      <xdr:colOff>0</xdr:colOff>
      <xdr:row>103</xdr:row>
      <xdr:rowOff>0</xdr:rowOff>
    </xdr:to>
    <xdr:sp macro="" textlink="">
      <xdr:nvSpPr>
        <xdr:cNvPr id="580" name="Line 19">
          <a:extLst>
            <a:ext uri="{FF2B5EF4-FFF2-40B4-BE49-F238E27FC236}">
              <a16:creationId xmlns="" xmlns:a16="http://schemas.microsoft.com/office/drawing/2014/main" id="{00000000-0008-0000-0E00-000044020000}"/>
            </a:ext>
          </a:extLst>
        </xdr:cNvPr>
        <xdr:cNvSpPr>
          <a:spLocks noChangeShapeType="1"/>
        </xdr:cNvSpPr>
      </xdr:nvSpPr>
      <xdr:spPr bwMode="auto">
        <a:xfrm>
          <a:off x="2000250" y="24669750"/>
          <a:ext cx="0" cy="20097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95</xdr:row>
      <xdr:rowOff>0</xdr:rowOff>
    </xdr:from>
    <xdr:to>
      <xdr:col>5</xdr:col>
      <xdr:colOff>1304925</xdr:colOff>
      <xdr:row>102</xdr:row>
      <xdr:rowOff>171450</xdr:rowOff>
    </xdr:to>
    <xdr:sp macro="" textlink="">
      <xdr:nvSpPr>
        <xdr:cNvPr id="581" name="Line 20">
          <a:extLst>
            <a:ext uri="{FF2B5EF4-FFF2-40B4-BE49-F238E27FC236}">
              <a16:creationId xmlns="" xmlns:a16="http://schemas.microsoft.com/office/drawing/2014/main" id="{00000000-0008-0000-0E00-000045020000}"/>
            </a:ext>
          </a:extLst>
        </xdr:cNvPr>
        <xdr:cNvSpPr>
          <a:spLocks noChangeShapeType="1"/>
        </xdr:cNvSpPr>
      </xdr:nvSpPr>
      <xdr:spPr bwMode="auto">
        <a:xfrm>
          <a:off x="7610475" y="24669750"/>
          <a:ext cx="0" cy="19716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163</xdr:row>
      <xdr:rowOff>0</xdr:rowOff>
    </xdr:from>
    <xdr:to>
      <xdr:col>2</xdr:col>
      <xdr:colOff>0</xdr:colOff>
      <xdr:row>176</xdr:row>
      <xdr:rowOff>0</xdr:rowOff>
    </xdr:to>
    <xdr:sp macro="" textlink="">
      <xdr:nvSpPr>
        <xdr:cNvPr id="589" name="Line 28">
          <a:extLst>
            <a:ext uri="{FF2B5EF4-FFF2-40B4-BE49-F238E27FC236}">
              <a16:creationId xmlns="" xmlns:a16="http://schemas.microsoft.com/office/drawing/2014/main" id="{00000000-0008-0000-0E00-00004D020000}"/>
            </a:ext>
          </a:extLst>
        </xdr:cNvPr>
        <xdr:cNvSpPr>
          <a:spLocks noChangeShapeType="1"/>
        </xdr:cNvSpPr>
      </xdr:nvSpPr>
      <xdr:spPr bwMode="auto">
        <a:xfrm>
          <a:off x="2000250" y="32089725"/>
          <a:ext cx="0" cy="24098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163</xdr:row>
      <xdr:rowOff>0</xdr:rowOff>
    </xdr:from>
    <xdr:to>
      <xdr:col>5</xdr:col>
      <xdr:colOff>1304925</xdr:colOff>
      <xdr:row>175</xdr:row>
      <xdr:rowOff>171450</xdr:rowOff>
    </xdr:to>
    <xdr:sp macro="" textlink="">
      <xdr:nvSpPr>
        <xdr:cNvPr id="590" name="Line 29">
          <a:extLst>
            <a:ext uri="{FF2B5EF4-FFF2-40B4-BE49-F238E27FC236}">
              <a16:creationId xmlns="" xmlns:a16="http://schemas.microsoft.com/office/drawing/2014/main" id="{00000000-0008-0000-0E00-00004E020000}"/>
            </a:ext>
          </a:extLst>
        </xdr:cNvPr>
        <xdr:cNvSpPr>
          <a:spLocks noChangeShapeType="1"/>
        </xdr:cNvSpPr>
      </xdr:nvSpPr>
      <xdr:spPr bwMode="auto">
        <a:xfrm>
          <a:off x="7610475" y="32089725"/>
          <a:ext cx="0" cy="237172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195</xdr:row>
      <xdr:rowOff>0</xdr:rowOff>
    </xdr:from>
    <xdr:to>
      <xdr:col>2</xdr:col>
      <xdr:colOff>0</xdr:colOff>
      <xdr:row>207</xdr:row>
      <xdr:rowOff>0</xdr:rowOff>
    </xdr:to>
    <xdr:sp macro="" textlink="">
      <xdr:nvSpPr>
        <xdr:cNvPr id="591" name="Line 30">
          <a:extLst>
            <a:ext uri="{FF2B5EF4-FFF2-40B4-BE49-F238E27FC236}">
              <a16:creationId xmlns="" xmlns:a16="http://schemas.microsoft.com/office/drawing/2014/main" id="{00000000-0008-0000-0E00-00004F020000}"/>
            </a:ext>
          </a:extLst>
        </xdr:cNvPr>
        <xdr:cNvSpPr>
          <a:spLocks noChangeShapeType="1"/>
        </xdr:cNvSpPr>
      </xdr:nvSpPr>
      <xdr:spPr bwMode="auto">
        <a:xfrm>
          <a:off x="2000250" y="39109650"/>
          <a:ext cx="0" cy="52101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195</xdr:row>
      <xdr:rowOff>0</xdr:rowOff>
    </xdr:from>
    <xdr:to>
      <xdr:col>5</xdr:col>
      <xdr:colOff>1304925</xdr:colOff>
      <xdr:row>206</xdr:row>
      <xdr:rowOff>171450</xdr:rowOff>
    </xdr:to>
    <xdr:sp macro="" textlink="">
      <xdr:nvSpPr>
        <xdr:cNvPr id="592" name="Line 31">
          <a:extLst>
            <a:ext uri="{FF2B5EF4-FFF2-40B4-BE49-F238E27FC236}">
              <a16:creationId xmlns="" xmlns:a16="http://schemas.microsoft.com/office/drawing/2014/main" id="{00000000-0008-0000-0E00-000050020000}"/>
            </a:ext>
          </a:extLst>
        </xdr:cNvPr>
        <xdr:cNvSpPr>
          <a:spLocks noChangeShapeType="1"/>
        </xdr:cNvSpPr>
      </xdr:nvSpPr>
      <xdr:spPr bwMode="auto">
        <a:xfrm>
          <a:off x="7610475" y="39109650"/>
          <a:ext cx="0" cy="5172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228600</xdr:colOff>
      <xdr:row>217</xdr:row>
      <xdr:rowOff>0</xdr:rowOff>
    </xdr:from>
    <xdr:to>
      <xdr:col>9</xdr:col>
      <xdr:colOff>0</xdr:colOff>
      <xdr:row>217</xdr:row>
      <xdr:rowOff>0</xdr:rowOff>
    </xdr:to>
    <xdr:grpSp>
      <xdr:nvGrpSpPr>
        <xdr:cNvPr id="593" name="Group 32">
          <a:extLst>
            <a:ext uri="{FF2B5EF4-FFF2-40B4-BE49-F238E27FC236}">
              <a16:creationId xmlns="" xmlns:a16="http://schemas.microsoft.com/office/drawing/2014/main" id="{00000000-0008-0000-0E00-000051020000}"/>
            </a:ext>
          </a:extLst>
        </xdr:cNvPr>
        <xdr:cNvGrpSpPr>
          <a:grpSpLocks/>
        </xdr:cNvGrpSpPr>
      </xdr:nvGrpSpPr>
      <xdr:grpSpPr bwMode="auto">
        <a:xfrm>
          <a:off x="228600" y="49065656"/>
          <a:ext cx="8665369" cy="0"/>
          <a:chOff x="27" y="1275"/>
          <a:chExt cx="814" cy="55"/>
        </a:xfrm>
      </xdr:grpSpPr>
      <xdr:grpSp>
        <xdr:nvGrpSpPr>
          <xdr:cNvPr id="594" name="Group 33">
            <a:extLst>
              <a:ext uri="{FF2B5EF4-FFF2-40B4-BE49-F238E27FC236}">
                <a16:creationId xmlns="" xmlns:a16="http://schemas.microsoft.com/office/drawing/2014/main" id="{00000000-0008-0000-0E00-000052020000}"/>
              </a:ext>
            </a:extLst>
          </xdr:cNvPr>
          <xdr:cNvGrpSpPr>
            <a:grpSpLocks/>
          </xdr:cNvGrpSpPr>
        </xdr:nvGrpSpPr>
        <xdr:grpSpPr bwMode="auto">
          <a:xfrm>
            <a:off x="35" y="1280"/>
            <a:ext cx="806" cy="50"/>
            <a:chOff x="35" y="1284"/>
            <a:chExt cx="803" cy="50"/>
          </a:xfrm>
        </xdr:grpSpPr>
        <xdr:sp macro="" textlink="">
          <xdr:nvSpPr>
            <xdr:cNvPr id="596" name="Rectangle 34">
              <a:extLst>
                <a:ext uri="{FF2B5EF4-FFF2-40B4-BE49-F238E27FC236}">
                  <a16:creationId xmlns="" xmlns:a16="http://schemas.microsoft.com/office/drawing/2014/main" id="{00000000-0008-0000-0E00-000054020000}"/>
                </a:ext>
              </a:extLst>
            </xdr:cNvPr>
            <xdr:cNvSpPr>
              <a:spLocks noChangeArrowheads="1"/>
            </xdr:cNvSpPr>
          </xdr:nvSpPr>
          <xdr:spPr bwMode="auto">
            <a:xfrm>
              <a:off x="314325" y="46129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597" name="Group 35">
              <a:extLst>
                <a:ext uri="{FF2B5EF4-FFF2-40B4-BE49-F238E27FC236}">
                  <a16:creationId xmlns="" xmlns:a16="http://schemas.microsoft.com/office/drawing/2014/main" id="{00000000-0008-0000-0E00-000055020000}"/>
                </a:ext>
              </a:extLst>
            </xdr:cNvPr>
            <xdr:cNvGrpSpPr>
              <a:grpSpLocks/>
            </xdr:cNvGrpSpPr>
          </xdr:nvGrpSpPr>
          <xdr:grpSpPr bwMode="auto">
            <a:xfrm>
              <a:off x="35" y="1286"/>
              <a:ext cx="93" cy="42"/>
              <a:chOff x="13" y="1286"/>
              <a:chExt cx="93" cy="42"/>
            </a:xfrm>
          </xdr:grpSpPr>
          <xdr:pic>
            <xdr:nvPicPr>
              <xdr:cNvPr id="598" name="Picture 36" descr="VACPA-New1 copy">
                <a:extLst>
                  <a:ext uri="{FF2B5EF4-FFF2-40B4-BE49-F238E27FC236}">
                    <a16:creationId xmlns="" xmlns:a16="http://schemas.microsoft.com/office/drawing/2014/main" id="{00000000-0008-0000-0E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99" name="WordArt 37">
                <a:extLst>
                  <a:ext uri="{FF2B5EF4-FFF2-40B4-BE49-F238E27FC236}">
                    <a16:creationId xmlns="" xmlns:a16="http://schemas.microsoft.com/office/drawing/2014/main" id="{00000000-0008-0000-0E00-000057020000}"/>
                  </a:ext>
                </a:extLst>
              </xdr:cNvPr>
              <xdr:cNvSpPr>
                <a:spLocks noChangeArrowheads="1" noChangeShapeType="1" noTextEdit="1"/>
              </xdr:cNvSpPr>
            </xdr:nvSpPr>
            <xdr:spPr bwMode="auto">
              <a:xfrm>
                <a:off x="3766746975" y="46129575"/>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595" name="Line 38">
            <a:extLst>
              <a:ext uri="{FF2B5EF4-FFF2-40B4-BE49-F238E27FC236}">
                <a16:creationId xmlns="" xmlns:a16="http://schemas.microsoft.com/office/drawing/2014/main" id="{00000000-0008-0000-0E00-000053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438150</xdr:colOff>
      <xdr:row>270</xdr:row>
      <xdr:rowOff>152400</xdr:rowOff>
    </xdr:from>
    <xdr:to>
      <xdr:col>6</xdr:col>
      <xdr:colOff>66675</xdr:colOff>
      <xdr:row>270</xdr:row>
      <xdr:rowOff>152400</xdr:rowOff>
    </xdr:to>
    <xdr:sp macro="" textlink="">
      <xdr:nvSpPr>
        <xdr:cNvPr id="612" name="Line 51">
          <a:extLst>
            <a:ext uri="{FF2B5EF4-FFF2-40B4-BE49-F238E27FC236}">
              <a16:creationId xmlns="" xmlns:a16="http://schemas.microsoft.com/office/drawing/2014/main" id="{00000000-0008-0000-0E00-000064020000}"/>
            </a:ext>
          </a:extLst>
        </xdr:cNvPr>
        <xdr:cNvSpPr>
          <a:spLocks noChangeShapeType="1"/>
        </xdr:cNvSpPr>
      </xdr:nvSpPr>
      <xdr:spPr bwMode="auto">
        <a:xfrm>
          <a:off x="8048625" y="653034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259</xdr:row>
      <xdr:rowOff>59532</xdr:rowOff>
    </xdr:from>
    <xdr:to>
      <xdr:col>2</xdr:col>
      <xdr:colOff>11906</xdr:colOff>
      <xdr:row>267</xdr:row>
      <xdr:rowOff>23814</xdr:rowOff>
    </xdr:to>
    <xdr:sp macro="" textlink="">
      <xdr:nvSpPr>
        <xdr:cNvPr id="613" name="Line 52">
          <a:extLst>
            <a:ext uri="{FF2B5EF4-FFF2-40B4-BE49-F238E27FC236}">
              <a16:creationId xmlns="" xmlns:a16="http://schemas.microsoft.com/office/drawing/2014/main" id="{00000000-0008-0000-0E00-000065020000}"/>
            </a:ext>
          </a:extLst>
        </xdr:cNvPr>
        <xdr:cNvSpPr>
          <a:spLocks noChangeShapeType="1"/>
        </xdr:cNvSpPr>
      </xdr:nvSpPr>
      <xdr:spPr bwMode="auto">
        <a:xfrm>
          <a:off x="2131219" y="59257407"/>
          <a:ext cx="11906" cy="463153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402</xdr:row>
      <xdr:rowOff>0</xdr:rowOff>
    </xdr:from>
    <xdr:to>
      <xdr:col>2</xdr:col>
      <xdr:colOff>0</xdr:colOff>
      <xdr:row>402</xdr:row>
      <xdr:rowOff>0</xdr:rowOff>
    </xdr:to>
    <xdr:sp macro="" textlink="">
      <xdr:nvSpPr>
        <xdr:cNvPr id="629" name="Line 75">
          <a:extLst>
            <a:ext uri="{FF2B5EF4-FFF2-40B4-BE49-F238E27FC236}">
              <a16:creationId xmlns="" xmlns:a16="http://schemas.microsoft.com/office/drawing/2014/main" id="{00000000-0008-0000-0E00-000075020000}"/>
            </a:ext>
          </a:extLst>
        </xdr:cNvPr>
        <xdr:cNvSpPr>
          <a:spLocks noChangeShapeType="1"/>
        </xdr:cNvSpPr>
      </xdr:nvSpPr>
      <xdr:spPr bwMode="auto">
        <a:xfrm>
          <a:off x="2000250"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402</xdr:row>
      <xdr:rowOff>0</xdr:rowOff>
    </xdr:from>
    <xdr:to>
      <xdr:col>5</xdr:col>
      <xdr:colOff>885825</xdr:colOff>
      <xdr:row>402</xdr:row>
      <xdr:rowOff>0</xdr:rowOff>
    </xdr:to>
    <xdr:sp macro="" textlink="">
      <xdr:nvSpPr>
        <xdr:cNvPr id="630" name="Line 76">
          <a:extLst>
            <a:ext uri="{FF2B5EF4-FFF2-40B4-BE49-F238E27FC236}">
              <a16:creationId xmlns="" xmlns:a16="http://schemas.microsoft.com/office/drawing/2014/main" id="{00000000-0008-0000-0E00-000076020000}"/>
            </a:ext>
          </a:extLst>
        </xdr:cNvPr>
        <xdr:cNvSpPr>
          <a:spLocks noChangeShapeType="1"/>
        </xdr:cNvSpPr>
      </xdr:nvSpPr>
      <xdr:spPr bwMode="auto">
        <a:xfrm>
          <a:off x="7610475" y="9003030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323850</xdr:colOff>
      <xdr:row>438</xdr:row>
      <xdr:rowOff>0</xdr:rowOff>
    </xdr:from>
    <xdr:to>
      <xdr:col>9</xdr:col>
      <xdr:colOff>0</xdr:colOff>
      <xdr:row>438</xdr:row>
      <xdr:rowOff>0</xdr:rowOff>
    </xdr:to>
    <xdr:grpSp>
      <xdr:nvGrpSpPr>
        <xdr:cNvPr id="658" name="Group 118">
          <a:extLst>
            <a:ext uri="{FF2B5EF4-FFF2-40B4-BE49-F238E27FC236}">
              <a16:creationId xmlns="" xmlns:a16="http://schemas.microsoft.com/office/drawing/2014/main" id="{00000000-0008-0000-0E00-000092020000}"/>
            </a:ext>
          </a:extLst>
        </xdr:cNvPr>
        <xdr:cNvGrpSpPr>
          <a:grpSpLocks/>
        </xdr:cNvGrpSpPr>
      </xdr:nvGrpSpPr>
      <xdr:grpSpPr bwMode="auto">
        <a:xfrm>
          <a:off x="323850" y="93237844"/>
          <a:ext cx="8570119" cy="0"/>
          <a:chOff x="27" y="1275"/>
          <a:chExt cx="814" cy="55"/>
        </a:xfrm>
      </xdr:grpSpPr>
      <xdr:grpSp>
        <xdr:nvGrpSpPr>
          <xdr:cNvPr id="659" name="Group 119">
            <a:extLst>
              <a:ext uri="{FF2B5EF4-FFF2-40B4-BE49-F238E27FC236}">
                <a16:creationId xmlns="" xmlns:a16="http://schemas.microsoft.com/office/drawing/2014/main" id="{00000000-0008-0000-0E00-000093020000}"/>
              </a:ext>
            </a:extLst>
          </xdr:cNvPr>
          <xdr:cNvGrpSpPr>
            <a:grpSpLocks/>
          </xdr:cNvGrpSpPr>
        </xdr:nvGrpSpPr>
        <xdr:grpSpPr bwMode="auto">
          <a:xfrm>
            <a:off x="35" y="1280"/>
            <a:ext cx="806" cy="50"/>
            <a:chOff x="35" y="1284"/>
            <a:chExt cx="803" cy="50"/>
          </a:xfrm>
        </xdr:grpSpPr>
        <xdr:sp macro="" textlink="">
          <xdr:nvSpPr>
            <xdr:cNvPr id="661" name="Rectangle 120">
              <a:extLst>
                <a:ext uri="{FF2B5EF4-FFF2-40B4-BE49-F238E27FC236}">
                  <a16:creationId xmlns="" xmlns:a16="http://schemas.microsoft.com/office/drawing/2014/main" id="{00000000-0008-0000-0E00-000095020000}"/>
                </a:ext>
              </a:extLst>
            </xdr:cNvPr>
            <xdr:cNvSpPr>
              <a:spLocks noChangeArrowheads="1"/>
            </xdr:cNvSpPr>
          </xdr:nvSpPr>
          <xdr:spPr bwMode="auto">
            <a:xfrm>
              <a:off x="-15564534514125" y="10607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662" name="Group 121">
              <a:extLst>
                <a:ext uri="{FF2B5EF4-FFF2-40B4-BE49-F238E27FC236}">
                  <a16:creationId xmlns="" xmlns:a16="http://schemas.microsoft.com/office/drawing/2014/main" id="{00000000-0008-0000-0E00-000096020000}"/>
                </a:ext>
              </a:extLst>
            </xdr:cNvPr>
            <xdr:cNvGrpSpPr>
              <a:grpSpLocks/>
            </xdr:cNvGrpSpPr>
          </xdr:nvGrpSpPr>
          <xdr:grpSpPr bwMode="auto">
            <a:xfrm>
              <a:off x="35" y="1286"/>
              <a:ext cx="93" cy="42"/>
              <a:chOff x="13" y="1286"/>
              <a:chExt cx="93" cy="42"/>
            </a:xfrm>
          </xdr:grpSpPr>
          <xdr:pic>
            <xdr:nvPicPr>
              <xdr:cNvPr id="663" name="Picture 122" descr="VACPA-New1 copy">
                <a:extLst>
                  <a:ext uri="{FF2B5EF4-FFF2-40B4-BE49-F238E27FC236}">
                    <a16:creationId xmlns="" xmlns:a16="http://schemas.microsoft.com/office/drawing/2014/main" id="{00000000-0008-0000-0E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64" name="WordArt 123">
                <a:extLst>
                  <a:ext uri="{FF2B5EF4-FFF2-40B4-BE49-F238E27FC236}">
                    <a16:creationId xmlns="" xmlns:a16="http://schemas.microsoft.com/office/drawing/2014/main" id="{00000000-0008-0000-0E00-000098020000}"/>
                  </a:ext>
                </a:extLst>
              </xdr:cNvPr>
              <xdr:cNvSpPr>
                <a:spLocks noChangeArrowheads="1" noChangeShapeType="1" noTextEdit="1"/>
              </xdr:cNvSpPr>
            </xdr:nvSpPr>
            <xdr:spPr bwMode="auto">
              <a:xfrm>
                <a:off x="5740953739050" y="10607040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660" name="Line 124">
            <a:extLst>
              <a:ext uri="{FF2B5EF4-FFF2-40B4-BE49-F238E27FC236}">
                <a16:creationId xmlns="" xmlns:a16="http://schemas.microsoft.com/office/drawing/2014/main" id="{00000000-0008-0000-0E00-000094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494</xdr:row>
      <xdr:rowOff>0</xdr:rowOff>
    </xdr:from>
    <xdr:to>
      <xdr:col>2</xdr:col>
      <xdr:colOff>0</xdr:colOff>
      <xdr:row>494</xdr:row>
      <xdr:rowOff>0</xdr:rowOff>
    </xdr:to>
    <xdr:sp macro="" textlink="">
      <xdr:nvSpPr>
        <xdr:cNvPr id="675" name="Line 142">
          <a:extLst>
            <a:ext uri="{FF2B5EF4-FFF2-40B4-BE49-F238E27FC236}">
              <a16:creationId xmlns="" xmlns:a16="http://schemas.microsoft.com/office/drawing/2014/main" id="{00000000-0008-0000-0E00-0000A302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676" name="Line 143">
          <a:extLst>
            <a:ext uri="{FF2B5EF4-FFF2-40B4-BE49-F238E27FC236}">
              <a16:creationId xmlns="" xmlns:a16="http://schemas.microsoft.com/office/drawing/2014/main" id="{00000000-0008-0000-0E00-0000A402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677" name="Line 144">
          <a:extLst>
            <a:ext uri="{FF2B5EF4-FFF2-40B4-BE49-F238E27FC236}">
              <a16:creationId xmlns="" xmlns:a16="http://schemas.microsoft.com/office/drawing/2014/main" id="{00000000-0008-0000-0E00-0000A502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678" name="Line 145">
          <a:extLst>
            <a:ext uri="{FF2B5EF4-FFF2-40B4-BE49-F238E27FC236}">
              <a16:creationId xmlns="" xmlns:a16="http://schemas.microsoft.com/office/drawing/2014/main" id="{00000000-0008-0000-0E00-0000A602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494</xdr:row>
      <xdr:rowOff>0</xdr:rowOff>
    </xdr:from>
    <xdr:to>
      <xdr:col>2</xdr:col>
      <xdr:colOff>0</xdr:colOff>
      <xdr:row>494</xdr:row>
      <xdr:rowOff>0</xdr:rowOff>
    </xdr:to>
    <xdr:sp macro="" textlink="">
      <xdr:nvSpPr>
        <xdr:cNvPr id="679" name="Line 146">
          <a:extLst>
            <a:ext uri="{FF2B5EF4-FFF2-40B4-BE49-F238E27FC236}">
              <a16:creationId xmlns="" xmlns:a16="http://schemas.microsoft.com/office/drawing/2014/main" id="{00000000-0008-0000-0E00-0000A7020000}"/>
            </a:ext>
          </a:extLst>
        </xdr:cNvPr>
        <xdr:cNvSpPr>
          <a:spLocks noChangeShapeType="1"/>
        </xdr:cNvSpPr>
      </xdr:nvSpPr>
      <xdr:spPr bwMode="auto">
        <a:xfrm>
          <a:off x="2000250"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494</xdr:row>
      <xdr:rowOff>0</xdr:rowOff>
    </xdr:from>
    <xdr:to>
      <xdr:col>5</xdr:col>
      <xdr:colOff>857250</xdr:colOff>
      <xdr:row>494</xdr:row>
      <xdr:rowOff>0</xdr:rowOff>
    </xdr:to>
    <xdr:sp macro="" textlink="">
      <xdr:nvSpPr>
        <xdr:cNvPr id="680" name="Line 147">
          <a:extLst>
            <a:ext uri="{FF2B5EF4-FFF2-40B4-BE49-F238E27FC236}">
              <a16:creationId xmlns="" xmlns:a16="http://schemas.microsoft.com/office/drawing/2014/main" id="{00000000-0008-0000-0E00-0000A8020000}"/>
            </a:ext>
          </a:extLst>
        </xdr:cNvPr>
        <xdr:cNvSpPr>
          <a:spLocks noChangeShapeType="1"/>
        </xdr:cNvSpPr>
      </xdr:nvSpPr>
      <xdr:spPr bwMode="auto">
        <a:xfrm>
          <a:off x="7610475" y="1222724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683" name="Line 157">
          <a:extLst>
            <a:ext uri="{FF2B5EF4-FFF2-40B4-BE49-F238E27FC236}">
              <a16:creationId xmlns="" xmlns:a16="http://schemas.microsoft.com/office/drawing/2014/main" id="{00000000-0008-0000-0E00-0000AB02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684" name="Line 158">
          <a:extLst>
            <a:ext uri="{FF2B5EF4-FFF2-40B4-BE49-F238E27FC236}">
              <a16:creationId xmlns="" xmlns:a16="http://schemas.microsoft.com/office/drawing/2014/main" id="{00000000-0008-0000-0E00-0000AC02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685" name="Line 159">
          <a:extLst>
            <a:ext uri="{FF2B5EF4-FFF2-40B4-BE49-F238E27FC236}">
              <a16:creationId xmlns="" xmlns:a16="http://schemas.microsoft.com/office/drawing/2014/main" id="{00000000-0008-0000-0E00-0000AD02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686" name="Line 160">
          <a:extLst>
            <a:ext uri="{FF2B5EF4-FFF2-40B4-BE49-F238E27FC236}">
              <a16:creationId xmlns="" xmlns:a16="http://schemas.microsoft.com/office/drawing/2014/main" id="{00000000-0008-0000-0E00-0000AE02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492</xdr:row>
      <xdr:rowOff>0</xdr:rowOff>
    </xdr:from>
    <xdr:to>
      <xdr:col>2</xdr:col>
      <xdr:colOff>0</xdr:colOff>
      <xdr:row>492</xdr:row>
      <xdr:rowOff>0</xdr:rowOff>
    </xdr:to>
    <xdr:sp macro="" textlink="">
      <xdr:nvSpPr>
        <xdr:cNvPr id="687" name="Line 161">
          <a:extLst>
            <a:ext uri="{FF2B5EF4-FFF2-40B4-BE49-F238E27FC236}">
              <a16:creationId xmlns="" xmlns:a16="http://schemas.microsoft.com/office/drawing/2014/main" id="{00000000-0008-0000-0E00-0000AF020000}"/>
            </a:ext>
          </a:extLst>
        </xdr:cNvPr>
        <xdr:cNvSpPr>
          <a:spLocks noChangeShapeType="1"/>
        </xdr:cNvSpPr>
      </xdr:nvSpPr>
      <xdr:spPr bwMode="auto">
        <a:xfrm>
          <a:off x="2000250"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492</xdr:row>
      <xdr:rowOff>0</xdr:rowOff>
    </xdr:from>
    <xdr:to>
      <xdr:col>5</xdr:col>
      <xdr:colOff>857250</xdr:colOff>
      <xdr:row>492</xdr:row>
      <xdr:rowOff>0</xdr:rowOff>
    </xdr:to>
    <xdr:sp macro="" textlink="">
      <xdr:nvSpPr>
        <xdr:cNvPr id="688" name="Line 162">
          <a:extLst>
            <a:ext uri="{FF2B5EF4-FFF2-40B4-BE49-F238E27FC236}">
              <a16:creationId xmlns="" xmlns:a16="http://schemas.microsoft.com/office/drawing/2014/main" id="{00000000-0008-0000-0E00-0000B0020000}"/>
            </a:ext>
          </a:extLst>
        </xdr:cNvPr>
        <xdr:cNvSpPr>
          <a:spLocks noChangeShapeType="1"/>
        </xdr:cNvSpPr>
      </xdr:nvSpPr>
      <xdr:spPr bwMode="auto">
        <a:xfrm>
          <a:off x="7610475" y="1208722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689" name="Line 163">
          <a:extLst>
            <a:ext uri="{FF2B5EF4-FFF2-40B4-BE49-F238E27FC236}">
              <a16:creationId xmlns="" xmlns:a16="http://schemas.microsoft.com/office/drawing/2014/main" id="{00000000-0008-0000-0E00-0000B102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690" name="Line 164">
          <a:extLst>
            <a:ext uri="{FF2B5EF4-FFF2-40B4-BE49-F238E27FC236}">
              <a16:creationId xmlns="" xmlns:a16="http://schemas.microsoft.com/office/drawing/2014/main" id="{00000000-0008-0000-0E00-0000B202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691" name="Line 165">
          <a:extLst>
            <a:ext uri="{FF2B5EF4-FFF2-40B4-BE49-F238E27FC236}">
              <a16:creationId xmlns="" xmlns:a16="http://schemas.microsoft.com/office/drawing/2014/main" id="{00000000-0008-0000-0E00-0000B302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692" name="Line 166">
          <a:extLst>
            <a:ext uri="{FF2B5EF4-FFF2-40B4-BE49-F238E27FC236}">
              <a16:creationId xmlns="" xmlns:a16="http://schemas.microsoft.com/office/drawing/2014/main" id="{00000000-0008-0000-0E00-0000B402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493</xdr:row>
      <xdr:rowOff>0</xdr:rowOff>
    </xdr:from>
    <xdr:to>
      <xdr:col>2</xdr:col>
      <xdr:colOff>0</xdr:colOff>
      <xdr:row>493</xdr:row>
      <xdr:rowOff>0</xdr:rowOff>
    </xdr:to>
    <xdr:sp macro="" textlink="">
      <xdr:nvSpPr>
        <xdr:cNvPr id="693" name="Line 167">
          <a:extLst>
            <a:ext uri="{FF2B5EF4-FFF2-40B4-BE49-F238E27FC236}">
              <a16:creationId xmlns="" xmlns:a16="http://schemas.microsoft.com/office/drawing/2014/main" id="{00000000-0008-0000-0E00-0000B5020000}"/>
            </a:ext>
          </a:extLst>
        </xdr:cNvPr>
        <xdr:cNvSpPr>
          <a:spLocks noChangeShapeType="1"/>
        </xdr:cNvSpPr>
      </xdr:nvSpPr>
      <xdr:spPr bwMode="auto">
        <a:xfrm>
          <a:off x="2000250"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493</xdr:row>
      <xdr:rowOff>0</xdr:rowOff>
    </xdr:from>
    <xdr:to>
      <xdr:col>5</xdr:col>
      <xdr:colOff>857250</xdr:colOff>
      <xdr:row>493</xdr:row>
      <xdr:rowOff>0</xdr:rowOff>
    </xdr:to>
    <xdr:sp macro="" textlink="">
      <xdr:nvSpPr>
        <xdr:cNvPr id="694" name="Line 168">
          <a:extLst>
            <a:ext uri="{FF2B5EF4-FFF2-40B4-BE49-F238E27FC236}">
              <a16:creationId xmlns="" xmlns:a16="http://schemas.microsoft.com/office/drawing/2014/main" id="{00000000-0008-0000-0E00-0000B6020000}"/>
            </a:ext>
          </a:extLst>
        </xdr:cNvPr>
        <xdr:cNvSpPr>
          <a:spLocks noChangeShapeType="1"/>
        </xdr:cNvSpPr>
      </xdr:nvSpPr>
      <xdr:spPr bwMode="auto">
        <a:xfrm>
          <a:off x="7610475" y="1214723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314325</xdr:colOff>
      <xdr:row>532</xdr:row>
      <xdr:rowOff>0</xdr:rowOff>
    </xdr:from>
    <xdr:to>
      <xdr:col>9</xdr:col>
      <xdr:colOff>19050</xdr:colOff>
      <xdr:row>532</xdr:row>
      <xdr:rowOff>0</xdr:rowOff>
    </xdr:to>
    <xdr:grpSp>
      <xdr:nvGrpSpPr>
        <xdr:cNvPr id="707" name="Group 181">
          <a:extLst>
            <a:ext uri="{FF2B5EF4-FFF2-40B4-BE49-F238E27FC236}">
              <a16:creationId xmlns="" xmlns:a16="http://schemas.microsoft.com/office/drawing/2014/main" id="{00000000-0008-0000-0E00-0000C3020000}"/>
            </a:ext>
          </a:extLst>
        </xdr:cNvPr>
        <xdr:cNvGrpSpPr>
          <a:grpSpLocks/>
        </xdr:cNvGrpSpPr>
      </xdr:nvGrpSpPr>
      <xdr:grpSpPr bwMode="auto">
        <a:xfrm>
          <a:off x="314325" y="114347625"/>
          <a:ext cx="8598694" cy="0"/>
          <a:chOff x="27" y="1275"/>
          <a:chExt cx="814" cy="55"/>
        </a:xfrm>
      </xdr:grpSpPr>
      <xdr:grpSp>
        <xdr:nvGrpSpPr>
          <xdr:cNvPr id="708" name="Group 182">
            <a:extLst>
              <a:ext uri="{FF2B5EF4-FFF2-40B4-BE49-F238E27FC236}">
                <a16:creationId xmlns="" xmlns:a16="http://schemas.microsoft.com/office/drawing/2014/main" id="{00000000-0008-0000-0E00-0000C4020000}"/>
              </a:ext>
            </a:extLst>
          </xdr:cNvPr>
          <xdr:cNvGrpSpPr>
            <a:grpSpLocks/>
          </xdr:cNvGrpSpPr>
        </xdr:nvGrpSpPr>
        <xdr:grpSpPr bwMode="auto">
          <a:xfrm>
            <a:off x="35" y="1280"/>
            <a:ext cx="806" cy="50"/>
            <a:chOff x="35" y="1284"/>
            <a:chExt cx="803" cy="50"/>
          </a:xfrm>
        </xdr:grpSpPr>
        <xdr:sp macro="" textlink="">
          <xdr:nvSpPr>
            <xdr:cNvPr id="710" name="Rectangle 183">
              <a:extLst>
                <a:ext uri="{FF2B5EF4-FFF2-40B4-BE49-F238E27FC236}">
                  <a16:creationId xmlns="" xmlns:a16="http://schemas.microsoft.com/office/drawing/2014/main" id="{00000000-0008-0000-0E00-0000C6020000}"/>
                </a:ext>
              </a:extLst>
            </xdr:cNvPr>
            <xdr:cNvSpPr>
              <a:spLocks noChangeArrowheads="1"/>
            </xdr:cNvSpPr>
          </xdr:nvSpPr>
          <xdr:spPr bwMode="auto">
            <a:xfrm>
              <a:off x="4740554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11" name="Group 184">
              <a:extLst>
                <a:ext uri="{FF2B5EF4-FFF2-40B4-BE49-F238E27FC236}">
                  <a16:creationId xmlns="" xmlns:a16="http://schemas.microsoft.com/office/drawing/2014/main" id="{00000000-0008-0000-0E00-0000C7020000}"/>
                </a:ext>
              </a:extLst>
            </xdr:cNvPr>
            <xdr:cNvGrpSpPr>
              <a:grpSpLocks/>
            </xdr:cNvGrpSpPr>
          </xdr:nvGrpSpPr>
          <xdr:grpSpPr bwMode="auto">
            <a:xfrm>
              <a:off x="35" y="1286"/>
              <a:ext cx="93" cy="42"/>
              <a:chOff x="13" y="1286"/>
              <a:chExt cx="93" cy="42"/>
            </a:xfrm>
          </xdr:grpSpPr>
          <xdr:pic>
            <xdr:nvPicPr>
              <xdr:cNvPr id="712" name="Picture 185" descr="VACPA-New1 copy">
                <a:extLst>
                  <a:ext uri="{FF2B5EF4-FFF2-40B4-BE49-F238E27FC236}">
                    <a16:creationId xmlns="" xmlns:a16="http://schemas.microsoft.com/office/drawing/2014/main" id="{00000000-0008-0000-0E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13" name="WordArt 186">
                <a:extLst>
                  <a:ext uri="{FF2B5EF4-FFF2-40B4-BE49-F238E27FC236}">
                    <a16:creationId xmlns="" xmlns:a16="http://schemas.microsoft.com/office/drawing/2014/main" id="{00000000-0008-0000-0E00-0000C9020000}"/>
                  </a:ext>
                </a:extLst>
              </xdr:cNvPr>
              <xdr:cNvSpPr>
                <a:spLocks noChangeArrowheads="1" noChangeShapeType="1" noTextEdit="1"/>
              </xdr:cNvSpPr>
            </xdr:nvSpPr>
            <xdr:spPr bwMode="auto">
              <a:xfrm>
                <a:off x="-1594777833742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09" name="Line 187">
            <a:extLst>
              <a:ext uri="{FF2B5EF4-FFF2-40B4-BE49-F238E27FC236}">
                <a16:creationId xmlns="" xmlns:a16="http://schemas.microsoft.com/office/drawing/2014/main" id="{00000000-0008-0000-0E00-0000C5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552</xdr:row>
      <xdr:rowOff>0</xdr:rowOff>
    </xdr:from>
    <xdr:to>
      <xdr:col>2</xdr:col>
      <xdr:colOff>0</xdr:colOff>
      <xdr:row>553</xdr:row>
      <xdr:rowOff>0</xdr:rowOff>
    </xdr:to>
    <xdr:sp macro="" textlink="">
      <xdr:nvSpPr>
        <xdr:cNvPr id="714" name="Line 188">
          <a:extLst>
            <a:ext uri="{FF2B5EF4-FFF2-40B4-BE49-F238E27FC236}">
              <a16:creationId xmlns="" xmlns:a16="http://schemas.microsoft.com/office/drawing/2014/main" id="{00000000-0008-0000-0E00-0000CA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171450</xdr:rowOff>
    </xdr:to>
    <xdr:sp macro="" textlink="">
      <xdr:nvSpPr>
        <xdr:cNvPr id="715" name="Line 189">
          <a:extLst>
            <a:ext uri="{FF2B5EF4-FFF2-40B4-BE49-F238E27FC236}">
              <a16:creationId xmlns="" xmlns:a16="http://schemas.microsoft.com/office/drawing/2014/main" id="{00000000-0008-0000-0E00-0000CB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16" name="Line 190">
          <a:extLst>
            <a:ext uri="{FF2B5EF4-FFF2-40B4-BE49-F238E27FC236}">
              <a16:creationId xmlns="" xmlns:a16="http://schemas.microsoft.com/office/drawing/2014/main" id="{00000000-0008-0000-0E00-0000CC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17" name="Line 191">
          <a:extLst>
            <a:ext uri="{FF2B5EF4-FFF2-40B4-BE49-F238E27FC236}">
              <a16:creationId xmlns="" xmlns:a16="http://schemas.microsoft.com/office/drawing/2014/main" id="{00000000-0008-0000-0E00-0000CD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18" name="Line 192">
          <a:extLst>
            <a:ext uri="{FF2B5EF4-FFF2-40B4-BE49-F238E27FC236}">
              <a16:creationId xmlns="" xmlns:a16="http://schemas.microsoft.com/office/drawing/2014/main" id="{00000000-0008-0000-0E00-0000CE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19" name="Line 193">
          <a:extLst>
            <a:ext uri="{FF2B5EF4-FFF2-40B4-BE49-F238E27FC236}">
              <a16:creationId xmlns="" xmlns:a16="http://schemas.microsoft.com/office/drawing/2014/main" id="{00000000-0008-0000-0E00-0000CF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20" name="Line 194">
          <a:extLst>
            <a:ext uri="{FF2B5EF4-FFF2-40B4-BE49-F238E27FC236}">
              <a16:creationId xmlns="" xmlns:a16="http://schemas.microsoft.com/office/drawing/2014/main" id="{00000000-0008-0000-0E00-0000D0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21" name="Line 195">
          <a:extLst>
            <a:ext uri="{FF2B5EF4-FFF2-40B4-BE49-F238E27FC236}">
              <a16:creationId xmlns="" xmlns:a16="http://schemas.microsoft.com/office/drawing/2014/main" id="{00000000-0008-0000-0E00-0000D1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22" name="Line 196">
          <a:extLst>
            <a:ext uri="{FF2B5EF4-FFF2-40B4-BE49-F238E27FC236}">
              <a16:creationId xmlns="" xmlns:a16="http://schemas.microsoft.com/office/drawing/2014/main" id="{00000000-0008-0000-0E00-0000D2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23" name="Line 197">
          <a:extLst>
            <a:ext uri="{FF2B5EF4-FFF2-40B4-BE49-F238E27FC236}">
              <a16:creationId xmlns="" xmlns:a16="http://schemas.microsoft.com/office/drawing/2014/main" id="{00000000-0008-0000-0E00-0000D3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552</xdr:row>
      <xdr:rowOff>0</xdr:rowOff>
    </xdr:from>
    <xdr:to>
      <xdr:col>2</xdr:col>
      <xdr:colOff>0</xdr:colOff>
      <xdr:row>552</xdr:row>
      <xdr:rowOff>0</xdr:rowOff>
    </xdr:to>
    <xdr:sp macro="" textlink="">
      <xdr:nvSpPr>
        <xdr:cNvPr id="724" name="Line 198">
          <a:extLst>
            <a:ext uri="{FF2B5EF4-FFF2-40B4-BE49-F238E27FC236}">
              <a16:creationId xmlns="" xmlns:a16="http://schemas.microsoft.com/office/drawing/2014/main" id="{00000000-0008-0000-0E00-0000D4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552</xdr:row>
      <xdr:rowOff>0</xdr:rowOff>
    </xdr:from>
    <xdr:to>
      <xdr:col>5</xdr:col>
      <xdr:colOff>885825</xdr:colOff>
      <xdr:row>552</xdr:row>
      <xdr:rowOff>0</xdr:rowOff>
    </xdr:to>
    <xdr:sp macro="" textlink="">
      <xdr:nvSpPr>
        <xdr:cNvPr id="725" name="Line 199">
          <a:extLst>
            <a:ext uri="{FF2B5EF4-FFF2-40B4-BE49-F238E27FC236}">
              <a16:creationId xmlns="" xmlns:a16="http://schemas.microsoft.com/office/drawing/2014/main" id="{00000000-0008-0000-0E00-0000D5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551</xdr:row>
      <xdr:rowOff>0</xdr:rowOff>
    </xdr:from>
    <xdr:to>
      <xdr:col>2</xdr:col>
      <xdr:colOff>0</xdr:colOff>
      <xdr:row>552</xdr:row>
      <xdr:rowOff>0</xdr:rowOff>
    </xdr:to>
    <xdr:sp macro="" textlink="">
      <xdr:nvSpPr>
        <xdr:cNvPr id="726" name="Line 200">
          <a:extLst>
            <a:ext uri="{FF2B5EF4-FFF2-40B4-BE49-F238E27FC236}">
              <a16:creationId xmlns="" xmlns:a16="http://schemas.microsoft.com/office/drawing/2014/main" id="{00000000-0008-0000-0E00-0000D6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727" name="Line 201">
          <a:extLst>
            <a:ext uri="{FF2B5EF4-FFF2-40B4-BE49-F238E27FC236}">
              <a16:creationId xmlns="" xmlns:a16="http://schemas.microsoft.com/office/drawing/2014/main" id="{00000000-0008-0000-0E00-0000D7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276225</xdr:colOff>
      <xdr:row>532</xdr:row>
      <xdr:rowOff>0</xdr:rowOff>
    </xdr:from>
    <xdr:to>
      <xdr:col>9</xdr:col>
      <xdr:colOff>9525</xdr:colOff>
      <xdr:row>532</xdr:row>
      <xdr:rowOff>0</xdr:rowOff>
    </xdr:to>
    <xdr:grpSp>
      <xdr:nvGrpSpPr>
        <xdr:cNvPr id="728" name="Group 202">
          <a:extLst>
            <a:ext uri="{FF2B5EF4-FFF2-40B4-BE49-F238E27FC236}">
              <a16:creationId xmlns="" xmlns:a16="http://schemas.microsoft.com/office/drawing/2014/main" id="{00000000-0008-0000-0E00-0000D8020000}"/>
            </a:ext>
          </a:extLst>
        </xdr:cNvPr>
        <xdr:cNvGrpSpPr>
          <a:grpSpLocks/>
        </xdr:cNvGrpSpPr>
      </xdr:nvGrpSpPr>
      <xdr:grpSpPr bwMode="auto">
        <a:xfrm>
          <a:off x="276225" y="114347625"/>
          <a:ext cx="8627269" cy="0"/>
          <a:chOff x="27" y="1275"/>
          <a:chExt cx="814" cy="55"/>
        </a:xfrm>
      </xdr:grpSpPr>
      <xdr:grpSp>
        <xdr:nvGrpSpPr>
          <xdr:cNvPr id="729" name="Group 203">
            <a:extLst>
              <a:ext uri="{FF2B5EF4-FFF2-40B4-BE49-F238E27FC236}">
                <a16:creationId xmlns="" xmlns:a16="http://schemas.microsoft.com/office/drawing/2014/main" id="{00000000-0008-0000-0E00-0000D9020000}"/>
              </a:ext>
            </a:extLst>
          </xdr:cNvPr>
          <xdr:cNvGrpSpPr>
            <a:grpSpLocks/>
          </xdr:cNvGrpSpPr>
        </xdr:nvGrpSpPr>
        <xdr:grpSpPr bwMode="auto">
          <a:xfrm>
            <a:off x="35" y="1280"/>
            <a:ext cx="806" cy="50"/>
            <a:chOff x="35" y="1284"/>
            <a:chExt cx="803" cy="50"/>
          </a:xfrm>
        </xdr:grpSpPr>
        <xdr:sp macro="" textlink="">
          <xdr:nvSpPr>
            <xdr:cNvPr id="731" name="Rectangle 204">
              <a:extLst>
                <a:ext uri="{FF2B5EF4-FFF2-40B4-BE49-F238E27FC236}">
                  <a16:creationId xmlns="" xmlns:a16="http://schemas.microsoft.com/office/drawing/2014/main" id="{00000000-0008-0000-0E00-0000DB020000}"/>
                </a:ext>
              </a:extLst>
            </xdr:cNvPr>
            <xdr:cNvSpPr>
              <a:spLocks noChangeArrowheads="1"/>
            </xdr:cNvSpPr>
          </xdr:nvSpPr>
          <xdr:spPr bwMode="auto">
            <a:xfrm>
              <a:off x="13810024856400"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32" name="Group 205">
              <a:extLst>
                <a:ext uri="{FF2B5EF4-FFF2-40B4-BE49-F238E27FC236}">
                  <a16:creationId xmlns="" xmlns:a16="http://schemas.microsoft.com/office/drawing/2014/main" id="{00000000-0008-0000-0E00-0000DC020000}"/>
                </a:ext>
              </a:extLst>
            </xdr:cNvPr>
            <xdr:cNvGrpSpPr>
              <a:grpSpLocks/>
            </xdr:cNvGrpSpPr>
          </xdr:nvGrpSpPr>
          <xdr:grpSpPr bwMode="auto">
            <a:xfrm>
              <a:off x="35" y="1286"/>
              <a:ext cx="93" cy="42"/>
              <a:chOff x="13" y="1286"/>
              <a:chExt cx="93" cy="42"/>
            </a:xfrm>
          </xdr:grpSpPr>
          <xdr:pic>
            <xdr:nvPicPr>
              <xdr:cNvPr id="733" name="Picture 206" descr="VACPA-New1 copy">
                <a:extLst>
                  <a:ext uri="{FF2B5EF4-FFF2-40B4-BE49-F238E27FC236}">
                    <a16:creationId xmlns="" xmlns:a16="http://schemas.microsoft.com/office/drawing/2014/main" id="{00000000-0008-0000-0E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34" name="WordArt 207">
                <a:extLst>
                  <a:ext uri="{FF2B5EF4-FFF2-40B4-BE49-F238E27FC236}">
                    <a16:creationId xmlns="" xmlns:a16="http://schemas.microsoft.com/office/drawing/2014/main" id="{00000000-0008-0000-0E00-0000DE020000}"/>
                  </a:ext>
                </a:extLst>
              </xdr:cNvPr>
              <xdr:cNvSpPr>
                <a:spLocks noChangeArrowheads="1" noChangeShapeType="1" noTextEdit="1"/>
              </xdr:cNvSpPr>
            </xdr:nvSpPr>
            <xdr:spPr bwMode="auto">
              <a:xfrm>
                <a:off x="4300413675"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30" name="Line 208">
            <a:extLst>
              <a:ext uri="{FF2B5EF4-FFF2-40B4-BE49-F238E27FC236}">
                <a16:creationId xmlns="" xmlns:a16="http://schemas.microsoft.com/office/drawing/2014/main" id="{00000000-0008-0000-0E00-0000DA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627</xdr:row>
      <xdr:rowOff>0</xdr:rowOff>
    </xdr:from>
    <xdr:to>
      <xdr:col>2</xdr:col>
      <xdr:colOff>0</xdr:colOff>
      <xdr:row>628</xdr:row>
      <xdr:rowOff>0</xdr:rowOff>
    </xdr:to>
    <xdr:sp macro="" textlink="">
      <xdr:nvSpPr>
        <xdr:cNvPr id="735" name="Line 209">
          <a:extLst>
            <a:ext uri="{FF2B5EF4-FFF2-40B4-BE49-F238E27FC236}">
              <a16:creationId xmlns="" xmlns:a16="http://schemas.microsoft.com/office/drawing/2014/main" id="{00000000-0008-0000-0E00-0000DF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627</xdr:row>
      <xdr:rowOff>0</xdr:rowOff>
    </xdr:from>
    <xdr:to>
      <xdr:col>5</xdr:col>
      <xdr:colOff>857250</xdr:colOff>
      <xdr:row>627</xdr:row>
      <xdr:rowOff>171450</xdr:rowOff>
    </xdr:to>
    <xdr:sp macro="" textlink="">
      <xdr:nvSpPr>
        <xdr:cNvPr id="736" name="Line 210">
          <a:extLst>
            <a:ext uri="{FF2B5EF4-FFF2-40B4-BE49-F238E27FC236}">
              <a16:creationId xmlns="" xmlns:a16="http://schemas.microsoft.com/office/drawing/2014/main" id="{00000000-0008-0000-0E00-0000E0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37" name="Line 211">
          <a:extLst>
            <a:ext uri="{FF2B5EF4-FFF2-40B4-BE49-F238E27FC236}">
              <a16:creationId xmlns="" xmlns:a16="http://schemas.microsoft.com/office/drawing/2014/main" id="{00000000-0008-0000-0E00-0000E1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38" name="Line 212">
          <a:extLst>
            <a:ext uri="{FF2B5EF4-FFF2-40B4-BE49-F238E27FC236}">
              <a16:creationId xmlns="" xmlns:a16="http://schemas.microsoft.com/office/drawing/2014/main" id="{00000000-0008-0000-0E00-0000E2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39" name="Line 213">
          <a:extLst>
            <a:ext uri="{FF2B5EF4-FFF2-40B4-BE49-F238E27FC236}">
              <a16:creationId xmlns="" xmlns:a16="http://schemas.microsoft.com/office/drawing/2014/main" id="{00000000-0008-0000-0E00-0000E3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0" name="Line 214">
          <a:extLst>
            <a:ext uri="{FF2B5EF4-FFF2-40B4-BE49-F238E27FC236}">
              <a16:creationId xmlns="" xmlns:a16="http://schemas.microsoft.com/office/drawing/2014/main" id="{00000000-0008-0000-0E00-0000E4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1" name="Line 215">
          <a:extLst>
            <a:ext uri="{FF2B5EF4-FFF2-40B4-BE49-F238E27FC236}">
              <a16:creationId xmlns="" xmlns:a16="http://schemas.microsoft.com/office/drawing/2014/main" id="{00000000-0008-0000-0E00-0000E5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2" name="Line 216">
          <a:extLst>
            <a:ext uri="{FF2B5EF4-FFF2-40B4-BE49-F238E27FC236}">
              <a16:creationId xmlns="" xmlns:a16="http://schemas.microsoft.com/office/drawing/2014/main" id="{00000000-0008-0000-0E00-0000E6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3" name="Line 217">
          <a:extLst>
            <a:ext uri="{FF2B5EF4-FFF2-40B4-BE49-F238E27FC236}">
              <a16:creationId xmlns="" xmlns:a16="http://schemas.microsoft.com/office/drawing/2014/main" id="{00000000-0008-0000-0E00-0000E7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4" name="Line 218">
          <a:extLst>
            <a:ext uri="{FF2B5EF4-FFF2-40B4-BE49-F238E27FC236}">
              <a16:creationId xmlns="" xmlns:a16="http://schemas.microsoft.com/office/drawing/2014/main" id="{00000000-0008-0000-0E00-0000E8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5" name="Line 219">
          <a:extLst>
            <a:ext uri="{FF2B5EF4-FFF2-40B4-BE49-F238E27FC236}">
              <a16:creationId xmlns="" xmlns:a16="http://schemas.microsoft.com/office/drawing/2014/main" id="{00000000-0008-0000-0E00-0000E9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6" name="Line 220">
          <a:extLst>
            <a:ext uri="{FF2B5EF4-FFF2-40B4-BE49-F238E27FC236}">
              <a16:creationId xmlns="" xmlns:a16="http://schemas.microsoft.com/office/drawing/2014/main" id="{00000000-0008-0000-0E00-0000EA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626</xdr:row>
      <xdr:rowOff>0</xdr:rowOff>
    </xdr:from>
    <xdr:to>
      <xdr:col>2</xdr:col>
      <xdr:colOff>0</xdr:colOff>
      <xdr:row>626</xdr:row>
      <xdr:rowOff>0</xdr:rowOff>
    </xdr:to>
    <xdr:sp macro="" textlink="">
      <xdr:nvSpPr>
        <xdr:cNvPr id="747" name="Line 221">
          <a:extLst>
            <a:ext uri="{FF2B5EF4-FFF2-40B4-BE49-F238E27FC236}">
              <a16:creationId xmlns="" xmlns:a16="http://schemas.microsoft.com/office/drawing/2014/main" id="{00000000-0008-0000-0E00-0000EB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626</xdr:row>
      <xdr:rowOff>0</xdr:rowOff>
    </xdr:from>
    <xdr:to>
      <xdr:col>5</xdr:col>
      <xdr:colOff>857250</xdr:colOff>
      <xdr:row>626</xdr:row>
      <xdr:rowOff>0</xdr:rowOff>
    </xdr:to>
    <xdr:sp macro="" textlink="">
      <xdr:nvSpPr>
        <xdr:cNvPr id="748" name="Line 222">
          <a:extLst>
            <a:ext uri="{FF2B5EF4-FFF2-40B4-BE49-F238E27FC236}">
              <a16:creationId xmlns="" xmlns:a16="http://schemas.microsoft.com/office/drawing/2014/main" id="{00000000-0008-0000-0E00-0000EC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619</xdr:row>
      <xdr:rowOff>0</xdr:rowOff>
    </xdr:from>
    <xdr:to>
      <xdr:col>2</xdr:col>
      <xdr:colOff>0</xdr:colOff>
      <xdr:row>626</xdr:row>
      <xdr:rowOff>0</xdr:rowOff>
    </xdr:to>
    <xdr:sp macro="" textlink="">
      <xdr:nvSpPr>
        <xdr:cNvPr id="749" name="Line 223">
          <a:extLst>
            <a:ext uri="{FF2B5EF4-FFF2-40B4-BE49-F238E27FC236}">
              <a16:creationId xmlns="" xmlns:a16="http://schemas.microsoft.com/office/drawing/2014/main" id="{00000000-0008-0000-0E00-0000ED020000}"/>
            </a:ext>
          </a:extLst>
        </xdr:cNvPr>
        <xdr:cNvSpPr>
          <a:spLocks noChangeShapeType="1"/>
        </xdr:cNvSpPr>
      </xdr:nvSpPr>
      <xdr:spPr bwMode="auto">
        <a:xfrm>
          <a:off x="2000250"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626</xdr:row>
      <xdr:rowOff>0</xdr:rowOff>
    </xdr:to>
    <xdr:sp macro="" textlink="">
      <xdr:nvSpPr>
        <xdr:cNvPr id="750" name="Line 224">
          <a:extLst>
            <a:ext uri="{FF2B5EF4-FFF2-40B4-BE49-F238E27FC236}">
              <a16:creationId xmlns="" xmlns:a16="http://schemas.microsoft.com/office/drawing/2014/main" id="{00000000-0008-0000-0E00-0000EE02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409575</xdr:colOff>
      <xdr:row>532</xdr:row>
      <xdr:rowOff>0</xdr:rowOff>
    </xdr:from>
    <xdr:to>
      <xdr:col>9</xdr:col>
      <xdr:colOff>0</xdr:colOff>
      <xdr:row>532</xdr:row>
      <xdr:rowOff>0</xdr:rowOff>
    </xdr:to>
    <xdr:grpSp>
      <xdr:nvGrpSpPr>
        <xdr:cNvPr id="751" name="Group 225">
          <a:extLst>
            <a:ext uri="{FF2B5EF4-FFF2-40B4-BE49-F238E27FC236}">
              <a16:creationId xmlns="" xmlns:a16="http://schemas.microsoft.com/office/drawing/2014/main" id="{00000000-0008-0000-0E00-0000EF020000}"/>
            </a:ext>
          </a:extLst>
        </xdr:cNvPr>
        <xdr:cNvGrpSpPr>
          <a:grpSpLocks/>
        </xdr:cNvGrpSpPr>
      </xdr:nvGrpSpPr>
      <xdr:grpSpPr bwMode="auto">
        <a:xfrm>
          <a:off x="409575" y="114347625"/>
          <a:ext cx="8484394" cy="0"/>
          <a:chOff x="27" y="1275"/>
          <a:chExt cx="814" cy="55"/>
        </a:xfrm>
      </xdr:grpSpPr>
      <xdr:grpSp>
        <xdr:nvGrpSpPr>
          <xdr:cNvPr id="752" name="Group 226">
            <a:extLst>
              <a:ext uri="{FF2B5EF4-FFF2-40B4-BE49-F238E27FC236}">
                <a16:creationId xmlns="" xmlns:a16="http://schemas.microsoft.com/office/drawing/2014/main" id="{00000000-0008-0000-0E00-0000F0020000}"/>
              </a:ext>
            </a:extLst>
          </xdr:cNvPr>
          <xdr:cNvGrpSpPr>
            <a:grpSpLocks/>
          </xdr:cNvGrpSpPr>
        </xdr:nvGrpSpPr>
        <xdr:grpSpPr bwMode="auto">
          <a:xfrm>
            <a:off x="35" y="1280"/>
            <a:ext cx="806" cy="50"/>
            <a:chOff x="35" y="1284"/>
            <a:chExt cx="803" cy="50"/>
          </a:xfrm>
        </xdr:grpSpPr>
        <xdr:sp macro="" textlink="">
          <xdr:nvSpPr>
            <xdr:cNvPr id="754" name="Rectangle 227">
              <a:extLst>
                <a:ext uri="{FF2B5EF4-FFF2-40B4-BE49-F238E27FC236}">
                  <a16:creationId xmlns="" xmlns:a16="http://schemas.microsoft.com/office/drawing/2014/main" id="{00000000-0008-0000-0E00-0000F2020000}"/>
                </a:ext>
              </a:extLst>
            </xdr:cNvPr>
            <xdr:cNvSpPr>
              <a:spLocks noChangeArrowheads="1"/>
            </xdr:cNvSpPr>
          </xdr:nvSpPr>
          <xdr:spPr bwMode="auto">
            <a:xfrm>
              <a:off x="10722167522475" y="132111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55" name="Group 228">
              <a:extLst>
                <a:ext uri="{FF2B5EF4-FFF2-40B4-BE49-F238E27FC236}">
                  <a16:creationId xmlns="" xmlns:a16="http://schemas.microsoft.com/office/drawing/2014/main" id="{00000000-0008-0000-0E00-0000F3020000}"/>
                </a:ext>
              </a:extLst>
            </xdr:cNvPr>
            <xdr:cNvGrpSpPr>
              <a:grpSpLocks/>
            </xdr:cNvGrpSpPr>
          </xdr:nvGrpSpPr>
          <xdr:grpSpPr bwMode="auto">
            <a:xfrm>
              <a:off x="35" y="1286"/>
              <a:ext cx="93" cy="42"/>
              <a:chOff x="13" y="1286"/>
              <a:chExt cx="93" cy="42"/>
            </a:xfrm>
          </xdr:grpSpPr>
          <xdr:pic>
            <xdr:nvPicPr>
              <xdr:cNvPr id="756" name="Picture 229" descr="VACPA-New1 copy">
                <a:extLst>
                  <a:ext uri="{FF2B5EF4-FFF2-40B4-BE49-F238E27FC236}">
                    <a16:creationId xmlns="" xmlns:a16="http://schemas.microsoft.com/office/drawing/2014/main" id="{00000000-0008-0000-0E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57" name="WordArt 230">
                <a:extLst>
                  <a:ext uri="{FF2B5EF4-FFF2-40B4-BE49-F238E27FC236}">
                    <a16:creationId xmlns="" xmlns:a16="http://schemas.microsoft.com/office/drawing/2014/main" id="{00000000-0008-0000-0E00-0000F5020000}"/>
                  </a:ext>
                </a:extLst>
              </xdr:cNvPr>
              <xdr:cNvSpPr>
                <a:spLocks noChangeArrowheads="1" noChangeShapeType="1" noTextEdit="1"/>
              </xdr:cNvSpPr>
            </xdr:nvSpPr>
            <xdr:spPr bwMode="auto">
              <a:xfrm>
                <a:off x="1792037233800" y="13211175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53" name="Line 231">
            <a:extLst>
              <a:ext uri="{FF2B5EF4-FFF2-40B4-BE49-F238E27FC236}">
                <a16:creationId xmlns="" xmlns:a16="http://schemas.microsoft.com/office/drawing/2014/main" id="{00000000-0008-0000-0E00-0000F102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683</xdr:row>
      <xdr:rowOff>0</xdr:rowOff>
    </xdr:from>
    <xdr:to>
      <xdr:col>2</xdr:col>
      <xdr:colOff>0</xdr:colOff>
      <xdr:row>684</xdr:row>
      <xdr:rowOff>0</xdr:rowOff>
    </xdr:to>
    <xdr:sp macro="" textlink="">
      <xdr:nvSpPr>
        <xdr:cNvPr id="758" name="Line 232">
          <a:extLst>
            <a:ext uri="{FF2B5EF4-FFF2-40B4-BE49-F238E27FC236}">
              <a16:creationId xmlns="" xmlns:a16="http://schemas.microsoft.com/office/drawing/2014/main" id="{00000000-0008-0000-0E00-0000F6020000}"/>
            </a:ext>
          </a:extLst>
        </xdr:cNvPr>
        <xdr:cNvSpPr>
          <a:spLocks noChangeShapeType="1"/>
        </xdr:cNvSpPr>
      </xdr:nvSpPr>
      <xdr:spPr bwMode="auto">
        <a:xfrm>
          <a:off x="2000250" y="142713075"/>
          <a:ext cx="0" cy="2095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683</xdr:row>
      <xdr:rowOff>0</xdr:rowOff>
    </xdr:from>
    <xdr:to>
      <xdr:col>5</xdr:col>
      <xdr:colOff>866775</xdr:colOff>
      <xdr:row>683</xdr:row>
      <xdr:rowOff>171450</xdr:rowOff>
    </xdr:to>
    <xdr:sp macro="" textlink="">
      <xdr:nvSpPr>
        <xdr:cNvPr id="759" name="Line 233">
          <a:extLst>
            <a:ext uri="{FF2B5EF4-FFF2-40B4-BE49-F238E27FC236}">
              <a16:creationId xmlns="" xmlns:a16="http://schemas.microsoft.com/office/drawing/2014/main" id="{00000000-0008-0000-0E00-0000F7020000}"/>
            </a:ext>
          </a:extLst>
        </xdr:cNvPr>
        <xdr:cNvSpPr>
          <a:spLocks noChangeShapeType="1"/>
        </xdr:cNvSpPr>
      </xdr:nvSpPr>
      <xdr:spPr bwMode="auto">
        <a:xfrm>
          <a:off x="7610475" y="142713075"/>
          <a:ext cx="0" cy="1714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0" name="Line 234">
          <a:extLst>
            <a:ext uri="{FF2B5EF4-FFF2-40B4-BE49-F238E27FC236}">
              <a16:creationId xmlns="" xmlns:a16="http://schemas.microsoft.com/office/drawing/2014/main" id="{00000000-0008-0000-0E00-0000F8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1" name="Line 235">
          <a:extLst>
            <a:ext uri="{FF2B5EF4-FFF2-40B4-BE49-F238E27FC236}">
              <a16:creationId xmlns="" xmlns:a16="http://schemas.microsoft.com/office/drawing/2014/main" id="{00000000-0008-0000-0E00-0000F9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2" name="Line 236">
          <a:extLst>
            <a:ext uri="{FF2B5EF4-FFF2-40B4-BE49-F238E27FC236}">
              <a16:creationId xmlns="" xmlns:a16="http://schemas.microsoft.com/office/drawing/2014/main" id="{00000000-0008-0000-0E00-0000FA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3" name="Line 237">
          <a:extLst>
            <a:ext uri="{FF2B5EF4-FFF2-40B4-BE49-F238E27FC236}">
              <a16:creationId xmlns="" xmlns:a16="http://schemas.microsoft.com/office/drawing/2014/main" id="{00000000-0008-0000-0E00-0000FB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4" name="Line 238">
          <a:extLst>
            <a:ext uri="{FF2B5EF4-FFF2-40B4-BE49-F238E27FC236}">
              <a16:creationId xmlns="" xmlns:a16="http://schemas.microsoft.com/office/drawing/2014/main" id="{00000000-0008-0000-0E00-0000FC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5" name="Line 239">
          <a:extLst>
            <a:ext uri="{FF2B5EF4-FFF2-40B4-BE49-F238E27FC236}">
              <a16:creationId xmlns="" xmlns:a16="http://schemas.microsoft.com/office/drawing/2014/main" id="{00000000-0008-0000-0E00-0000FD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6" name="Line 240">
          <a:extLst>
            <a:ext uri="{FF2B5EF4-FFF2-40B4-BE49-F238E27FC236}">
              <a16:creationId xmlns="" xmlns:a16="http://schemas.microsoft.com/office/drawing/2014/main" id="{00000000-0008-0000-0E00-0000FE02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7" name="Line 241">
          <a:extLst>
            <a:ext uri="{FF2B5EF4-FFF2-40B4-BE49-F238E27FC236}">
              <a16:creationId xmlns="" xmlns:a16="http://schemas.microsoft.com/office/drawing/2014/main" id="{00000000-0008-0000-0E00-0000FF02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68" name="Line 242">
          <a:extLst>
            <a:ext uri="{FF2B5EF4-FFF2-40B4-BE49-F238E27FC236}">
              <a16:creationId xmlns="" xmlns:a16="http://schemas.microsoft.com/office/drawing/2014/main" id="{00000000-0008-0000-0E00-00000003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69" name="Line 243">
          <a:extLst>
            <a:ext uri="{FF2B5EF4-FFF2-40B4-BE49-F238E27FC236}">
              <a16:creationId xmlns="" xmlns:a16="http://schemas.microsoft.com/office/drawing/2014/main" id="{00000000-0008-0000-0E00-00000103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70" name="Line 244">
          <a:extLst>
            <a:ext uri="{FF2B5EF4-FFF2-40B4-BE49-F238E27FC236}">
              <a16:creationId xmlns="" xmlns:a16="http://schemas.microsoft.com/office/drawing/2014/main" id="{00000000-0008-0000-0E00-00000203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71" name="Line 245">
          <a:extLst>
            <a:ext uri="{FF2B5EF4-FFF2-40B4-BE49-F238E27FC236}">
              <a16:creationId xmlns="" xmlns:a16="http://schemas.microsoft.com/office/drawing/2014/main" id="{00000000-0008-0000-0E00-00000303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682</xdr:row>
      <xdr:rowOff>0</xdr:rowOff>
    </xdr:from>
    <xdr:to>
      <xdr:col>2</xdr:col>
      <xdr:colOff>0</xdr:colOff>
      <xdr:row>682</xdr:row>
      <xdr:rowOff>0</xdr:rowOff>
    </xdr:to>
    <xdr:sp macro="" textlink="">
      <xdr:nvSpPr>
        <xdr:cNvPr id="772" name="Line 246">
          <a:extLst>
            <a:ext uri="{FF2B5EF4-FFF2-40B4-BE49-F238E27FC236}">
              <a16:creationId xmlns="" xmlns:a16="http://schemas.microsoft.com/office/drawing/2014/main" id="{00000000-0008-0000-0E00-000004030000}"/>
            </a:ext>
          </a:extLst>
        </xdr:cNvPr>
        <xdr:cNvSpPr>
          <a:spLocks noChangeShapeType="1"/>
        </xdr:cNvSpPr>
      </xdr:nvSpPr>
      <xdr:spPr bwMode="auto">
        <a:xfrm>
          <a:off x="2000250"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682</xdr:row>
      <xdr:rowOff>0</xdr:rowOff>
    </xdr:from>
    <xdr:to>
      <xdr:col>5</xdr:col>
      <xdr:colOff>866775</xdr:colOff>
      <xdr:row>682</xdr:row>
      <xdr:rowOff>0</xdr:rowOff>
    </xdr:to>
    <xdr:sp macro="" textlink="">
      <xdr:nvSpPr>
        <xdr:cNvPr id="773" name="Line 247">
          <a:extLst>
            <a:ext uri="{FF2B5EF4-FFF2-40B4-BE49-F238E27FC236}">
              <a16:creationId xmlns="" xmlns:a16="http://schemas.microsoft.com/office/drawing/2014/main" id="{00000000-0008-0000-0E00-000005030000}"/>
            </a:ext>
          </a:extLst>
        </xdr:cNvPr>
        <xdr:cNvSpPr>
          <a:spLocks noChangeShapeType="1"/>
        </xdr:cNvSpPr>
      </xdr:nvSpPr>
      <xdr:spPr bwMode="auto">
        <a:xfrm>
          <a:off x="7610475" y="1425130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686</xdr:row>
      <xdr:rowOff>0</xdr:rowOff>
    </xdr:from>
    <xdr:to>
      <xdr:col>9</xdr:col>
      <xdr:colOff>0</xdr:colOff>
      <xdr:row>686</xdr:row>
      <xdr:rowOff>0</xdr:rowOff>
    </xdr:to>
    <xdr:grpSp>
      <xdr:nvGrpSpPr>
        <xdr:cNvPr id="776" name="Group 250">
          <a:extLst>
            <a:ext uri="{FF2B5EF4-FFF2-40B4-BE49-F238E27FC236}">
              <a16:creationId xmlns="" xmlns:a16="http://schemas.microsoft.com/office/drawing/2014/main" id="{00000000-0008-0000-0E00-000008030000}"/>
            </a:ext>
          </a:extLst>
        </xdr:cNvPr>
        <xdr:cNvGrpSpPr>
          <a:grpSpLocks/>
        </xdr:cNvGrpSpPr>
      </xdr:nvGrpSpPr>
      <xdr:grpSpPr bwMode="auto">
        <a:xfrm>
          <a:off x="635794" y="119098219"/>
          <a:ext cx="8258175" cy="0"/>
          <a:chOff x="27" y="1275"/>
          <a:chExt cx="814" cy="55"/>
        </a:xfrm>
      </xdr:grpSpPr>
      <xdr:grpSp>
        <xdr:nvGrpSpPr>
          <xdr:cNvPr id="777" name="Group 251">
            <a:extLst>
              <a:ext uri="{FF2B5EF4-FFF2-40B4-BE49-F238E27FC236}">
                <a16:creationId xmlns="" xmlns:a16="http://schemas.microsoft.com/office/drawing/2014/main" id="{00000000-0008-0000-0E00-000009030000}"/>
              </a:ext>
            </a:extLst>
          </xdr:cNvPr>
          <xdr:cNvGrpSpPr>
            <a:grpSpLocks/>
          </xdr:cNvGrpSpPr>
        </xdr:nvGrpSpPr>
        <xdr:grpSpPr bwMode="auto">
          <a:xfrm>
            <a:off x="35" y="1280"/>
            <a:ext cx="806" cy="50"/>
            <a:chOff x="35" y="1284"/>
            <a:chExt cx="803" cy="50"/>
          </a:xfrm>
        </xdr:grpSpPr>
        <xdr:sp macro="" textlink="">
          <xdr:nvSpPr>
            <xdr:cNvPr id="779" name="Rectangle 252">
              <a:extLst>
                <a:ext uri="{FF2B5EF4-FFF2-40B4-BE49-F238E27FC236}">
                  <a16:creationId xmlns="" xmlns:a16="http://schemas.microsoft.com/office/drawing/2014/main" id="{00000000-0008-0000-0E00-00000B030000}"/>
                </a:ext>
              </a:extLst>
            </xdr:cNvPr>
            <xdr:cNvSpPr>
              <a:spLocks noChangeArrowheads="1"/>
            </xdr:cNvSpPr>
          </xdr:nvSpPr>
          <xdr:spPr bwMode="auto">
            <a:xfrm>
              <a:off x="14129550639750" y="1425321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vi-VN" sz="1250" b="1" i="1" u="none" strike="noStrike" baseline="0">
                  <a:solidFill>
                    <a:srgbClr val="000000"/>
                  </a:solidFill>
                  <a:latin typeface="Arial"/>
                  <a:cs typeface="Arial"/>
                </a:rPr>
                <a:t>Chương trình kiểm toán mẫu (Áp dụng chính thức từ kỳ kiểm toán năm 2010/2011)</a:t>
              </a:r>
              <a:endParaRPr lang="vi-VN" sz="1250" b="1" i="0" u="none" strike="noStrike" baseline="0">
                <a:solidFill>
                  <a:srgbClr val="000000"/>
                </a:solidFill>
                <a:latin typeface="Arial"/>
                <a:cs typeface="Arial"/>
              </a:endParaRPr>
            </a:p>
            <a:p>
              <a:pPr algn="ctr" rtl="0">
                <a:defRPr sz="1000"/>
              </a:pPr>
              <a:r>
                <a:rPr lang="vi-VN" sz="1250" b="0" i="1" u="none" strike="noStrike" baseline="0">
                  <a:solidFill>
                    <a:srgbClr val="000000"/>
                  </a:solidFill>
                  <a:latin typeface="Arial"/>
                  <a:cs typeface="Arial"/>
                </a:rPr>
                <a:t>(Ban hành theo Quyết định số 1089/QĐ-VACPA ngày 01/10/2010 của Chủ tịch VACPA)</a:t>
              </a:r>
            </a:p>
          </xdr:txBody>
        </xdr:sp>
        <xdr:grpSp>
          <xdr:nvGrpSpPr>
            <xdr:cNvPr id="780" name="Group 253">
              <a:extLst>
                <a:ext uri="{FF2B5EF4-FFF2-40B4-BE49-F238E27FC236}">
                  <a16:creationId xmlns="" xmlns:a16="http://schemas.microsoft.com/office/drawing/2014/main" id="{00000000-0008-0000-0E00-00000C030000}"/>
                </a:ext>
              </a:extLst>
            </xdr:cNvPr>
            <xdr:cNvGrpSpPr>
              <a:grpSpLocks/>
            </xdr:cNvGrpSpPr>
          </xdr:nvGrpSpPr>
          <xdr:grpSpPr bwMode="auto">
            <a:xfrm>
              <a:off x="35" y="1286"/>
              <a:ext cx="93" cy="42"/>
              <a:chOff x="13" y="1286"/>
              <a:chExt cx="93" cy="42"/>
            </a:xfrm>
          </xdr:grpSpPr>
          <xdr:pic>
            <xdr:nvPicPr>
              <xdr:cNvPr id="781" name="Picture 254" descr="VACPA-New1 copy">
                <a:extLst>
                  <a:ext uri="{FF2B5EF4-FFF2-40B4-BE49-F238E27FC236}">
                    <a16:creationId xmlns="" xmlns:a16="http://schemas.microsoft.com/office/drawing/2014/main" id="{00000000-0008-0000-0E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 y="1286"/>
                <a:ext cx="9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2" name="WordArt 255">
                <a:extLst>
                  <a:ext uri="{FF2B5EF4-FFF2-40B4-BE49-F238E27FC236}">
                    <a16:creationId xmlns="" xmlns:a16="http://schemas.microsoft.com/office/drawing/2014/main" id="{00000000-0008-0000-0E00-00000E030000}"/>
                  </a:ext>
                </a:extLst>
              </xdr:cNvPr>
              <xdr:cNvSpPr>
                <a:spLocks noChangeArrowheads="1" noChangeShapeType="1" noTextEdit="1"/>
              </xdr:cNvSpPr>
            </xdr:nvSpPr>
            <xdr:spPr bwMode="auto">
              <a:xfrm>
                <a:off x="1798659813900" y="142532100"/>
                <a:ext cx="0" cy="0"/>
              </a:xfrm>
              <a:prstGeom prst="rect">
                <a:avLst/>
              </a:prstGeom>
              <a:extLst>
                <a:ext uri="{91240B29-F687-4F45-9708-019B960494DF}">
                  <a14:hiddenLine xmlns:a14="http://schemas.microsoft.com/office/drawing/2010/main" w="0">
                    <a:solidFill>
                      <a:srgbClr val="00008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800" b="1" kern="10" spc="0">
                    <a:ln>
                      <a:noFill/>
                    </a:ln>
                    <a:solidFill>
                      <a:srgbClr val="000080"/>
                    </a:solidFill>
                    <a:effectLst/>
                    <a:latin typeface="Arial"/>
                    <a:cs typeface="Arial"/>
                  </a:rPr>
                  <a:t>ĐỘC LẬP - TRUNG THỰC - MINH BẠCH</a:t>
                </a:r>
              </a:p>
            </xdr:txBody>
          </xdr:sp>
        </xdr:grpSp>
      </xdr:grpSp>
      <xdr:sp macro="" textlink="">
        <xdr:nvSpPr>
          <xdr:cNvPr id="778" name="Line 256">
            <a:extLst>
              <a:ext uri="{FF2B5EF4-FFF2-40B4-BE49-F238E27FC236}">
                <a16:creationId xmlns="" xmlns:a16="http://schemas.microsoft.com/office/drawing/2014/main" id="{00000000-0008-0000-0E00-00000A030000}"/>
              </a:ext>
            </a:extLst>
          </xdr:cNvPr>
          <xdr:cNvSpPr>
            <a:spLocks noChangeShapeType="1"/>
          </xdr:cNvSpPr>
        </xdr:nvSpPr>
        <xdr:spPr bwMode="auto">
          <a:xfrm>
            <a:off x="27" y="1275"/>
            <a:ext cx="8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757</xdr:row>
      <xdr:rowOff>0</xdr:rowOff>
    </xdr:from>
    <xdr:to>
      <xdr:col>2</xdr:col>
      <xdr:colOff>0</xdr:colOff>
      <xdr:row>757</xdr:row>
      <xdr:rowOff>0</xdr:rowOff>
    </xdr:to>
    <xdr:sp macro="" textlink="">
      <xdr:nvSpPr>
        <xdr:cNvPr id="841" name="Line 315">
          <a:extLst>
            <a:ext uri="{FF2B5EF4-FFF2-40B4-BE49-F238E27FC236}">
              <a16:creationId xmlns="" xmlns:a16="http://schemas.microsoft.com/office/drawing/2014/main" id="{00000000-0008-0000-0E00-000049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2" name="Line 316">
          <a:extLst>
            <a:ext uri="{FF2B5EF4-FFF2-40B4-BE49-F238E27FC236}">
              <a16:creationId xmlns="" xmlns:a16="http://schemas.microsoft.com/office/drawing/2014/main" id="{00000000-0008-0000-0E00-00004A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3" name="Line 317">
          <a:extLst>
            <a:ext uri="{FF2B5EF4-FFF2-40B4-BE49-F238E27FC236}">
              <a16:creationId xmlns="" xmlns:a16="http://schemas.microsoft.com/office/drawing/2014/main" id="{00000000-0008-0000-0E00-00004B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4" name="Line 318">
          <a:extLst>
            <a:ext uri="{FF2B5EF4-FFF2-40B4-BE49-F238E27FC236}">
              <a16:creationId xmlns="" xmlns:a16="http://schemas.microsoft.com/office/drawing/2014/main" id="{00000000-0008-0000-0E00-00004C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5" name="Line 319">
          <a:extLst>
            <a:ext uri="{FF2B5EF4-FFF2-40B4-BE49-F238E27FC236}">
              <a16:creationId xmlns="" xmlns:a16="http://schemas.microsoft.com/office/drawing/2014/main" id="{00000000-0008-0000-0E00-00004D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6" name="Line 320">
          <a:extLst>
            <a:ext uri="{FF2B5EF4-FFF2-40B4-BE49-F238E27FC236}">
              <a16:creationId xmlns="" xmlns:a16="http://schemas.microsoft.com/office/drawing/2014/main" id="{00000000-0008-0000-0E00-00004E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7" name="Line 321">
          <a:extLst>
            <a:ext uri="{FF2B5EF4-FFF2-40B4-BE49-F238E27FC236}">
              <a16:creationId xmlns="" xmlns:a16="http://schemas.microsoft.com/office/drawing/2014/main" id="{00000000-0008-0000-0E00-00004F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48" name="Line 322">
          <a:extLst>
            <a:ext uri="{FF2B5EF4-FFF2-40B4-BE49-F238E27FC236}">
              <a16:creationId xmlns="" xmlns:a16="http://schemas.microsoft.com/office/drawing/2014/main" id="{00000000-0008-0000-0E00-000050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49" name="Line 323">
          <a:extLst>
            <a:ext uri="{FF2B5EF4-FFF2-40B4-BE49-F238E27FC236}">
              <a16:creationId xmlns="" xmlns:a16="http://schemas.microsoft.com/office/drawing/2014/main" id="{00000000-0008-0000-0E00-000051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0" name="Line 324">
          <a:extLst>
            <a:ext uri="{FF2B5EF4-FFF2-40B4-BE49-F238E27FC236}">
              <a16:creationId xmlns="" xmlns:a16="http://schemas.microsoft.com/office/drawing/2014/main" id="{00000000-0008-0000-0E00-000052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1" name="Line 325">
          <a:extLst>
            <a:ext uri="{FF2B5EF4-FFF2-40B4-BE49-F238E27FC236}">
              <a16:creationId xmlns="" xmlns:a16="http://schemas.microsoft.com/office/drawing/2014/main" id="{00000000-0008-0000-0E00-000053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2" name="Line 326">
          <a:extLst>
            <a:ext uri="{FF2B5EF4-FFF2-40B4-BE49-F238E27FC236}">
              <a16:creationId xmlns="" xmlns:a16="http://schemas.microsoft.com/office/drawing/2014/main" id="{00000000-0008-0000-0E00-000054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3" name="Line 327">
          <a:extLst>
            <a:ext uri="{FF2B5EF4-FFF2-40B4-BE49-F238E27FC236}">
              <a16:creationId xmlns="" xmlns:a16="http://schemas.microsoft.com/office/drawing/2014/main" id="{00000000-0008-0000-0E00-000055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4" name="Line 328">
          <a:extLst>
            <a:ext uri="{FF2B5EF4-FFF2-40B4-BE49-F238E27FC236}">
              <a16:creationId xmlns="" xmlns:a16="http://schemas.microsoft.com/office/drawing/2014/main" id="{00000000-0008-0000-0E00-000056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5" name="Line 329">
          <a:extLst>
            <a:ext uri="{FF2B5EF4-FFF2-40B4-BE49-F238E27FC236}">
              <a16:creationId xmlns="" xmlns:a16="http://schemas.microsoft.com/office/drawing/2014/main" id="{00000000-0008-0000-0E00-000057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6" name="Line 330">
          <a:extLst>
            <a:ext uri="{FF2B5EF4-FFF2-40B4-BE49-F238E27FC236}">
              <a16:creationId xmlns="" xmlns:a16="http://schemas.microsoft.com/office/drawing/2014/main" id="{00000000-0008-0000-0E00-000058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7" name="Line 331">
          <a:extLst>
            <a:ext uri="{FF2B5EF4-FFF2-40B4-BE49-F238E27FC236}">
              <a16:creationId xmlns="" xmlns:a16="http://schemas.microsoft.com/office/drawing/2014/main" id="{00000000-0008-0000-0E00-000059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58" name="Line 332">
          <a:extLst>
            <a:ext uri="{FF2B5EF4-FFF2-40B4-BE49-F238E27FC236}">
              <a16:creationId xmlns="" xmlns:a16="http://schemas.microsoft.com/office/drawing/2014/main" id="{00000000-0008-0000-0E00-00005A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xdr:col>
      <xdr:colOff>0</xdr:colOff>
      <xdr:row>757</xdr:row>
      <xdr:rowOff>0</xdr:rowOff>
    </xdr:from>
    <xdr:to>
      <xdr:col>2</xdr:col>
      <xdr:colOff>0</xdr:colOff>
      <xdr:row>757</xdr:row>
      <xdr:rowOff>0</xdr:rowOff>
    </xdr:to>
    <xdr:sp macro="" textlink="">
      <xdr:nvSpPr>
        <xdr:cNvPr id="859" name="Line 333">
          <a:extLst>
            <a:ext uri="{FF2B5EF4-FFF2-40B4-BE49-F238E27FC236}">
              <a16:creationId xmlns="" xmlns:a16="http://schemas.microsoft.com/office/drawing/2014/main" id="{00000000-0008-0000-0E00-00005B030000}"/>
            </a:ext>
          </a:extLst>
        </xdr:cNvPr>
        <xdr:cNvSpPr>
          <a:spLocks noChangeShapeType="1"/>
        </xdr:cNvSpPr>
      </xdr:nvSpPr>
      <xdr:spPr bwMode="auto">
        <a:xfrm>
          <a:off x="2000250"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757</xdr:row>
      <xdr:rowOff>0</xdr:rowOff>
    </xdr:from>
    <xdr:to>
      <xdr:col>5</xdr:col>
      <xdr:colOff>838200</xdr:colOff>
      <xdr:row>757</xdr:row>
      <xdr:rowOff>0</xdr:rowOff>
    </xdr:to>
    <xdr:sp macro="" textlink="">
      <xdr:nvSpPr>
        <xdr:cNvPr id="860" name="Line 334">
          <a:extLst>
            <a:ext uri="{FF2B5EF4-FFF2-40B4-BE49-F238E27FC236}">
              <a16:creationId xmlns="" xmlns:a16="http://schemas.microsoft.com/office/drawing/2014/main" id="{00000000-0008-0000-0E00-00005C030000}"/>
            </a:ext>
          </a:extLst>
        </xdr:cNvPr>
        <xdr:cNvSpPr>
          <a:spLocks noChangeShapeType="1"/>
        </xdr:cNvSpPr>
      </xdr:nvSpPr>
      <xdr:spPr bwMode="auto">
        <a:xfrm>
          <a:off x="7610475" y="1647253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993" name="Line 481">
          <a:extLst>
            <a:ext uri="{FF2B5EF4-FFF2-40B4-BE49-F238E27FC236}">
              <a16:creationId xmlns="" xmlns:a16="http://schemas.microsoft.com/office/drawing/2014/main" id="{00000000-0008-0000-0E00-0000E1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551</xdr:row>
      <xdr:rowOff>0</xdr:rowOff>
    </xdr:from>
    <xdr:to>
      <xdr:col>5</xdr:col>
      <xdr:colOff>1304925</xdr:colOff>
      <xdr:row>552</xdr:row>
      <xdr:rowOff>0</xdr:rowOff>
    </xdr:to>
    <xdr:sp macro="" textlink="">
      <xdr:nvSpPr>
        <xdr:cNvPr id="994" name="Line 482">
          <a:extLst>
            <a:ext uri="{FF2B5EF4-FFF2-40B4-BE49-F238E27FC236}">
              <a16:creationId xmlns="" xmlns:a16="http://schemas.microsoft.com/office/drawing/2014/main" id="{00000000-0008-0000-0E00-0000E2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995" name="Line 483">
          <a:extLst>
            <a:ext uri="{FF2B5EF4-FFF2-40B4-BE49-F238E27FC236}">
              <a16:creationId xmlns="" xmlns:a16="http://schemas.microsoft.com/office/drawing/2014/main" id="{00000000-0008-0000-0E00-0000E3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996" name="Line 484">
          <a:extLst>
            <a:ext uri="{FF2B5EF4-FFF2-40B4-BE49-F238E27FC236}">
              <a16:creationId xmlns="" xmlns:a16="http://schemas.microsoft.com/office/drawing/2014/main" id="{00000000-0008-0000-0E00-0000E4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619</xdr:row>
      <xdr:rowOff>0</xdr:rowOff>
    </xdr:from>
    <xdr:to>
      <xdr:col>5</xdr:col>
      <xdr:colOff>1304925</xdr:colOff>
      <xdr:row>620</xdr:row>
      <xdr:rowOff>0</xdr:rowOff>
    </xdr:to>
    <xdr:sp macro="" textlink="">
      <xdr:nvSpPr>
        <xdr:cNvPr id="997" name="Line 485">
          <a:extLst>
            <a:ext uri="{FF2B5EF4-FFF2-40B4-BE49-F238E27FC236}">
              <a16:creationId xmlns="" xmlns:a16="http://schemas.microsoft.com/office/drawing/2014/main" id="{00000000-0008-0000-0E00-0000E5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998" name="Line 486">
          <a:extLst>
            <a:ext uri="{FF2B5EF4-FFF2-40B4-BE49-F238E27FC236}">
              <a16:creationId xmlns="" xmlns:a16="http://schemas.microsoft.com/office/drawing/2014/main" id="{00000000-0008-0000-0E00-0000E6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999" name="Line 487">
          <a:extLst>
            <a:ext uri="{FF2B5EF4-FFF2-40B4-BE49-F238E27FC236}">
              <a16:creationId xmlns="" xmlns:a16="http://schemas.microsoft.com/office/drawing/2014/main" id="{00000000-0008-0000-0E00-0000E7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620</xdr:row>
      <xdr:rowOff>0</xdr:rowOff>
    </xdr:from>
    <xdr:to>
      <xdr:col>5</xdr:col>
      <xdr:colOff>1304925</xdr:colOff>
      <xdr:row>621</xdr:row>
      <xdr:rowOff>0</xdr:rowOff>
    </xdr:to>
    <xdr:sp macro="" textlink="">
      <xdr:nvSpPr>
        <xdr:cNvPr id="1000" name="Line 488">
          <a:extLst>
            <a:ext uri="{FF2B5EF4-FFF2-40B4-BE49-F238E27FC236}">
              <a16:creationId xmlns="" xmlns:a16="http://schemas.microsoft.com/office/drawing/2014/main" id="{00000000-0008-0000-0E00-0000E8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1001" name="Line 489">
          <a:extLst>
            <a:ext uri="{FF2B5EF4-FFF2-40B4-BE49-F238E27FC236}">
              <a16:creationId xmlns="" xmlns:a16="http://schemas.microsoft.com/office/drawing/2014/main" id="{00000000-0008-0000-0E00-0000E9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1002" name="Line 490">
          <a:extLst>
            <a:ext uri="{FF2B5EF4-FFF2-40B4-BE49-F238E27FC236}">
              <a16:creationId xmlns="" xmlns:a16="http://schemas.microsoft.com/office/drawing/2014/main" id="{00000000-0008-0000-0E00-0000EA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621</xdr:row>
      <xdr:rowOff>0</xdr:rowOff>
    </xdr:from>
    <xdr:to>
      <xdr:col>5</xdr:col>
      <xdr:colOff>1304925</xdr:colOff>
      <xdr:row>622</xdr:row>
      <xdr:rowOff>0</xdr:rowOff>
    </xdr:to>
    <xdr:sp macro="" textlink="">
      <xdr:nvSpPr>
        <xdr:cNvPr id="1003" name="Line 491">
          <a:extLst>
            <a:ext uri="{FF2B5EF4-FFF2-40B4-BE49-F238E27FC236}">
              <a16:creationId xmlns="" xmlns:a16="http://schemas.microsoft.com/office/drawing/2014/main" id="{00000000-0008-0000-0E00-0000EB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1004" name="Line 492">
          <a:extLst>
            <a:ext uri="{FF2B5EF4-FFF2-40B4-BE49-F238E27FC236}">
              <a16:creationId xmlns="" xmlns:a16="http://schemas.microsoft.com/office/drawing/2014/main" id="{00000000-0008-0000-0E00-0000EC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1005" name="Line 493">
          <a:extLst>
            <a:ext uri="{FF2B5EF4-FFF2-40B4-BE49-F238E27FC236}">
              <a16:creationId xmlns="" xmlns:a16="http://schemas.microsoft.com/office/drawing/2014/main" id="{00000000-0008-0000-0E00-0000ED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622</xdr:row>
      <xdr:rowOff>0</xdr:rowOff>
    </xdr:from>
    <xdr:to>
      <xdr:col>5</xdr:col>
      <xdr:colOff>1304925</xdr:colOff>
      <xdr:row>623</xdr:row>
      <xdr:rowOff>0</xdr:rowOff>
    </xdr:to>
    <xdr:sp macro="" textlink="">
      <xdr:nvSpPr>
        <xdr:cNvPr id="1006" name="Line 494">
          <a:extLst>
            <a:ext uri="{FF2B5EF4-FFF2-40B4-BE49-F238E27FC236}">
              <a16:creationId xmlns="" xmlns:a16="http://schemas.microsoft.com/office/drawing/2014/main" id="{00000000-0008-0000-0E00-0000EE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1007" name="Line 495">
          <a:extLst>
            <a:ext uri="{FF2B5EF4-FFF2-40B4-BE49-F238E27FC236}">
              <a16:creationId xmlns="" xmlns:a16="http://schemas.microsoft.com/office/drawing/2014/main" id="{00000000-0008-0000-0E00-0000EF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1008" name="Line 496">
          <a:extLst>
            <a:ext uri="{FF2B5EF4-FFF2-40B4-BE49-F238E27FC236}">
              <a16:creationId xmlns="" xmlns:a16="http://schemas.microsoft.com/office/drawing/2014/main" id="{00000000-0008-0000-0E00-0000F0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623</xdr:row>
      <xdr:rowOff>0</xdr:rowOff>
    </xdr:from>
    <xdr:to>
      <xdr:col>5</xdr:col>
      <xdr:colOff>1304925</xdr:colOff>
      <xdr:row>624</xdr:row>
      <xdr:rowOff>0</xdr:rowOff>
    </xdr:to>
    <xdr:sp macro="" textlink="">
      <xdr:nvSpPr>
        <xdr:cNvPr id="1009" name="Line 497">
          <a:extLst>
            <a:ext uri="{FF2B5EF4-FFF2-40B4-BE49-F238E27FC236}">
              <a16:creationId xmlns="" xmlns:a16="http://schemas.microsoft.com/office/drawing/2014/main" id="{00000000-0008-0000-0E00-0000F1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1010" name="Line 498">
          <a:extLst>
            <a:ext uri="{FF2B5EF4-FFF2-40B4-BE49-F238E27FC236}">
              <a16:creationId xmlns="" xmlns:a16="http://schemas.microsoft.com/office/drawing/2014/main" id="{00000000-0008-0000-0E00-0000F2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1011" name="Line 499">
          <a:extLst>
            <a:ext uri="{FF2B5EF4-FFF2-40B4-BE49-F238E27FC236}">
              <a16:creationId xmlns="" xmlns:a16="http://schemas.microsoft.com/office/drawing/2014/main" id="{00000000-0008-0000-0E00-0000F3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624</xdr:row>
      <xdr:rowOff>0</xdr:rowOff>
    </xdr:from>
    <xdr:to>
      <xdr:col>5</xdr:col>
      <xdr:colOff>1304925</xdr:colOff>
      <xdr:row>625</xdr:row>
      <xdr:rowOff>0</xdr:rowOff>
    </xdr:to>
    <xdr:sp macro="" textlink="">
      <xdr:nvSpPr>
        <xdr:cNvPr id="1012" name="Line 500">
          <a:extLst>
            <a:ext uri="{FF2B5EF4-FFF2-40B4-BE49-F238E27FC236}">
              <a16:creationId xmlns="" xmlns:a16="http://schemas.microsoft.com/office/drawing/2014/main" id="{00000000-0008-0000-0E00-0000F4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1013" name="Line 501">
          <a:extLst>
            <a:ext uri="{FF2B5EF4-FFF2-40B4-BE49-F238E27FC236}">
              <a16:creationId xmlns="" xmlns:a16="http://schemas.microsoft.com/office/drawing/2014/main" id="{00000000-0008-0000-0E00-0000F5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1014" name="Line 502">
          <a:extLst>
            <a:ext uri="{FF2B5EF4-FFF2-40B4-BE49-F238E27FC236}">
              <a16:creationId xmlns="" xmlns:a16="http://schemas.microsoft.com/office/drawing/2014/main" id="{00000000-0008-0000-0E00-0000F6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625</xdr:row>
      <xdr:rowOff>0</xdr:rowOff>
    </xdr:from>
    <xdr:to>
      <xdr:col>5</xdr:col>
      <xdr:colOff>1304925</xdr:colOff>
      <xdr:row>626</xdr:row>
      <xdr:rowOff>0</xdr:rowOff>
    </xdr:to>
    <xdr:sp macro="" textlink="">
      <xdr:nvSpPr>
        <xdr:cNvPr id="1015" name="Line 503">
          <a:extLst>
            <a:ext uri="{FF2B5EF4-FFF2-40B4-BE49-F238E27FC236}">
              <a16:creationId xmlns="" xmlns:a16="http://schemas.microsoft.com/office/drawing/2014/main" id="{00000000-0008-0000-0E00-0000F7030000}"/>
            </a:ext>
          </a:extLst>
        </xdr:cNvPr>
        <xdr:cNvSpPr>
          <a:spLocks noChangeShapeType="1"/>
        </xdr:cNvSpPr>
      </xdr:nvSpPr>
      <xdr:spPr bwMode="auto">
        <a:xfrm>
          <a:off x="7610475" y="1329118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1022" name="Line 510">
          <a:extLst>
            <a:ext uri="{FF2B5EF4-FFF2-40B4-BE49-F238E27FC236}">
              <a16:creationId xmlns="" xmlns:a16="http://schemas.microsoft.com/office/drawing/2014/main" id="{00000000-0008-0000-0E00-0000FE03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1023" name="Line 511">
          <a:extLst>
            <a:ext uri="{FF2B5EF4-FFF2-40B4-BE49-F238E27FC236}">
              <a16:creationId xmlns="" xmlns:a16="http://schemas.microsoft.com/office/drawing/2014/main" id="{00000000-0008-0000-0E00-0000FF03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667</xdr:row>
      <xdr:rowOff>0</xdr:rowOff>
    </xdr:from>
    <xdr:to>
      <xdr:col>5</xdr:col>
      <xdr:colOff>1304925</xdr:colOff>
      <xdr:row>668</xdr:row>
      <xdr:rowOff>0</xdr:rowOff>
    </xdr:to>
    <xdr:sp macro="" textlink="">
      <xdr:nvSpPr>
        <xdr:cNvPr id="1024" name="Line 512">
          <a:extLst>
            <a:ext uri="{FF2B5EF4-FFF2-40B4-BE49-F238E27FC236}">
              <a16:creationId xmlns="" xmlns:a16="http://schemas.microsoft.com/office/drawing/2014/main" id="{00000000-0008-0000-0E00-000000040000}"/>
            </a:ext>
          </a:extLst>
        </xdr:cNvPr>
        <xdr:cNvSpPr>
          <a:spLocks noChangeShapeType="1"/>
        </xdr:cNvSpPr>
      </xdr:nvSpPr>
      <xdr:spPr bwMode="auto">
        <a:xfrm>
          <a:off x="7610475" y="13771245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1025" name="Line 513">
          <a:extLst>
            <a:ext uri="{FF2B5EF4-FFF2-40B4-BE49-F238E27FC236}">
              <a16:creationId xmlns="" xmlns:a16="http://schemas.microsoft.com/office/drawing/2014/main" id="{00000000-0008-0000-0E00-00000104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1026" name="Line 514">
          <a:extLst>
            <a:ext uri="{FF2B5EF4-FFF2-40B4-BE49-F238E27FC236}">
              <a16:creationId xmlns="" xmlns:a16="http://schemas.microsoft.com/office/drawing/2014/main" id="{00000000-0008-0000-0E00-00000204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668</xdr:row>
      <xdr:rowOff>0</xdr:rowOff>
    </xdr:from>
    <xdr:to>
      <xdr:col>5</xdr:col>
      <xdr:colOff>1304925</xdr:colOff>
      <xdr:row>669</xdr:row>
      <xdr:rowOff>0</xdr:rowOff>
    </xdr:to>
    <xdr:sp macro="" textlink="">
      <xdr:nvSpPr>
        <xdr:cNvPr id="1027" name="Line 515">
          <a:extLst>
            <a:ext uri="{FF2B5EF4-FFF2-40B4-BE49-F238E27FC236}">
              <a16:creationId xmlns="" xmlns:a16="http://schemas.microsoft.com/office/drawing/2014/main" id="{00000000-0008-0000-0E00-000003040000}"/>
            </a:ext>
          </a:extLst>
        </xdr:cNvPr>
        <xdr:cNvSpPr>
          <a:spLocks noChangeShapeType="1"/>
        </xdr:cNvSpPr>
      </xdr:nvSpPr>
      <xdr:spPr bwMode="auto">
        <a:xfrm>
          <a:off x="7610475" y="138312525"/>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1028" name="Line 516">
          <a:extLst>
            <a:ext uri="{FF2B5EF4-FFF2-40B4-BE49-F238E27FC236}">
              <a16:creationId xmlns="" xmlns:a16="http://schemas.microsoft.com/office/drawing/2014/main" id="{00000000-0008-0000-0E00-00000404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1029" name="Line 517">
          <a:extLst>
            <a:ext uri="{FF2B5EF4-FFF2-40B4-BE49-F238E27FC236}">
              <a16:creationId xmlns="" xmlns:a16="http://schemas.microsoft.com/office/drawing/2014/main" id="{00000000-0008-0000-0E00-00000504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669</xdr:row>
      <xdr:rowOff>0</xdr:rowOff>
    </xdr:from>
    <xdr:to>
      <xdr:col>5</xdr:col>
      <xdr:colOff>1304925</xdr:colOff>
      <xdr:row>670</xdr:row>
      <xdr:rowOff>0</xdr:rowOff>
    </xdr:to>
    <xdr:sp macro="" textlink="">
      <xdr:nvSpPr>
        <xdr:cNvPr id="1030" name="Line 518">
          <a:extLst>
            <a:ext uri="{FF2B5EF4-FFF2-40B4-BE49-F238E27FC236}">
              <a16:creationId xmlns="" xmlns:a16="http://schemas.microsoft.com/office/drawing/2014/main" id="{00000000-0008-0000-0E00-000006040000}"/>
            </a:ext>
          </a:extLst>
        </xdr:cNvPr>
        <xdr:cNvSpPr>
          <a:spLocks noChangeShapeType="1"/>
        </xdr:cNvSpPr>
      </xdr:nvSpPr>
      <xdr:spPr bwMode="auto">
        <a:xfrm>
          <a:off x="7610475" y="138912600"/>
          <a:ext cx="0" cy="600075"/>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1031" name="Line 519">
          <a:extLst>
            <a:ext uri="{FF2B5EF4-FFF2-40B4-BE49-F238E27FC236}">
              <a16:creationId xmlns="" xmlns:a16="http://schemas.microsoft.com/office/drawing/2014/main" id="{00000000-0008-0000-0E00-00000704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1032" name="Line 520">
          <a:extLst>
            <a:ext uri="{FF2B5EF4-FFF2-40B4-BE49-F238E27FC236}">
              <a16:creationId xmlns="" xmlns:a16="http://schemas.microsoft.com/office/drawing/2014/main" id="{00000000-0008-0000-0E00-00000804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670</xdr:row>
      <xdr:rowOff>0</xdr:rowOff>
    </xdr:from>
    <xdr:to>
      <xdr:col>5</xdr:col>
      <xdr:colOff>1304925</xdr:colOff>
      <xdr:row>671</xdr:row>
      <xdr:rowOff>0</xdr:rowOff>
    </xdr:to>
    <xdr:sp macro="" textlink="">
      <xdr:nvSpPr>
        <xdr:cNvPr id="1033" name="Line 521">
          <a:extLst>
            <a:ext uri="{FF2B5EF4-FFF2-40B4-BE49-F238E27FC236}">
              <a16:creationId xmlns="" xmlns:a16="http://schemas.microsoft.com/office/drawing/2014/main" id="{00000000-0008-0000-0E00-000009040000}"/>
            </a:ext>
          </a:extLst>
        </xdr:cNvPr>
        <xdr:cNvSpPr>
          <a:spLocks noChangeShapeType="1"/>
        </xdr:cNvSpPr>
      </xdr:nvSpPr>
      <xdr:spPr bwMode="auto">
        <a:xfrm>
          <a:off x="7610475" y="13951267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1034" name="Line 522">
          <a:extLst>
            <a:ext uri="{FF2B5EF4-FFF2-40B4-BE49-F238E27FC236}">
              <a16:creationId xmlns="" xmlns:a16="http://schemas.microsoft.com/office/drawing/2014/main" id="{00000000-0008-0000-0E00-00000A04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1035" name="Line 523">
          <a:extLst>
            <a:ext uri="{FF2B5EF4-FFF2-40B4-BE49-F238E27FC236}">
              <a16:creationId xmlns="" xmlns:a16="http://schemas.microsoft.com/office/drawing/2014/main" id="{00000000-0008-0000-0E00-00000B04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677</xdr:row>
      <xdr:rowOff>0</xdr:rowOff>
    </xdr:from>
    <xdr:to>
      <xdr:col>5</xdr:col>
      <xdr:colOff>1304925</xdr:colOff>
      <xdr:row>678</xdr:row>
      <xdr:rowOff>0</xdr:rowOff>
    </xdr:to>
    <xdr:sp macro="" textlink="">
      <xdr:nvSpPr>
        <xdr:cNvPr id="1036" name="Line 524">
          <a:extLst>
            <a:ext uri="{FF2B5EF4-FFF2-40B4-BE49-F238E27FC236}">
              <a16:creationId xmlns="" xmlns:a16="http://schemas.microsoft.com/office/drawing/2014/main" id="{00000000-0008-0000-0E00-00000C040000}"/>
            </a:ext>
          </a:extLst>
        </xdr:cNvPr>
        <xdr:cNvSpPr>
          <a:spLocks noChangeShapeType="1"/>
        </xdr:cNvSpPr>
      </xdr:nvSpPr>
      <xdr:spPr bwMode="auto">
        <a:xfrm>
          <a:off x="7610475" y="14091285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1037" name="Line 525">
          <a:extLst>
            <a:ext uri="{FF2B5EF4-FFF2-40B4-BE49-F238E27FC236}">
              <a16:creationId xmlns="" xmlns:a16="http://schemas.microsoft.com/office/drawing/2014/main" id="{00000000-0008-0000-0E00-00000D04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1038" name="Line 526">
          <a:extLst>
            <a:ext uri="{FF2B5EF4-FFF2-40B4-BE49-F238E27FC236}">
              <a16:creationId xmlns="" xmlns:a16="http://schemas.microsoft.com/office/drawing/2014/main" id="{00000000-0008-0000-0E00-00000E04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679</xdr:row>
      <xdr:rowOff>0</xdr:rowOff>
    </xdr:from>
    <xdr:to>
      <xdr:col>5</xdr:col>
      <xdr:colOff>1304925</xdr:colOff>
      <xdr:row>680</xdr:row>
      <xdr:rowOff>0</xdr:rowOff>
    </xdr:to>
    <xdr:sp macro="" textlink="">
      <xdr:nvSpPr>
        <xdr:cNvPr id="1039" name="Line 527">
          <a:extLst>
            <a:ext uri="{FF2B5EF4-FFF2-40B4-BE49-F238E27FC236}">
              <a16:creationId xmlns="" xmlns:a16="http://schemas.microsoft.com/office/drawing/2014/main" id="{00000000-0008-0000-0E00-00000F040000}"/>
            </a:ext>
          </a:extLst>
        </xdr:cNvPr>
        <xdr:cNvSpPr>
          <a:spLocks noChangeShapeType="1"/>
        </xdr:cNvSpPr>
      </xdr:nvSpPr>
      <xdr:spPr bwMode="auto">
        <a:xfrm>
          <a:off x="7610475" y="141512925"/>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1040" name="Line 528">
          <a:extLst>
            <a:ext uri="{FF2B5EF4-FFF2-40B4-BE49-F238E27FC236}">
              <a16:creationId xmlns="" xmlns:a16="http://schemas.microsoft.com/office/drawing/2014/main" id="{00000000-0008-0000-0E00-00001004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1041" name="Line 529">
          <a:extLst>
            <a:ext uri="{FF2B5EF4-FFF2-40B4-BE49-F238E27FC236}">
              <a16:creationId xmlns="" xmlns:a16="http://schemas.microsoft.com/office/drawing/2014/main" id="{00000000-0008-0000-0E00-00001104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681</xdr:row>
      <xdr:rowOff>0</xdr:rowOff>
    </xdr:from>
    <xdr:to>
      <xdr:col>5</xdr:col>
      <xdr:colOff>1304925</xdr:colOff>
      <xdr:row>682</xdr:row>
      <xdr:rowOff>0</xdr:rowOff>
    </xdr:to>
    <xdr:sp macro="" textlink="">
      <xdr:nvSpPr>
        <xdr:cNvPr id="1042" name="Line 530">
          <a:extLst>
            <a:ext uri="{FF2B5EF4-FFF2-40B4-BE49-F238E27FC236}">
              <a16:creationId xmlns="" xmlns:a16="http://schemas.microsoft.com/office/drawing/2014/main" id="{00000000-0008-0000-0E00-000012040000}"/>
            </a:ext>
          </a:extLst>
        </xdr:cNvPr>
        <xdr:cNvSpPr>
          <a:spLocks noChangeShapeType="1"/>
        </xdr:cNvSpPr>
      </xdr:nvSpPr>
      <xdr:spPr bwMode="auto">
        <a:xfrm>
          <a:off x="7610475" y="142113000"/>
          <a:ext cx="0" cy="40005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1043" name="Line 531">
          <a:extLst>
            <a:ext uri="{FF2B5EF4-FFF2-40B4-BE49-F238E27FC236}">
              <a16:creationId xmlns="" xmlns:a16="http://schemas.microsoft.com/office/drawing/2014/main" id="{00000000-0008-0000-0E00-00001304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1044" name="Line 532">
          <a:extLst>
            <a:ext uri="{FF2B5EF4-FFF2-40B4-BE49-F238E27FC236}">
              <a16:creationId xmlns="" xmlns:a16="http://schemas.microsoft.com/office/drawing/2014/main" id="{00000000-0008-0000-0E00-00001404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673</xdr:row>
      <xdr:rowOff>0</xdr:rowOff>
    </xdr:from>
    <xdr:to>
      <xdr:col>5</xdr:col>
      <xdr:colOff>1304925</xdr:colOff>
      <xdr:row>674</xdr:row>
      <xdr:rowOff>0</xdr:rowOff>
    </xdr:to>
    <xdr:sp macro="" textlink="">
      <xdr:nvSpPr>
        <xdr:cNvPr id="1045" name="Line 533">
          <a:extLst>
            <a:ext uri="{FF2B5EF4-FFF2-40B4-BE49-F238E27FC236}">
              <a16:creationId xmlns="" xmlns:a16="http://schemas.microsoft.com/office/drawing/2014/main" id="{00000000-0008-0000-0E00-000015040000}"/>
            </a:ext>
          </a:extLst>
        </xdr:cNvPr>
        <xdr:cNvSpPr>
          <a:spLocks noChangeShapeType="1"/>
        </xdr:cNvSpPr>
      </xdr:nvSpPr>
      <xdr:spPr bwMode="auto">
        <a:xfrm>
          <a:off x="7610475" y="140712825"/>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271</xdr:row>
      <xdr:rowOff>152400</xdr:rowOff>
    </xdr:from>
    <xdr:to>
      <xdr:col>6</xdr:col>
      <xdr:colOff>66675</xdr:colOff>
      <xdr:row>271</xdr:row>
      <xdr:rowOff>152400</xdr:rowOff>
    </xdr:to>
    <xdr:sp macro="" textlink="">
      <xdr:nvSpPr>
        <xdr:cNvPr id="1118" name="Line 606">
          <a:extLst>
            <a:ext uri="{FF2B5EF4-FFF2-40B4-BE49-F238E27FC236}">
              <a16:creationId xmlns="" xmlns:a16="http://schemas.microsoft.com/office/drawing/2014/main" id="{00000000-0008-0000-0E00-00005E040000}"/>
            </a:ext>
          </a:extLst>
        </xdr:cNvPr>
        <xdr:cNvSpPr>
          <a:spLocks noChangeShapeType="1"/>
        </xdr:cNvSpPr>
      </xdr:nvSpPr>
      <xdr:spPr bwMode="auto">
        <a:xfrm>
          <a:off x="8048625" y="65703450"/>
          <a:ext cx="0" cy="0"/>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1" name="Line 531">
          <a:extLst>
            <a:ext uri="{FF2B5EF4-FFF2-40B4-BE49-F238E27FC236}">
              <a16:creationId xmlns="" xmlns:a16="http://schemas.microsoft.com/office/drawing/2014/main" id="{00000000-0008-0000-0E00-0000C1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2" name="Line 532">
          <a:extLst>
            <a:ext uri="{FF2B5EF4-FFF2-40B4-BE49-F238E27FC236}">
              <a16:creationId xmlns="" xmlns:a16="http://schemas.microsoft.com/office/drawing/2014/main" id="{00000000-0008-0000-0E00-0000C2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3" name="Line 533">
          <a:extLst>
            <a:ext uri="{FF2B5EF4-FFF2-40B4-BE49-F238E27FC236}">
              <a16:creationId xmlns="" xmlns:a16="http://schemas.microsoft.com/office/drawing/2014/main" id="{00000000-0008-0000-0E00-0000C3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4" name="Line 531">
          <a:extLst>
            <a:ext uri="{FF2B5EF4-FFF2-40B4-BE49-F238E27FC236}">
              <a16:creationId xmlns="" xmlns:a16="http://schemas.microsoft.com/office/drawing/2014/main" id="{00000000-0008-0000-0E00-0000C4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5" name="Line 532">
          <a:extLst>
            <a:ext uri="{FF2B5EF4-FFF2-40B4-BE49-F238E27FC236}">
              <a16:creationId xmlns="" xmlns:a16="http://schemas.microsoft.com/office/drawing/2014/main" id="{00000000-0008-0000-0E00-0000C5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5</xdr:col>
      <xdr:colOff>1304925</xdr:colOff>
      <xdr:row>722</xdr:row>
      <xdr:rowOff>0</xdr:rowOff>
    </xdr:from>
    <xdr:to>
      <xdr:col>5</xdr:col>
      <xdr:colOff>1304925</xdr:colOff>
      <xdr:row>723</xdr:row>
      <xdr:rowOff>0</xdr:rowOff>
    </xdr:to>
    <xdr:sp macro="" textlink="">
      <xdr:nvSpPr>
        <xdr:cNvPr id="966" name="Line 533">
          <a:extLst>
            <a:ext uri="{FF2B5EF4-FFF2-40B4-BE49-F238E27FC236}">
              <a16:creationId xmlns="" xmlns:a16="http://schemas.microsoft.com/office/drawing/2014/main" id="{00000000-0008-0000-0E00-0000C6030000}"/>
            </a:ext>
          </a:extLst>
        </xdr:cNvPr>
        <xdr:cNvSpPr>
          <a:spLocks noChangeShapeType="1"/>
        </xdr:cNvSpPr>
      </xdr:nvSpPr>
      <xdr:spPr bwMode="auto">
        <a:xfrm>
          <a:off x="6919913" y="118467188"/>
          <a:ext cx="0" cy="214312"/>
        </a:xfrm>
        <a:prstGeom prst="line">
          <a:avLst/>
        </a:prstGeom>
        <a:noFill/>
        <a:ln w="9525">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866775</xdr:colOff>
      <xdr:row>0</xdr:row>
      <xdr:rowOff>933450</xdr:rowOff>
    </xdr:to>
    <xdr:pic>
      <xdr:nvPicPr>
        <xdr:cNvPr id="2" name="Picture 1">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77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82"/>
  <sheetViews>
    <sheetView showGridLines="0" workbookViewId="0"/>
  </sheetViews>
  <sheetFormatPr defaultRowHeight="15"/>
  <cols>
    <col min="1" max="26" width="4.140625" style="1" customWidth="1"/>
    <col min="27" max="16384" width="9.140625" style="1"/>
  </cols>
  <sheetData>
    <row r="1" spans="1:26" s="10" customFormat="1">
      <c r="A1" s="46" t="s">
        <v>641</v>
      </c>
      <c r="C1" s="38"/>
      <c r="D1" s="38"/>
      <c r="E1" s="38"/>
      <c r="F1" s="38"/>
      <c r="G1" s="38"/>
      <c r="H1" s="38"/>
      <c r="I1" s="38"/>
      <c r="J1" s="38"/>
      <c r="K1" s="38"/>
      <c r="L1" s="38"/>
      <c r="M1" s="38"/>
      <c r="N1" s="38"/>
      <c r="O1" s="38"/>
      <c r="P1" s="38"/>
      <c r="Q1" s="38"/>
      <c r="R1" s="38"/>
      <c r="S1" s="38"/>
      <c r="T1" s="38"/>
      <c r="U1" s="38"/>
      <c r="V1" s="37"/>
      <c r="W1" s="45" t="s">
        <v>382</v>
      </c>
      <c r="X1" s="37"/>
      <c r="Y1" s="37"/>
      <c r="Z1" s="37"/>
    </row>
    <row r="2" spans="1:26" s="10" customFormat="1">
      <c r="A2" s="43" t="s">
        <v>381</v>
      </c>
      <c r="C2" s="38"/>
      <c r="D2" s="38"/>
      <c r="E2" s="1953"/>
      <c r="F2" s="1953"/>
      <c r="G2" s="1953"/>
      <c r="H2" s="1953"/>
      <c r="I2" s="38"/>
      <c r="J2" s="38"/>
      <c r="K2" s="38"/>
      <c r="L2" s="38"/>
      <c r="M2" s="38"/>
      <c r="N2" s="38"/>
      <c r="O2" s="38"/>
      <c r="P2" s="38"/>
      <c r="Q2" s="38"/>
      <c r="R2" s="38"/>
      <c r="S2" s="38"/>
      <c r="T2" s="38"/>
      <c r="U2" s="38"/>
      <c r="V2" s="37"/>
      <c r="W2" s="44" t="e">
        <f>"Báo cáo tài chính của "&amp;#REF!</f>
        <v>#REF!</v>
      </c>
      <c r="X2" s="37"/>
      <c r="Y2" s="37"/>
      <c r="Z2" s="37"/>
    </row>
    <row r="3" spans="1:26" s="10" customFormat="1">
      <c r="A3" s="43" t="s">
        <v>380</v>
      </c>
      <c r="C3" s="38"/>
      <c r="D3" s="37"/>
      <c r="E3" s="1954"/>
      <c r="F3" s="1954"/>
      <c r="G3" s="1954"/>
      <c r="H3" s="1954"/>
      <c r="I3" s="37"/>
      <c r="J3" s="37"/>
      <c r="K3" s="37"/>
      <c r="L3" s="37"/>
      <c r="M3" s="37"/>
      <c r="N3" s="37"/>
      <c r="O3" s="37"/>
      <c r="P3" s="37"/>
      <c r="Q3" s="37"/>
      <c r="R3" s="37"/>
      <c r="S3" s="37"/>
      <c r="T3" s="37"/>
      <c r="U3" s="37"/>
      <c r="V3" s="37"/>
      <c r="W3" s="42" t="e">
        <f>#REF!</f>
        <v>#REF!</v>
      </c>
      <c r="X3" s="37"/>
      <c r="Y3" s="37"/>
      <c r="Z3" s="37"/>
    </row>
    <row r="4" spans="1:26" s="10" customFormat="1">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c r="A5" s="38"/>
      <c r="C5" s="38"/>
      <c r="D5" s="37"/>
      <c r="E5" s="37"/>
      <c r="F5" s="37"/>
      <c r="G5" s="37"/>
      <c r="H5" s="37"/>
      <c r="I5" s="37"/>
      <c r="J5" s="37"/>
      <c r="K5" s="37"/>
      <c r="L5" s="37"/>
      <c r="M5" s="37"/>
      <c r="N5" s="37"/>
      <c r="O5" s="37"/>
      <c r="P5" s="37"/>
      <c r="Q5" s="37"/>
      <c r="R5" s="37"/>
      <c r="S5" s="37"/>
      <c r="T5" s="37"/>
      <c r="U5" s="37"/>
      <c r="V5" s="37"/>
      <c r="W5" s="37"/>
      <c r="X5" s="37"/>
      <c r="Y5" s="37"/>
      <c r="Z5" s="37"/>
    </row>
    <row r="7" spans="1:26">
      <c r="A7" s="35" t="s">
        <v>379</v>
      </c>
    </row>
    <row r="8" spans="1:26">
      <c r="A8" s="36"/>
    </row>
    <row r="9" spans="1:26">
      <c r="A9" s="35" t="s">
        <v>378</v>
      </c>
    </row>
    <row r="10" spans="1:26" ht="15.75" thickBot="1"/>
    <row r="11" spans="1:26" ht="15.75" thickTop="1">
      <c r="A11" s="1881"/>
      <c r="B11" s="1882"/>
      <c r="C11" s="1892"/>
      <c r="D11" s="1893"/>
      <c r="E11" s="1893"/>
      <c r="F11" s="1893"/>
      <c r="G11" s="1893"/>
      <c r="H11" s="1893"/>
      <c r="I11" s="1882"/>
      <c r="J11" s="1955" t="s">
        <v>377</v>
      </c>
      <c r="K11" s="1893"/>
      <c r="L11" s="1893"/>
      <c r="M11" s="1893"/>
      <c r="N11" s="1893"/>
      <c r="O11" s="1893"/>
      <c r="P11" s="1893"/>
      <c r="Q11" s="1893"/>
      <c r="R11" s="1893"/>
      <c r="S11" s="1893"/>
      <c r="T11" s="1893"/>
      <c r="U11" s="1893"/>
      <c r="V11" s="1893"/>
      <c r="W11" s="1956"/>
    </row>
    <row r="12" spans="1:26">
      <c r="A12" s="1883" t="s">
        <v>376</v>
      </c>
      <c r="B12" s="1884"/>
      <c r="C12" s="1894" t="s">
        <v>360</v>
      </c>
      <c r="D12" s="1895"/>
      <c r="E12" s="1895"/>
      <c r="F12" s="1895"/>
      <c r="G12" s="1895"/>
      <c r="H12" s="1895"/>
      <c r="I12" s="1884"/>
      <c r="J12" s="1906" t="s">
        <v>375</v>
      </c>
      <c r="K12" s="1907"/>
      <c r="L12" s="1907"/>
      <c r="M12" s="1907"/>
      <c r="N12" s="1907"/>
      <c r="O12" s="1907"/>
      <c r="P12" s="1906" t="s">
        <v>374</v>
      </c>
      <c r="Q12" s="1907"/>
      <c r="R12" s="1907"/>
      <c r="S12" s="1907"/>
      <c r="T12" s="1907"/>
      <c r="U12" s="1907"/>
      <c r="V12" s="1907"/>
      <c r="W12" s="1908"/>
    </row>
    <row r="13" spans="1:26">
      <c r="A13" s="1885"/>
      <c r="B13" s="1886"/>
      <c r="C13" s="1896"/>
      <c r="D13" s="1897"/>
      <c r="E13" s="1897"/>
      <c r="F13" s="1897"/>
      <c r="G13" s="1897"/>
      <c r="H13" s="1897"/>
      <c r="I13" s="1886"/>
      <c r="J13" s="1901" t="s">
        <v>373</v>
      </c>
      <c r="K13" s="1902"/>
      <c r="L13" s="1902"/>
      <c r="M13" s="1901" t="s">
        <v>372</v>
      </c>
      <c r="N13" s="1902"/>
      <c r="O13" s="1902"/>
      <c r="P13" s="1901" t="s">
        <v>373</v>
      </c>
      <c r="Q13" s="1902"/>
      <c r="R13" s="1902"/>
      <c r="S13" s="1902"/>
      <c r="T13" s="1901" t="s">
        <v>372</v>
      </c>
      <c r="U13" s="1902"/>
      <c r="V13" s="1902"/>
      <c r="W13" s="1968"/>
    </row>
    <row r="14" spans="1:26">
      <c r="A14" s="1887">
        <v>1</v>
      </c>
      <c r="B14" s="1888"/>
      <c r="C14" s="1898" t="s">
        <v>371</v>
      </c>
      <c r="D14" s="1899"/>
      <c r="E14" s="1899"/>
      <c r="F14" s="1899"/>
      <c r="G14" s="1899"/>
      <c r="H14" s="1899"/>
      <c r="I14" s="1900"/>
      <c r="J14" s="1903">
        <v>0.04</v>
      </c>
      <c r="K14" s="1904"/>
      <c r="L14" s="1905"/>
      <c r="M14" s="1903">
        <v>0.08</v>
      </c>
      <c r="N14" s="1904"/>
      <c r="O14" s="1905"/>
      <c r="P14" s="1889" t="e">
        <f>J$14*#REF!</f>
        <v>#REF!</v>
      </c>
      <c r="Q14" s="1890"/>
      <c r="R14" s="1890"/>
      <c r="S14" s="1891"/>
      <c r="T14" s="1889" t="e">
        <f>M$14*#REF!</f>
        <v>#REF!</v>
      </c>
      <c r="U14" s="1890"/>
      <c r="V14" s="1890"/>
      <c r="W14" s="1909"/>
    </row>
    <row r="15" spans="1:26">
      <c r="A15" s="1887">
        <v>2</v>
      </c>
      <c r="B15" s="1888"/>
      <c r="C15" s="1898" t="s">
        <v>370</v>
      </c>
      <c r="D15" s="1899"/>
      <c r="E15" s="1899"/>
      <c r="F15" s="1899"/>
      <c r="G15" s="1899"/>
      <c r="H15" s="1899"/>
      <c r="I15" s="1900"/>
      <c r="J15" s="1903">
        <v>4.0000000000000001E-3</v>
      </c>
      <c r="K15" s="1904"/>
      <c r="L15" s="1905"/>
      <c r="M15" s="1903">
        <v>8.0000000000000002E-3</v>
      </c>
      <c r="N15" s="1904"/>
      <c r="O15" s="1905"/>
      <c r="P15" s="1889" t="e">
        <f>J$15*#REF!</f>
        <v>#REF!</v>
      </c>
      <c r="Q15" s="1890"/>
      <c r="R15" s="1890"/>
      <c r="S15" s="1891"/>
      <c r="T15" s="1889" t="e">
        <f>M$15*#REF!</f>
        <v>#REF!</v>
      </c>
      <c r="U15" s="1890"/>
      <c r="V15" s="1890"/>
      <c r="W15" s="1909"/>
    </row>
    <row r="16" spans="1:26">
      <c r="A16" s="1887">
        <v>3</v>
      </c>
      <c r="B16" s="1888"/>
      <c r="C16" s="1898" t="s">
        <v>369</v>
      </c>
      <c r="D16" s="1899"/>
      <c r="E16" s="1899"/>
      <c r="F16" s="1899"/>
      <c r="G16" s="1899"/>
      <c r="H16" s="1899"/>
      <c r="I16" s="1900"/>
      <c r="J16" s="1903">
        <v>0.01</v>
      </c>
      <c r="K16" s="1904"/>
      <c r="L16" s="1905"/>
      <c r="M16" s="1903">
        <v>0.02</v>
      </c>
      <c r="N16" s="1904"/>
      <c r="O16" s="1905"/>
      <c r="P16" s="1889" t="e">
        <f>J$16*#REF!</f>
        <v>#REF!</v>
      </c>
      <c r="Q16" s="1890"/>
      <c r="R16" s="1890"/>
      <c r="S16" s="1891"/>
      <c r="T16" s="1889" t="e">
        <f>M$16*#REF!</f>
        <v>#REF!</v>
      </c>
      <c r="U16" s="1890"/>
      <c r="V16" s="1890"/>
      <c r="W16" s="1909"/>
    </row>
    <row r="17" spans="1:23">
      <c r="A17" s="1887">
        <v>4</v>
      </c>
      <c r="B17" s="1888"/>
      <c r="C17" s="1898" t="s">
        <v>327</v>
      </c>
      <c r="D17" s="1899"/>
      <c r="E17" s="1899"/>
      <c r="F17" s="1899"/>
      <c r="G17" s="1899"/>
      <c r="H17" s="1899"/>
      <c r="I17" s="1900"/>
      <c r="J17" s="1903">
        <v>0.01</v>
      </c>
      <c r="K17" s="1904"/>
      <c r="L17" s="1905"/>
      <c r="M17" s="1903">
        <v>0.02</v>
      </c>
      <c r="N17" s="1904"/>
      <c r="O17" s="1905"/>
      <c r="P17" s="1889" t="e">
        <f>J$17*#REF!</f>
        <v>#REF!</v>
      </c>
      <c r="Q17" s="1890"/>
      <c r="R17" s="1890"/>
      <c r="S17" s="1891"/>
      <c r="T17" s="1889" t="e">
        <f>M$17*#REF!</f>
        <v>#REF!</v>
      </c>
      <c r="U17" s="1890"/>
      <c r="V17" s="1890"/>
      <c r="W17" s="1909"/>
    </row>
    <row r="18" spans="1:23" ht="15.75" thickBot="1">
      <c r="A18" s="1943">
        <v>5</v>
      </c>
      <c r="B18" s="1944"/>
      <c r="C18" s="1962" t="s">
        <v>368</v>
      </c>
      <c r="D18" s="1963"/>
      <c r="E18" s="1963"/>
      <c r="F18" s="1963"/>
      <c r="G18" s="1963"/>
      <c r="H18" s="1963"/>
      <c r="I18" s="1964"/>
      <c r="J18" s="1945">
        <v>5.0000000000000001E-3</v>
      </c>
      <c r="K18" s="1946"/>
      <c r="L18" s="1947"/>
      <c r="M18" s="1945">
        <v>0.01</v>
      </c>
      <c r="N18" s="1946"/>
      <c r="O18" s="1947"/>
      <c r="P18" s="1959" t="e">
        <f>J$18*#REF!</f>
        <v>#REF!</v>
      </c>
      <c r="Q18" s="1960"/>
      <c r="R18" s="1960"/>
      <c r="S18" s="1969"/>
      <c r="T18" s="1959" t="e">
        <f>M$18*#REF!</f>
        <v>#REF!</v>
      </c>
      <c r="U18" s="1960"/>
      <c r="V18" s="1960"/>
      <c r="W18" s="1961"/>
    </row>
    <row r="19" spans="1:23" ht="15.75" thickTop="1"/>
    <row r="20" spans="1:23">
      <c r="A20" s="11" t="s">
        <v>367</v>
      </c>
      <c r="H20" s="34"/>
      <c r="P20" s="1950" t="e">
        <f>MIN(F14:T18)</f>
        <v>#REF!</v>
      </c>
      <c r="Q20" s="1951"/>
      <c r="R20" s="1951"/>
      <c r="S20" s="1952"/>
    </row>
    <row r="21" spans="1:23">
      <c r="H21" s="34"/>
      <c r="T21" s="33"/>
      <c r="U21" s="33"/>
      <c r="V21" s="33"/>
      <c r="W21" s="33"/>
    </row>
    <row r="22" spans="1:23">
      <c r="A22" s="12" t="s">
        <v>365</v>
      </c>
    </row>
    <row r="24" spans="1:23">
      <c r="A24" s="11" t="s">
        <v>364</v>
      </c>
      <c r="E24" s="1" t="s">
        <v>363</v>
      </c>
      <c r="G24" s="1923"/>
      <c r="H24" s="1924"/>
      <c r="I24" s="1924"/>
      <c r="J24" s="1924"/>
      <c r="K24" s="1924"/>
    </row>
    <row r="25" spans="1:23">
      <c r="A25" s="11" t="s">
        <v>362</v>
      </c>
      <c r="E25" s="1" t="s">
        <v>361</v>
      </c>
      <c r="G25" s="1925"/>
      <c r="H25" s="1926"/>
      <c r="I25" s="1926"/>
      <c r="J25" s="1926"/>
      <c r="K25" s="1926"/>
    </row>
    <row r="27" spans="1:23">
      <c r="A27" s="32" t="s">
        <v>360</v>
      </c>
      <c r="B27" s="31"/>
      <c r="C27" s="31"/>
      <c r="D27" s="31"/>
      <c r="E27" s="30"/>
      <c r="F27" s="1927" t="s">
        <v>359</v>
      </c>
      <c r="G27" s="1928"/>
      <c r="H27" s="1928"/>
      <c r="I27" s="1928"/>
      <c r="J27" s="1929"/>
      <c r="K27" s="1927" t="s">
        <v>358</v>
      </c>
      <c r="L27" s="1928"/>
      <c r="M27" s="1928"/>
      <c r="N27" s="1928"/>
      <c r="O27" s="1928"/>
      <c r="P27" s="1928"/>
      <c r="Q27" s="1928"/>
      <c r="R27" s="1929"/>
      <c r="S27" s="1927" t="s">
        <v>357</v>
      </c>
      <c r="T27" s="1928"/>
      <c r="U27" s="1928"/>
      <c r="V27" s="1928"/>
      <c r="W27" s="1929"/>
    </row>
    <row r="28" spans="1:23">
      <c r="A28" s="29" t="s">
        <v>356</v>
      </c>
      <c r="B28" s="16"/>
      <c r="C28" s="16"/>
      <c r="D28" s="16"/>
      <c r="E28" s="16"/>
      <c r="F28" s="28"/>
      <c r="G28" s="27" t="s">
        <v>353</v>
      </c>
      <c r="H28" s="26">
        <v>0.05</v>
      </c>
      <c r="I28" s="24" t="s">
        <v>355</v>
      </c>
      <c r="J28" s="23"/>
      <c r="K28" s="19"/>
      <c r="L28" s="22" t="s">
        <v>352</v>
      </c>
      <c r="M28" s="21">
        <v>0.05</v>
      </c>
      <c r="N28" s="1930" t="s">
        <v>351</v>
      </c>
      <c r="O28" s="1931"/>
      <c r="P28" s="20">
        <v>0.1</v>
      </c>
      <c r="Q28" s="16" t="s">
        <v>355</v>
      </c>
      <c r="R28" s="15"/>
      <c r="S28" s="28"/>
      <c r="T28" s="27" t="s">
        <v>350</v>
      </c>
      <c r="U28" s="26">
        <v>0.05</v>
      </c>
      <c r="V28" s="24" t="s">
        <v>355</v>
      </c>
      <c r="W28" s="23"/>
    </row>
    <row r="29" spans="1:23">
      <c r="A29" s="19"/>
      <c r="B29" s="16"/>
      <c r="C29" s="16"/>
      <c r="D29" s="16"/>
      <c r="E29" s="16"/>
      <c r="F29" s="1932">
        <f>$G$24*$H$28</f>
        <v>0</v>
      </c>
      <c r="G29" s="1933"/>
      <c r="H29" s="1933"/>
      <c r="I29" s="1933"/>
      <c r="J29" s="1934"/>
      <c r="K29" s="1932">
        <f>F29</f>
        <v>0</v>
      </c>
      <c r="L29" s="1933"/>
      <c r="M29" s="1933"/>
      <c r="N29" s="1934"/>
      <c r="O29" s="1932">
        <f>S29</f>
        <v>0</v>
      </c>
      <c r="P29" s="1933"/>
      <c r="Q29" s="1933"/>
      <c r="R29" s="1934"/>
      <c r="S29" s="1932">
        <f>$G$24*$U$28</f>
        <v>0</v>
      </c>
      <c r="T29" s="1933"/>
      <c r="U29" s="1933"/>
      <c r="V29" s="1933"/>
      <c r="W29" s="1934"/>
    </row>
    <row r="30" spans="1:23">
      <c r="A30" s="25" t="s">
        <v>354</v>
      </c>
      <c r="B30" s="24"/>
      <c r="C30" s="24"/>
      <c r="D30" s="24"/>
      <c r="E30" s="23"/>
      <c r="F30" s="19"/>
      <c r="G30" s="18" t="s">
        <v>353</v>
      </c>
      <c r="H30" s="17">
        <v>0.1</v>
      </c>
      <c r="I30" s="16" t="s">
        <v>349</v>
      </c>
      <c r="J30" s="15"/>
      <c r="K30" s="19"/>
      <c r="L30" s="22" t="s">
        <v>352</v>
      </c>
      <c r="M30" s="21">
        <v>0.1</v>
      </c>
      <c r="N30" s="1930" t="s">
        <v>351</v>
      </c>
      <c r="O30" s="1931"/>
      <c r="P30" s="20">
        <v>0.15</v>
      </c>
      <c r="Q30" s="16" t="s">
        <v>349</v>
      </c>
      <c r="R30" s="15"/>
      <c r="S30" s="19"/>
      <c r="T30" s="18" t="s">
        <v>350</v>
      </c>
      <c r="U30" s="17">
        <v>0.1</v>
      </c>
      <c r="V30" s="16" t="s">
        <v>349</v>
      </c>
      <c r="W30" s="15"/>
    </row>
    <row r="31" spans="1:23">
      <c r="A31" s="14"/>
      <c r="B31" s="13"/>
      <c r="C31" s="13"/>
      <c r="D31" s="13"/>
      <c r="E31" s="13"/>
      <c r="F31" s="1932">
        <f>$G$25*$H$30</f>
        <v>0</v>
      </c>
      <c r="G31" s="1933"/>
      <c r="H31" s="1933"/>
      <c r="I31" s="1933"/>
      <c r="J31" s="1934"/>
      <c r="K31" s="1932">
        <f>F31</f>
        <v>0</v>
      </c>
      <c r="L31" s="1933"/>
      <c r="M31" s="1933"/>
      <c r="N31" s="1934"/>
      <c r="O31" s="1932">
        <f>S31</f>
        <v>0</v>
      </c>
      <c r="P31" s="1933"/>
      <c r="Q31" s="1933"/>
      <c r="R31" s="1934"/>
      <c r="S31" s="1932">
        <f>$G$25*$U$30</f>
        <v>0</v>
      </c>
      <c r="T31" s="1933"/>
      <c r="U31" s="1933"/>
      <c r="V31" s="1933"/>
      <c r="W31" s="1934"/>
    </row>
    <row r="34" spans="1:23">
      <c r="A34" s="12" t="s">
        <v>348</v>
      </c>
    </row>
    <row r="35" spans="1:23">
      <c r="B35" s="11" t="s">
        <v>347</v>
      </c>
    </row>
    <row r="36" spans="1:23">
      <c r="B36" s="11" t="s">
        <v>346</v>
      </c>
    </row>
    <row r="37" spans="1:23">
      <c r="B37" s="11" t="s">
        <v>345</v>
      </c>
    </row>
    <row r="38" spans="1:23">
      <c r="B38" s="11" t="s">
        <v>344</v>
      </c>
    </row>
    <row r="39" spans="1:23" ht="15.75" thickBot="1"/>
    <row r="40" spans="1:23" ht="15.75" thickTop="1">
      <c r="A40" s="1957" t="s">
        <v>343</v>
      </c>
      <c r="B40" s="1958"/>
      <c r="C40" s="1935" t="s">
        <v>342</v>
      </c>
      <c r="D40" s="1936"/>
      <c r="E40" s="1936"/>
      <c r="F40" s="1936"/>
      <c r="G40" s="1936"/>
      <c r="H40" s="1936"/>
      <c r="I40" s="1936"/>
      <c r="J40" s="1936"/>
      <c r="K40" s="1937"/>
      <c r="L40" s="1965" t="s">
        <v>341</v>
      </c>
      <c r="M40" s="1966"/>
      <c r="N40" s="1920" t="s">
        <v>340</v>
      </c>
      <c r="O40" s="1921"/>
      <c r="P40" s="1921"/>
      <c r="Q40" s="1922"/>
      <c r="R40" s="1920" t="s">
        <v>339</v>
      </c>
      <c r="S40" s="1921"/>
      <c r="T40" s="1921"/>
      <c r="U40" s="1967"/>
      <c r="W40" s="8">
        <v>1</v>
      </c>
    </row>
    <row r="41" spans="1:23">
      <c r="A41" s="1948">
        <v>110</v>
      </c>
      <c r="B41" s="1949"/>
      <c r="C41" s="1917" t="s">
        <v>338</v>
      </c>
      <c r="D41" s="1918"/>
      <c r="E41" s="1918"/>
      <c r="F41" s="1918"/>
      <c r="G41" s="1918"/>
      <c r="H41" s="1918"/>
      <c r="I41" s="1918"/>
      <c r="J41" s="1918"/>
      <c r="K41" s="1919"/>
      <c r="L41" s="1941">
        <v>1</v>
      </c>
      <c r="M41" s="1942"/>
      <c r="N41" s="1914">
        <f>IF(ISERROR(VLOOKUP(A41,#REF!,4,0))=FALSE,VLOOKUP(A41,#REF!,4,0),0)</f>
        <v>0</v>
      </c>
      <c r="O41" s="1915"/>
      <c r="P41" s="1915"/>
      <c r="Q41" s="1916"/>
      <c r="R41" s="1938">
        <f t="shared" ref="R41:R59" si="0">IF($W$60&lt;&gt;0,$P$20*W41/$W$60,0)</f>
        <v>0</v>
      </c>
      <c r="S41" s="1939"/>
      <c r="T41" s="1939"/>
      <c r="U41" s="1940"/>
      <c r="W41" s="9">
        <f t="shared" ref="W41:W59" si="1">IF(ISERROR(L41^$W$40)=FALSE,L41^$W$40,0)*N41</f>
        <v>0</v>
      </c>
    </row>
    <row r="42" spans="1:23">
      <c r="A42" s="1912">
        <v>120</v>
      </c>
      <c r="B42" s="1913"/>
      <c r="C42" s="1917" t="s">
        <v>337</v>
      </c>
      <c r="D42" s="1918"/>
      <c r="E42" s="1918"/>
      <c r="F42" s="1918"/>
      <c r="G42" s="1918"/>
      <c r="H42" s="1918"/>
      <c r="I42" s="1918"/>
      <c r="J42" s="1918"/>
      <c r="K42" s="1919"/>
      <c r="L42" s="1941">
        <v>1</v>
      </c>
      <c r="M42" s="1942"/>
      <c r="N42" s="1914">
        <f>IF(ISERROR(VLOOKUP(A42,#REF!,4,0))=FALSE,VLOOKUP(A42,#REF!,4,0),0)</f>
        <v>0</v>
      </c>
      <c r="O42" s="1915"/>
      <c r="P42" s="1915"/>
      <c r="Q42" s="1916"/>
      <c r="R42" s="1938">
        <f t="shared" si="0"/>
        <v>0</v>
      </c>
      <c r="S42" s="1939"/>
      <c r="T42" s="1939"/>
      <c r="U42" s="1940"/>
      <c r="W42" s="9">
        <f t="shared" si="1"/>
        <v>0</v>
      </c>
    </row>
    <row r="43" spans="1:23">
      <c r="A43" s="1912">
        <v>130</v>
      </c>
      <c r="B43" s="1913"/>
      <c r="C43" s="1917" t="s">
        <v>336</v>
      </c>
      <c r="D43" s="1918"/>
      <c r="E43" s="1918"/>
      <c r="F43" s="1918"/>
      <c r="G43" s="1918"/>
      <c r="H43" s="1918"/>
      <c r="I43" s="1918"/>
      <c r="J43" s="1918"/>
      <c r="K43" s="1919"/>
      <c r="L43" s="1941">
        <v>2</v>
      </c>
      <c r="M43" s="1942"/>
      <c r="N43" s="1914">
        <f>IF(ISERROR(VLOOKUP(A43,#REF!,4,0))=FALSE,VLOOKUP(A43,#REF!,4,0),0)</f>
        <v>0</v>
      </c>
      <c r="O43" s="1915"/>
      <c r="P43" s="1915"/>
      <c r="Q43" s="1916"/>
      <c r="R43" s="1938">
        <f t="shared" si="0"/>
        <v>0</v>
      </c>
      <c r="S43" s="1939"/>
      <c r="T43" s="1939"/>
      <c r="U43" s="1940"/>
      <c r="W43" s="9">
        <f t="shared" si="1"/>
        <v>0</v>
      </c>
    </row>
    <row r="44" spans="1:23">
      <c r="A44" s="1912">
        <v>140</v>
      </c>
      <c r="B44" s="1913"/>
      <c r="C44" s="1917" t="s">
        <v>335</v>
      </c>
      <c r="D44" s="1918"/>
      <c r="E44" s="1918"/>
      <c r="F44" s="1918"/>
      <c r="G44" s="1918"/>
      <c r="H44" s="1918"/>
      <c r="I44" s="1918"/>
      <c r="J44" s="1918"/>
      <c r="K44" s="1919"/>
      <c r="L44" s="1941">
        <v>3</v>
      </c>
      <c r="M44" s="1942"/>
      <c r="N44" s="1914">
        <f>IF(ISERROR(VLOOKUP(A44,#REF!,4,0))=FALSE,VLOOKUP(A44,#REF!,4,0),0)</f>
        <v>0</v>
      </c>
      <c r="O44" s="1915"/>
      <c r="P44" s="1915"/>
      <c r="Q44" s="1916"/>
      <c r="R44" s="1938">
        <f t="shared" si="0"/>
        <v>0</v>
      </c>
      <c r="S44" s="1939"/>
      <c r="T44" s="1939"/>
      <c r="U44" s="1940"/>
      <c r="W44" s="9">
        <f t="shared" si="1"/>
        <v>0</v>
      </c>
    </row>
    <row r="45" spans="1:23">
      <c r="A45" s="1912">
        <v>150</v>
      </c>
      <c r="B45" s="1913"/>
      <c r="C45" s="1917" t="s">
        <v>334</v>
      </c>
      <c r="D45" s="1918"/>
      <c r="E45" s="1918"/>
      <c r="F45" s="1918"/>
      <c r="G45" s="1918"/>
      <c r="H45" s="1918"/>
      <c r="I45" s="1918"/>
      <c r="J45" s="1918"/>
      <c r="K45" s="1919"/>
      <c r="L45" s="1941">
        <v>1</v>
      </c>
      <c r="M45" s="1942"/>
      <c r="N45" s="1914">
        <f>IF(ISERROR(VLOOKUP(A45,#REF!,4,0))=FALSE,VLOOKUP(A45,#REF!,4,0),0)</f>
        <v>0</v>
      </c>
      <c r="O45" s="1915"/>
      <c r="P45" s="1915"/>
      <c r="Q45" s="1916"/>
      <c r="R45" s="1938">
        <f t="shared" si="0"/>
        <v>0</v>
      </c>
      <c r="S45" s="1939"/>
      <c r="T45" s="1939"/>
      <c r="U45" s="1940"/>
      <c r="W45" s="9">
        <f t="shared" si="1"/>
        <v>0</v>
      </c>
    </row>
    <row r="46" spans="1:23">
      <c r="A46" s="1912">
        <v>160</v>
      </c>
      <c r="B46" s="1913"/>
      <c r="C46" s="1917" t="s">
        <v>333</v>
      </c>
      <c r="D46" s="1918"/>
      <c r="E46" s="1918"/>
      <c r="F46" s="1918"/>
      <c r="G46" s="1918"/>
      <c r="H46" s="1918"/>
      <c r="I46" s="1918"/>
      <c r="J46" s="1918"/>
      <c r="K46" s="1919"/>
      <c r="L46" s="1941">
        <v>1</v>
      </c>
      <c r="M46" s="1942"/>
      <c r="N46" s="1914">
        <f>IF(ISERROR(VLOOKUP(A46,#REF!,4,0))=FALSE,VLOOKUP(A46,#REF!,4,0),0)</f>
        <v>0</v>
      </c>
      <c r="O46" s="1915"/>
      <c r="P46" s="1915"/>
      <c r="Q46" s="1916"/>
      <c r="R46" s="1938">
        <f t="shared" si="0"/>
        <v>0</v>
      </c>
      <c r="S46" s="1939"/>
      <c r="T46" s="1939"/>
      <c r="U46" s="1940"/>
      <c r="W46" s="9">
        <f t="shared" si="1"/>
        <v>0</v>
      </c>
    </row>
    <row r="47" spans="1:23">
      <c r="A47" s="1912"/>
      <c r="B47" s="1913"/>
      <c r="C47" s="1970"/>
      <c r="D47" s="1918"/>
      <c r="E47" s="1918"/>
      <c r="F47" s="1918"/>
      <c r="G47" s="1918"/>
      <c r="H47" s="1918"/>
      <c r="I47" s="1918"/>
      <c r="J47" s="1918"/>
      <c r="K47" s="1919"/>
      <c r="L47" s="1941"/>
      <c r="M47" s="1942"/>
      <c r="N47" s="1914">
        <f>IF(ISERROR(VLOOKUP(A47,#REF!,4,0))=FALSE,VLOOKUP(A47,#REF!,4,0),0)</f>
        <v>0</v>
      </c>
      <c r="O47" s="1915"/>
      <c r="P47" s="1915"/>
      <c r="Q47" s="1916"/>
      <c r="R47" s="1938">
        <f t="shared" si="0"/>
        <v>0</v>
      </c>
      <c r="S47" s="1939"/>
      <c r="T47" s="1939"/>
      <c r="U47" s="1940"/>
      <c r="W47" s="9">
        <f t="shared" si="1"/>
        <v>0</v>
      </c>
    </row>
    <row r="48" spans="1:23">
      <c r="A48" s="1912">
        <v>210</v>
      </c>
      <c r="B48" s="1913"/>
      <c r="C48" s="1917" t="s">
        <v>332</v>
      </c>
      <c r="D48" s="1918"/>
      <c r="E48" s="1918"/>
      <c r="F48" s="1918"/>
      <c r="G48" s="1918"/>
      <c r="H48" s="1918"/>
      <c r="I48" s="1918"/>
      <c r="J48" s="1918"/>
      <c r="K48" s="1919"/>
      <c r="L48" s="1941">
        <v>1</v>
      </c>
      <c r="M48" s="1942"/>
      <c r="N48" s="1914">
        <f>IF(ISERROR(VLOOKUP(A48,#REF!,4,0))=FALSE,VLOOKUP(A48,#REF!,4,0),0)</f>
        <v>0</v>
      </c>
      <c r="O48" s="1915"/>
      <c r="P48" s="1915"/>
      <c r="Q48" s="1916"/>
      <c r="R48" s="1938">
        <f t="shared" si="0"/>
        <v>0</v>
      </c>
      <c r="S48" s="1939"/>
      <c r="T48" s="1939"/>
      <c r="U48" s="1940"/>
      <c r="W48" s="9">
        <f t="shared" si="1"/>
        <v>0</v>
      </c>
    </row>
    <row r="49" spans="1:23">
      <c r="A49" s="1912">
        <v>220</v>
      </c>
      <c r="B49" s="1913"/>
      <c r="C49" s="1917" t="s">
        <v>331</v>
      </c>
      <c r="D49" s="1918"/>
      <c r="E49" s="1918"/>
      <c r="F49" s="1918"/>
      <c r="G49" s="1918"/>
      <c r="H49" s="1918"/>
      <c r="I49" s="1918"/>
      <c r="J49" s="1918"/>
      <c r="K49" s="1919"/>
      <c r="L49" s="1941">
        <v>1</v>
      </c>
      <c r="M49" s="1942"/>
      <c r="N49" s="1914">
        <f>IF(ISERROR(VLOOKUP(A49,#REF!,4,0))=FALSE,VLOOKUP(A49,#REF!,4,0),0)</f>
        <v>0</v>
      </c>
      <c r="O49" s="1915"/>
      <c r="P49" s="1915"/>
      <c r="Q49" s="1916"/>
      <c r="R49" s="1938">
        <f t="shared" si="0"/>
        <v>0</v>
      </c>
      <c r="S49" s="1939"/>
      <c r="T49" s="1939"/>
      <c r="U49" s="1940"/>
      <c r="W49" s="9">
        <f t="shared" si="1"/>
        <v>0</v>
      </c>
    </row>
    <row r="50" spans="1:23">
      <c r="A50" s="1912">
        <v>230</v>
      </c>
      <c r="B50" s="1913"/>
      <c r="C50" s="1917" t="s">
        <v>330</v>
      </c>
      <c r="D50" s="1918"/>
      <c r="E50" s="1918"/>
      <c r="F50" s="1918"/>
      <c r="G50" s="1918"/>
      <c r="H50" s="1918"/>
      <c r="I50" s="1918"/>
      <c r="J50" s="1918"/>
      <c r="K50" s="1919"/>
      <c r="L50" s="1941">
        <v>1</v>
      </c>
      <c r="M50" s="1942"/>
      <c r="N50" s="1914">
        <f>IF(ISERROR(VLOOKUP(A50,#REF!,4,0))=FALSE,VLOOKUP(A50,#REF!,4,0),0)</f>
        <v>0</v>
      </c>
      <c r="O50" s="1915"/>
      <c r="P50" s="1915"/>
      <c r="Q50" s="1916"/>
      <c r="R50" s="1938">
        <f t="shared" si="0"/>
        <v>0</v>
      </c>
      <c r="S50" s="1939"/>
      <c r="T50" s="1939"/>
      <c r="U50" s="1940"/>
      <c r="W50" s="9">
        <f t="shared" si="1"/>
        <v>0</v>
      </c>
    </row>
    <row r="51" spans="1:23">
      <c r="A51" s="1912">
        <v>240</v>
      </c>
      <c r="B51" s="1913"/>
      <c r="C51" s="1917" t="s">
        <v>329</v>
      </c>
      <c r="D51" s="1918"/>
      <c r="E51" s="1918"/>
      <c r="F51" s="1918"/>
      <c r="G51" s="1918"/>
      <c r="H51" s="1918"/>
      <c r="I51" s="1918"/>
      <c r="J51" s="1918"/>
      <c r="K51" s="1919"/>
      <c r="L51" s="1941">
        <v>1</v>
      </c>
      <c r="M51" s="1942"/>
      <c r="N51" s="1914">
        <f>IF(ISERROR(VLOOKUP(A51,#REF!,4,0))=FALSE,VLOOKUP(A51,#REF!,4,0),0)</f>
        <v>0</v>
      </c>
      <c r="O51" s="1915"/>
      <c r="P51" s="1915"/>
      <c r="Q51" s="1916"/>
      <c r="R51" s="1938">
        <f t="shared" si="0"/>
        <v>0</v>
      </c>
      <c r="S51" s="1939"/>
      <c r="T51" s="1939"/>
      <c r="U51" s="1940"/>
      <c r="W51" s="9">
        <f t="shared" si="1"/>
        <v>0</v>
      </c>
    </row>
    <row r="52" spans="1:23">
      <c r="A52" s="1912">
        <v>241</v>
      </c>
      <c r="B52" s="1913"/>
      <c r="C52" s="1917" t="s">
        <v>328</v>
      </c>
      <c r="D52" s="1918"/>
      <c r="E52" s="1918"/>
      <c r="F52" s="1918"/>
      <c r="G52" s="1918"/>
      <c r="H52" s="1918"/>
      <c r="I52" s="1918"/>
      <c r="J52" s="1918"/>
      <c r="K52" s="1919"/>
      <c r="L52" s="1941">
        <v>1</v>
      </c>
      <c r="M52" s="1942"/>
      <c r="N52" s="1914">
        <f>IF(ISERROR(VLOOKUP(A52,#REF!,4,0))=FALSE,VLOOKUP(A52,#REF!,4,0),0)</f>
        <v>0</v>
      </c>
      <c r="O52" s="1915"/>
      <c r="P52" s="1915"/>
      <c r="Q52" s="1916"/>
      <c r="R52" s="1938">
        <f t="shared" si="0"/>
        <v>0</v>
      </c>
      <c r="S52" s="1939"/>
      <c r="T52" s="1939"/>
      <c r="U52" s="1940"/>
      <c r="W52" s="9">
        <f t="shared" si="1"/>
        <v>0</v>
      </c>
    </row>
    <row r="53" spans="1:23">
      <c r="A53" s="1912"/>
      <c r="B53" s="1913"/>
      <c r="C53" s="1970"/>
      <c r="D53" s="1918"/>
      <c r="E53" s="1918"/>
      <c r="F53" s="1918"/>
      <c r="G53" s="1918"/>
      <c r="H53" s="1918"/>
      <c r="I53" s="1918"/>
      <c r="J53" s="1918"/>
      <c r="K53" s="1919"/>
      <c r="L53" s="1941"/>
      <c r="M53" s="1942"/>
      <c r="N53" s="1914">
        <f>IF(ISERROR(VLOOKUP(A53,#REF!,4,0))=FALSE,VLOOKUP(A53,#REF!,4,0),0)</f>
        <v>0</v>
      </c>
      <c r="O53" s="1915"/>
      <c r="P53" s="1915"/>
      <c r="Q53" s="1916"/>
      <c r="R53" s="1938">
        <f t="shared" si="0"/>
        <v>0</v>
      </c>
      <c r="S53" s="1939"/>
      <c r="T53" s="1939"/>
      <c r="U53" s="1940"/>
      <c r="W53" s="9">
        <f t="shared" si="1"/>
        <v>0</v>
      </c>
    </row>
    <row r="54" spans="1:23">
      <c r="A54" s="1912">
        <v>310</v>
      </c>
      <c r="B54" s="1913"/>
      <c r="C54" s="1917" t="s">
        <v>327</v>
      </c>
      <c r="D54" s="1918"/>
      <c r="E54" s="1918"/>
      <c r="F54" s="1918"/>
      <c r="G54" s="1918"/>
      <c r="H54" s="1918"/>
      <c r="I54" s="1918"/>
      <c r="J54" s="1918"/>
      <c r="K54" s="1919"/>
      <c r="L54" s="1941">
        <v>2</v>
      </c>
      <c r="M54" s="1942"/>
      <c r="N54" s="1914">
        <f>IF(ISERROR(VLOOKUP(A54,#REF!,4,0))=FALSE,VLOOKUP(A54,#REF!,4,0),0)</f>
        <v>0</v>
      </c>
      <c r="O54" s="1915"/>
      <c r="P54" s="1915"/>
      <c r="Q54" s="1916"/>
      <c r="R54" s="1938">
        <f t="shared" si="0"/>
        <v>0</v>
      </c>
      <c r="S54" s="1939"/>
      <c r="T54" s="1939"/>
      <c r="U54" s="1940"/>
      <c r="W54" s="9">
        <f t="shared" si="1"/>
        <v>0</v>
      </c>
    </row>
    <row r="55" spans="1:23">
      <c r="A55" s="1912">
        <v>320</v>
      </c>
      <c r="B55" s="1913"/>
      <c r="C55" s="1917" t="s">
        <v>326</v>
      </c>
      <c r="D55" s="1918"/>
      <c r="E55" s="1918"/>
      <c r="F55" s="1918"/>
      <c r="G55" s="1918"/>
      <c r="H55" s="1918"/>
      <c r="I55" s="1918"/>
      <c r="J55" s="1918"/>
      <c r="K55" s="1919"/>
      <c r="L55" s="1941">
        <v>2</v>
      </c>
      <c r="M55" s="1942"/>
      <c r="N55" s="1914">
        <f>IF(ISERROR(VLOOKUP(A55,#REF!,4,0))=FALSE,VLOOKUP(A55,#REF!,4,0),0)</f>
        <v>0</v>
      </c>
      <c r="O55" s="1915"/>
      <c r="P55" s="1915"/>
      <c r="Q55" s="1916"/>
      <c r="R55" s="1938">
        <f t="shared" si="0"/>
        <v>0</v>
      </c>
      <c r="S55" s="1939"/>
      <c r="T55" s="1939"/>
      <c r="U55" s="1940"/>
      <c r="W55" s="9">
        <f t="shared" si="1"/>
        <v>0</v>
      </c>
    </row>
    <row r="56" spans="1:23">
      <c r="A56" s="1912">
        <v>330</v>
      </c>
      <c r="B56" s="1913"/>
      <c r="C56" s="1917" t="s">
        <v>325</v>
      </c>
      <c r="D56" s="1918"/>
      <c r="E56" s="1918"/>
      <c r="F56" s="1918"/>
      <c r="G56" s="1918"/>
      <c r="H56" s="1918"/>
      <c r="I56" s="1918"/>
      <c r="J56" s="1918"/>
      <c r="K56" s="1919"/>
      <c r="L56" s="1941">
        <v>1</v>
      </c>
      <c r="M56" s="1942"/>
      <c r="N56" s="1914">
        <f>IF(ISERROR(VLOOKUP(A56,#REF!,4,0))=FALSE,VLOOKUP(A56,#REF!,4,0),0)</f>
        <v>0</v>
      </c>
      <c r="O56" s="1915"/>
      <c r="P56" s="1915"/>
      <c r="Q56" s="1916"/>
      <c r="R56" s="1938">
        <f t="shared" si="0"/>
        <v>0</v>
      </c>
      <c r="S56" s="1939"/>
      <c r="T56" s="1939"/>
      <c r="U56" s="1940"/>
      <c r="W56" s="9">
        <f t="shared" si="1"/>
        <v>0</v>
      </c>
    </row>
    <row r="57" spans="1:23">
      <c r="A57" s="1912"/>
      <c r="B57" s="1913"/>
      <c r="C57" s="1971"/>
      <c r="D57" s="1972"/>
      <c r="E57" s="1972"/>
      <c r="F57" s="1972"/>
      <c r="G57" s="1972"/>
      <c r="H57" s="1972"/>
      <c r="I57" s="1972"/>
      <c r="J57" s="1972"/>
      <c r="K57" s="1973"/>
      <c r="L57" s="1941"/>
      <c r="M57" s="1942"/>
      <c r="N57" s="1914">
        <f>IF(ISERROR(VLOOKUP(A57,#REF!,4,0))=FALSE,VLOOKUP(A57,#REF!,4,0),0)</f>
        <v>0</v>
      </c>
      <c r="O57" s="1915"/>
      <c r="P57" s="1915"/>
      <c r="Q57" s="1916"/>
      <c r="R57" s="1938">
        <f t="shared" si="0"/>
        <v>0</v>
      </c>
      <c r="S57" s="1939"/>
      <c r="T57" s="1939"/>
      <c r="U57" s="1940"/>
      <c r="W57" s="9">
        <f t="shared" si="1"/>
        <v>0</v>
      </c>
    </row>
    <row r="58" spans="1:23">
      <c r="A58" s="1912">
        <v>410</v>
      </c>
      <c r="B58" s="1913"/>
      <c r="C58" s="1917" t="s">
        <v>324</v>
      </c>
      <c r="D58" s="1918"/>
      <c r="E58" s="1918"/>
      <c r="F58" s="1918"/>
      <c r="G58" s="1918"/>
      <c r="H58" s="1918"/>
      <c r="I58" s="1918"/>
      <c r="J58" s="1918"/>
      <c r="K58" s="1919"/>
      <c r="L58" s="1941">
        <v>1</v>
      </c>
      <c r="M58" s="1942"/>
      <c r="N58" s="1914">
        <f>IF(ISERROR(VLOOKUP(A58,#REF!,4,0))=FALSE,VLOOKUP(A58,#REF!,4,0),0)-N62</f>
        <v>0</v>
      </c>
      <c r="O58" s="1915"/>
      <c r="P58" s="1915"/>
      <c r="Q58" s="1916"/>
      <c r="R58" s="1938">
        <f t="shared" si="0"/>
        <v>0</v>
      </c>
      <c r="S58" s="1939"/>
      <c r="T58" s="1939"/>
      <c r="U58" s="1940"/>
      <c r="W58" s="9">
        <f t="shared" si="1"/>
        <v>0</v>
      </c>
    </row>
    <row r="59" spans="1:23">
      <c r="A59" s="1912">
        <v>420</v>
      </c>
      <c r="B59" s="1913"/>
      <c r="C59" s="1917" t="s">
        <v>323</v>
      </c>
      <c r="D59" s="1918"/>
      <c r="E59" s="1918"/>
      <c r="F59" s="1918"/>
      <c r="G59" s="1918"/>
      <c r="H59" s="1918"/>
      <c r="I59" s="1918"/>
      <c r="J59" s="1918"/>
      <c r="K59" s="1919"/>
      <c r="L59" s="1941">
        <v>1</v>
      </c>
      <c r="M59" s="1942"/>
      <c r="N59" s="1914">
        <f>IF(ISERROR(VLOOKUP(A59,#REF!,4,0))=FALSE,VLOOKUP(A59,#REF!,4,0),0)</f>
        <v>0</v>
      </c>
      <c r="O59" s="1915"/>
      <c r="P59" s="1915"/>
      <c r="Q59" s="1916"/>
      <c r="R59" s="1938">
        <f t="shared" si="0"/>
        <v>0</v>
      </c>
      <c r="S59" s="1939"/>
      <c r="T59" s="1939"/>
      <c r="U59" s="1940"/>
      <c r="W59" s="9">
        <f t="shared" si="1"/>
        <v>0</v>
      </c>
    </row>
    <row r="60" spans="1:23" ht="15.75" thickBot="1">
      <c r="A60" s="1977"/>
      <c r="B60" s="1978"/>
      <c r="C60" s="1979" t="s">
        <v>322</v>
      </c>
      <c r="D60" s="1980"/>
      <c r="E60" s="1980"/>
      <c r="F60" s="1980"/>
      <c r="G60" s="1980"/>
      <c r="H60" s="1980"/>
      <c r="I60" s="1980"/>
      <c r="J60" s="1980"/>
      <c r="K60" s="1980"/>
      <c r="L60" s="1975"/>
      <c r="M60" s="1976"/>
      <c r="N60" s="1982">
        <f>SUM(N41:N59)</f>
        <v>0</v>
      </c>
      <c r="O60" s="1983"/>
      <c r="P60" s="1983"/>
      <c r="Q60" s="1986"/>
      <c r="R60" s="1982">
        <f>SUM(R41:R59)</f>
        <v>0</v>
      </c>
      <c r="S60" s="1983"/>
      <c r="T60" s="1983"/>
      <c r="U60" s="1984"/>
      <c r="W60" s="8">
        <f>SUM(W41:W59)</f>
        <v>0</v>
      </c>
    </row>
    <row r="61" spans="1:23" ht="15.75" thickTop="1"/>
    <row r="62" spans="1:23">
      <c r="A62" s="1974">
        <v>416</v>
      </c>
      <c r="B62" s="1974"/>
      <c r="C62" s="7" t="s">
        <v>321</v>
      </c>
      <c r="N62" s="1985">
        <f>IF(ISERROR(VLOOKUP(A62,#REF!,4,0))=FALSE,VLOOKUP(A62,#REF!,4,0),0)</f>
        <v>0</v>
      </c>
      <c r="O62" s="1985"/>
      <c r="P62" s="1985"/>
      <c r="Q62" s="1985"/>
    </row>
    <row r="63" spans="1:23">
      <c r="C63" s="6" t="s">
        <v>320</v>
      </c>
      <c r="H63" s="5" t="e">
        <f>#REF!</f>
        <v>#REF!</v>
      </c>
      <c r="N63" s="1981">
        <f>(N60+N62)/2</f>
        <v>0</v>
      </c>
      <c r="O63" s="1981"/>
      <c r="P63" s="1981"/>
      <c r="Q63" s="1981"/>
    </row>
    <row r="65" spans="1:23">
      <c r="A65" s="3" t="s">
        <v>319</v>
      </c>
    </row>
    <row r="72" spans="1:23" ht="31.5" customHeight="1">
      <c r="A72" s="1910" t="s">
        <v>318</v>
      </c>
      <c r="B72" s="1911"/>
      <c r="C72" s="1911"/>
      <c r="D72" s="1911"/>
      <c r="E72" s="1911"/>
      <c r="F72" s="1911"/>
      <c r="G72" s="1911"/>
      <c r="H72" s="1911"/>
      <c r="I72" s="1911"/>
      <c r="J72" s="1911"/>
      <c r="K72" s="1911"/>
      <c r="L72" s="1911"/>
      <c r="M72" s="1911"/>
      <c r="N72" s="1911"/>
      <c r="O72" s="1911"/>
      <c r="P72" s="1911"/>
      <c r="Q72" s="1911"/>
      <c r="R72" s="1911"/>
      <c r="S72" s="1911"/>
      <c r="T72" s="1911"/>
      <c r="U72" s="1911"/>
      <c r="V72" s="1911"/>
      <c r="W72" s="1911"/>
    </row>
    <row r="73" spans="1:23">
      <c r="Q73" s="4"/>
    </row>
    <row r="75" spans="1:23">
      <c r="A75" s="3" t="s">
        <v>317</v>
      </c>
    </row>
    <row r="81" spans="1:1">
      <c r="A81" s="1" t="e">
        <f>#REF!</f>
        <v>#REF!</v>
      </c>
    </row>
    <row r="82" spans="1:1">
      <c r="A82" s="2" t="s">
        <v>316</v>
      </c>
    </row>
  </sheetData>
  <mergeCells count="170">
    <mergeCell ref="N63:Q63"/>
    <mergeCell ref="L59:M59"/>
    <mergeCell ref="L58:M58"/>
    <mergeCell ref="R57:U57"/>
    <mergeCell ref="R58:U58"/>
    <mergeCell ref="R60:U60"/>
    <mergeCell ref="N62:Q62"/>
    <mergeCell ref="N58:Q58"/>
    <mergeCell ref="R59:U59"/>
    <mergeCell ref="N59:Q59"/>
    <mergeCell ref="N60:Q60"/>
    <mergeCell ref="A62:B62"/>
    <mergeCell ref="L60:M60"/>
    <mergeCell ref="A60:B60"/>
    <mergeCell ref="C59:K59"/>
    <mergeCell ref="C60:K60"/>
    <mergeCell ref="A59:B59"/>
    <mergeCell ref="L57:M57"/>
    <mergeCell ref="N57:Q57"/>
    <mergeCell ref="N55:Q55"/>
    <mergeCell ref="N56:Q56"/>
    <mergeCell ref="A58:B58"/>
    <mergeCell ref="C58:K58"/>
    <mergeCell ref="C55:K55"/>
    <mergeCell ref="L56:M56"/>
    <mergeCell ref="A57:B57"/>
    <mergeCell ref="L55:M55"/>
    <mergeCell ref="R55:U55"/>
    <mergeCell ref="R56:U56"/>
    <mergeCell ref="A50:B50"/>
    <mergeCell ref="A48:B48"/>
    <mergeCell ref="A49:B49"/>
    <mergeCell ref="A52:B52"/>
    <mergeCell ref="C51:K51"/>
    <mergeCell ref="C56:K56"/>
    <mergeCell ref="A55:B55"/>
    <mergeCell ref="N49:Q49"/>
    <mergeCell ref="N50:Q50"/>
    <mergeCell ref="N54:Q54"/>
    <mergeCell ref="N48:Q48"/>
    <mergeCell ref="N51:Q51"/>
    <mergeCell ref="N52:Q52"/>
    <mergeCell ref="N53:Q53"/>
    <mergeCell ref="C48:K48"/>
    <mergeCell ref="C54:K54"/>
    <mergeCell ref="C49:K49"/>
    <mergeCell ref="A53:B53"/>
    <mergeCell ref="A54:B54"/>
    <mergeCell ref="C47:K47"/>
    <mergeCell ref="C53:K53"/>
    <mergeCell ref="C50:K50"/>
    <mergeCell ref="C57:K57"/>
    <mergeCell ref="R51:U51"/>
    <mergeCell ref="L42:M42"/>
    <mergeCell ref="L50:M50"/>
    <mergeCell ref="L51:M51"/>
    <mergeCell ref="L52:M52"/>
    <mergeCell ref="L53:M53"/>
    <mergeCell ref="L48:M48"/>
    <mergeCell ref="L49:M49"/>
    <mergeCell ref="L46:M46"/>
    <mergeCell ref="L47:M47"/>
    <mergeCell ref="R43:U43"/>
    <mergeCell ref="L44:M44"/>
    <mergeCell ref="L45:M45"/>
    <mergeCell ref="R44:U44"/>
    <mergeCell ref="R45:U45"/>
    <mergeCell ref="R47:U47"/>
    <mergeCell ref="N43:Q43"/>
    <mergeCell ref="N44:Q44"/>
    <mergeCell ref="N45:Q45"/>
    <mergeCell ref="L54:M54"/>
    <mergeCell ref="N47:Q47"/>
    <mergeCell ref="E2:H2"/>
    <mergeCell ref="E3:H3"/>
    <mergeCell ref="T15:W15"/>
    <mergeCell ref="T16:W16"/>
    <mergeCell ref="T17:W17"/>
    <mergeCell ref="J11:W11"/>
    <mergeCell ref="A40:B40"/>
    <mergeCell ref="C17:I17"/>
    <mergeCell ref="R46:U46"/>
    <mergeCell ref="T18:W18"/>
    <mergeCell ref="C18:I18"/>
    <mergeCell ref="L40:M40"/>
    <mergeCell ref="L41:M41"/>
    <mergeCell ref="C45:K45"/>
    <mergeCell ref="R40:U40"/>
    <mergeCell ref="N41:Q41"/>
    <mergeCell ref="T13:W13"/>
    <mergeCell ref="P17:S17"/>
    <mergeCell ref="P18:S18"/>
    <mergeCell ref="M15:O15"/>
    <mergeCell ref="M16:O16"/>
    <mergeCell ref="M17:O17"/>
    <mergeCell ref="C46:K46"/>
    <mergeCell ref="P15:S15"/>
    <mergeCell ref="P20:S20"/>
    <mergeCell ref="S27:W27"/>
    <mergeCell ref="S31:W31"/>
    <mergeCell ref="R41:U41"/>
    <mergeCell ref="S29:W29"/>
    <mergeCell ref="K31:N31"/>
    <mergeCell ref="K29:N29"/>
    <mergeCell ref="N30:O30"/>
    <mergeCell ref="C41:K41"/>
    <mergeCell ref="A42:B42"/>
    <mergeCell ref="C44:K44"/>
    <mergeCell ref="L43:M43"/>
    <mergeCell ref="A46:B46"/>
    <mergeCell ref="A43:B43"/>
    <mergeCell ref="A44:B44"/>
    <mergeCell ref="A45:B45"/>
    <mergeCell ref="A17:B17"/>
    <mergeCell ref="A18:B18"/>
    <mergeCell ref="F27:J27"/>
    <mergeCell ref="F29:J29"/>
    <mergeCell ref="J17:L17"/>
    <mergeCell ref="J18:L18"/>
    <mergeCell ref="A41:B41"/>
    <mergeCell ref="M18:O18"/>
    <mergeCell ref="N46:Q46"/>
    <mergeCell ref="A72:W72"/>
    <mergeCell ref="A56:B56"/>
    <mergeCell ref="N42:Q42"/>
    <mergeCell ref="C52:K52"/>
    <mergeCell ref="N40:Q40"/>
    <mergeCell ref="G24:K24"/>
    <mergeCell ref="G25:K25"/>
    <mergeCell ref="K27:R27"/>
    <mergeCell ref="N28:O28"/>
    <mergeCell ref="F31:J31"/>
    <mergeCell ref="O31:R31"/>
    <mergeCell ref="O29:R29"/>
    <mergeCell ref="C40:K40"/>
    <mergeCell ref="C42:K42"/>
    <mergeCell ref="C43:K43"/>
    <mergeCell ref="A47:B47"/>
    <mergeCell ref="A51:B51"/>
    <mergeCell ref="R42:U42"/>
    <mergeCell ref="R54:U54"/>
    <mergeCell ref="R52:U52"/>
    <mergeCell ref="R48:U48"/>
    <mergeCell ref="R49:U49"/>
    <mergeCell ref="R50:U50"/>
    <mergeCell ref="R53:U53"/>
    <mergeCell ref="A11:B11"/>
    <mergeCell ref="A12:B12"/>
    <mergeCell ref="A13:B13"/>
    <mergeCell ref="A14:B14"/>
    <mergeCell ref="P16:S16"/>
    <mergeCell ref="C11:I11"/>
    <mergeCell ref="C12:I12"/>
    <mergeCell ref="C13:I13"/>
    <mergeCell ref="C14:I14"/>
    <mergeCell ref="C15:I15"/>
    <mergeCell ref="J13:L13"/>
    <mergeCell ref="J14:L14"/>
    <mergeCell ref="J12:O12"/>
    <mergeCell ref="P12:W12"/>
    <mergeCell ref="M13:O13"/>
    <mergeCell ref="M14:O14"/>
    <mergeCell ref="P13:S13"/>
    <mergeCell ref="P14:S14"/>
    <mergeCell ref="T14:W14"/>
    <mergeCell ref="J15:L15"/>
    <mergeCell ref="J16:L16"/>
    <mergeCell ref="A15:B15"/>
    <mergeCell ref="A16:B16"/>
    <mergeCell ref="C16:I16"/>
  </mergeCells>
  <phoneticPr fontId="0" type="noConversion"/>
  <conditionalFormatting sqref="N63">
    <cfRule type="cellIs" dxfId="5" priority="1" stopIfTrue="1" operator="notEqual">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FF00"/>
  </sheetPr>
  <dimension ref="A1:CL586"/>
  <sheetViews>
    <sheetView view="pageBreakPreview" topLeftCell="AO53" zoomScaleSheetLayoutView="100" workbookViewId="0">
      <selection activeCell="CB1" sqref="CB1:CG1048576"/>
    </sheetView>
  </sheetViews>
  <sheetFormatPr defaultRowHeight="15"/>
  <cols>
    <col min="1" max="1" width="2.5703125" customWidth="1"/>
    <col min="2" max="2" width="1.5703125" customWidth="1"/>
    <col min="3" max="17" width="2" customWidth="1"/>
    <col min="18" max="20" width="2" hidden="1" customWidth="1"/>
    <col min="21" max="21" width="1.140625" hidden="1" customWidth="1"/>
    <col min="22" max="30" width="2" customWidth="1"/>
    <col min="31" max="31" width="2" style="983" customWidth="1"/>
    <col min="32" max="40" width="2" customWidth="1"/>
    <col min="41" max="41" width="2" style="983" customWidth="1"/>
    <col min="42" max="50" width="2" customWidth="1"/>
    <col min="51" max="51" width="1.85546875" style="983" customWidth="1"/>
    <col min="52" max="60" width="2" customWidth="1"/>
    <col min="61" max="61" width="1.85546875" style="983" customWidth="1"/>
    <col min="62" max="69" width="2.28515625" customWidth="1"/>
    <col min="70" max="70" width="2" style="983" customWidth="1"/>
    <col min="71" max="79" width="2" customWidth="1"/>
    <col min="80" max="80" width="19.5703125" customWidth="1"/>
    <col min="81" max="81" width="18.28515625" customWidth="1"/>
    <col min="82" max="82" width="14.28515625" bestFit="1" customWidth="1"/>
    <col min="83" max="83" width="15" bestFit="1" customWidth="1"/>
  </cols>
  <sheetData>
    <row r="1" spans="1:83">
      <c r="A1" s="870" t="s">
        <v>1382</v>
      </c>
      <c r="B1" s="863"/>
      <c r="C1" s="863"/>
      <c r="D1" s="863"/>
      <c r="E1" s="863"/>
      <c r="F1" s="863"/>
      <c r="G1" s="863"/>
      <c r="H1" s="863"/>
      <c r="I1" s="863"/>
      <c r="J1" s="422"/>
      <c r="K1" s="422"/>
      <c r="L1" s="422"/>
      <c r="M1" s="422"/>
      <c r="N1" s="422"/>
      <c r="O1" s="422"/>
      <c r="P1" s="422"/>
      <c r="Q1" s="422"/>
      <c r="R1" s="422"/>
      <c r="S1" s="422"/>
      <c r="T1" s="422"/>
      <c r="U1" s="422"/>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CA1" s="914" t="s">
        <v>2004</v>
      </c>
    </row>
    <row r="2" spans="1:83">
      <c r="A2" s="37" t="s">
        <v>1658</v>
      </c>
      <c r="B2" s="852"/>
      <c r="C2" s="37"/>
      <c r="D2" s="37"/>
      <c r="E2" s="37"/>
      <c r="F2" s="37"/>
      <c r="G2" s="37"/>
      <c r="H2" s="37"/>
      <c r="I2" s="37"/>
      <c r="J2" s="37"/>
      <c r="K2" s="37"/>
      <c r="L2" s="37"/>
      <c r="M2" s="37"/>
      <c r="N2" s="37"/>
      <c r="O2" s="37"/>
      <c r="P2" s="37"/>
      <c r="Q2" s="37"/>
      <c r="R2" s="37"/>
      <c r="T2" s="853"/>
      <c r="U2" s="853"/>
      <c r="V2" s="853"/>
      <c r="W2" s="853"/>
      <c r="X2" s="853"/>
      <c r="Y2" s="853"/>
      <c r="Z2" s="853"/>
      <c r="AA2" s="853"/>
      <c r="AB2" s="853"/>
      <c r="AC2" s="853"/>
      <c r="AD2" s="853"/>
      <c r="AE2" s="982"/>
      <c r="AF2" s="853"/>
      <c r="AG2" s="853"/>
      <c r="AH2" s="853"/>
      <c r="AI2" s="853"/>
      <c r="AJ2" s="853"/>
      <c r="AK2" s="853"/>
      <c r="AL2" s="853"/>
      <c r="AM2" s="853"/>
      <c r="AN2" s="853"/>
      <c r="AO2" s="982"/>
      <c r="AP2" s="853"/>
      <c r="AQ2" s="853"/>
      <c r="AR2" s="853"/>
      <c r="AS2" s="853"/>
      <c r="AT2" s="853"/>
      <c r="AU2" s="853"/>
      <c r="AV2" s="853"/>
      <c r="AW2" s="853"/>
      <c r="AX2" s="853"/>
      <c r="AY2" s="982"/>
      <c r="AZ2" s="853"/>
      <c r="BA2" s="853"/>
      <c r="BB2" s="853"/>
      <c r="BC2" s="853"/>
      <c r="BD2" s="853"/>
      <c r="BE2" s="853"/>
      <c r="BF2" s="853"/>
      <c r="CA2" s="913" t="s">
        <v>2005</v>
      </c>
    </row>
    <row r="3" spans="1:83" ht="7.5" customHeight="1">
      <c r="A3" s="40"/>
      <c r="B3" s="40"/>
      <c r="C3" s="39"/>
      <c r="D3" s="39"/>
      <c r="E3" s="39"/>
      <c r="F3" s="39"/>
      <c r="G3" s="39"/>
      <c r="H3" s="39"/>
      <c r="I3" s="39"/>
      <c r="J3" s="39"/>
      <c r="K3" s="39"/>
      <c r="L3" s="39"/>
      <c r="M3" s="39"/>
      <c r="N3" s="39"/>
      <c r="O3" s="39"/>
      <c r="P3" s="39"/>
      <c r="Q3" s="39"/>
      <c r="R3" s="39"/>
      <c r="S3" s="39"/>
      <c r="T3" s="39"/>
      <c r="U3" s="421"/>
      <c r="V3" s="39"/>
      <c r="W3" s="39"/>
      <c r="X3" s="865"/>
      <c r="Y3" s="39"/>
      <c r="Z3" s="39"/>
      <c r="AA3" s="39"/>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6"/>
      <c r="BH3" s="866"/>
      <c r="BI3" s="866"/>
      <c r="BJ3" s="866"/>
      <c r="BK3" s="866"/>
      <c r="BL3" s="866"/>
      <c r="BM3" s="866"/>
      <c r="BN3" s="866"/>
      <c r="BO3" s="866"/>
      <c r="BP3" s="866"/>
      <c r="BQ3" s="866"/>
      <c r="BR3" s="866"/>
      <c r="BS3" s="866"/>
      <c r="BT3" s="866"/>
      <c r="BU3" s="866"/>
      <c r="BV3" s="866"/>
      <c r="BW3" s="866"/>
      <c r="BX3" s="866"/>
      <c r="BY3" s="866"/>
      <c r="BZ3" s="866"/>
      <c r="CA3" s="866"/>
    </row>
    <row r="4" spans="1:83" ht="6.75" customHeight="1"/>
    <row r="5" spans="1:83" s="1142" customFormat="1" ht="15" customHeight="1">
      <c r="A5" s="1143" t="s">
        <v>1911</v>
      </c>
    </row>
    <row r="6" spans="1:83">
      <c r="A6" s="907" t="s">
        <v>2127</v>
      </c>
      <c r="B6" s="406"/>
      <c r="C6" s="857"/>
      <c r="D6" s="858"/>
      <c r="E6" s="858"/>
      <c r="F6" s="858"/>
      <c r="G6" s="858"/>
      <c r="H6" s="858"/>
      <c r="I6" s="858"/>
      <c r="J6" s="858"/>
      <c r="K6" s="858"/>
      <c r="L6" s="858"/>
      <c r="M6" s="858"/>
      <c r="N6" s="858"/>
      <c r="O6" s="858"/>
      <c r="P6" s="858"/>
      <c r="Q6" s="858"/>
      <c r="R6" s="871"/>
      <c r="S6" s="871"/>
      <c r="T6" s="871"/>
      <c r="U6" s="871"/>
      <c r="V6" s="858"/>
      <c r="W6" s="871"/>
      <c r="X6" s="871"/>
      <c r="Y6" s="871"/>
      <c r="Z6" s="871"/>
      <c r="AA6" s="871"/>
      <c r="AB6" s="871"/>
      <c r="AC6" s="861"/>
      <c r="AD6" s="861"/>
      <c r="AE6" s="984"/>
      <c r="AF6" s="861"/>
      <c r="AG6" s="861"/>
      <c r="AH6" s="861"/>
      <c r="AI6" s="861"/>
      <c r="AJ6" s="861"/>
      <c r="AK6" s="861"/>
      <c r="AL6" s="861"/>
      <c r="AM6" s="861"/>
      <c r="AN6" s="861"/>
      <c r="AO6" s="984"/>
      <c r="AP6" s="861"/>
      <c r="AQ6" s="861"/>
      <c r="AR6" s="861"/>
      <c r="AS6" s="861"/>
      <c r="AT6" s="861"/>
      <c r="AU6" s="861"/>
      <c r="AV6" s="861"/>
      <c r="AW6" s="861"/>
      <c r="AX6" s="861"/>
      <c r="AY6" s="984"/>
      <c r="AZ6" s="861"/>
      <c r="BA6" s="861"/>
      <c r="BB6" s="861"/>
      <c r="BC6" s="861"/>
      <c r="BD6" s="861"/>
      <c r="BE6" s="861"/>
      <c r="BF6" s="861"/>
    </row>
    <row r="7" spans="1:83" ht="14.25" customHeight="1">
      <c r="A7" s="406"/>
      <c r="B7" s="406"/>
      <c r="C7" s="857"/>
      <c r="D7" s="858"/>
      <c r="E7" s="858"/>
      <c r="F7" s="858"/>
      <c r="G7" s="857"/>
      <c r="H7" s="857"/>
      <c r="I7" s="857"/>
      <c r="J7" s="857"/>
      <c r="K7" s="857"/>
      <c r="L7" s="857"/>
      <c r="M7" s="857"/>
      <c r="N7" s="857"/>
      <c r="O7" s="857"/>
      <c r="P7" s="857"/>
      <c r="Q7" s="857"/>
      <c r="R7" s="871"/>
      <c r="S7" s="871"/>
      <c r="T7" s="871"/>
      <c r="U7" s="871"/>
      <c r="V7" s="871"/>
      <c r="W7" s="871"/>
      <c r="X7" s="871"/>
      <c r="Y7" s="871"/>
      <c r="Z7" s="871"/>
      <c r="AA7" s="871"/>
      <c r="AB7" s="871"/>
      <c r="AC7" s="867"/>
      <c r="AD7" s="867"/>
      <c r="AE7" s="867"/>
      <c r="AF7" s="867"/>
      <c r="AG7" s="867"/>
      <c r="AH7" s="867"/>
      <c r="AI7" s="867"/>
      <c r="AJ7" s="867"/>
      <c r="AK7" s="867"/>
      <c r="AL7" s="867"/>
      <c r="AM7" s="867"/>
      <c r="AN7" s="867"/>
      <c r="AO7" s="867"/>
      <c r="AP7" s="867"/>
      <c r="AQ7" s="867"/>
      <c r="AR7" s="867"/>
      <c r="AS7" s="867"/>
      <c r="AT7" s="867"/>
      <c r="AU7" s="867"/>
      <c r="AV7" s="867"/>
      <c r="AW7" s="867"/>
      <c r="AX7" s="867"/>
      <c r="AY7" s="867"/>
      <c r="AZ7" s="867"/>
      <c r="BA7" s="867"/>
      <c r="BB7" s="867"/>
      <c r="BC7" s="867"/>
      <c r="BD7" s="867"/>
      <c r="BE7" s="867"/>
      <c r="BF7" s="867"/>
      <c r="CA7" s="424" t="s">
        <v>1497</v>
      </c>
    </row>
    <row r="8" spans="1:83" ht="16.5" customHeight="1">
      <c r="A8" s="860"/>
      <c r="B8" s="860"/>
      <c r="C8" s="857"/>
      <c r="D8" s="857"/>
      <c r="E8" s="857"/>
      <c r="F8" s="857"/>
      <c r="G8" s="857"/>
      <c r="H8" s="857"/>
      <c r="I8" s="857"/>
      <c r="J8" s="857"/>
      <c r="K8" s="857"/>
      <c r="L8" s="857"/>
      <c r="M8" s="857"/>
      <c r="N8" s="857"/>
      <c r="O8" s="857"/>
      <c r="P8" s="857"/>
      <c r="Q8" s="857"/>
      <c r="R8" s="857"/>
      <c r="S8" s="857"/>
      <c r="T8" s="857"/>
      <c r="U8" s="857"/>
      <c r="V8" s="3249" t="s">
        <v>2039</v>
      </c>
      <c r="W8" s="3249"/>
      <c r="X8" s="3249"/>
      <c r="Y8" s="3249"/>
      <c r="Z8" s="3249"/>
      <c r="AA8" s="3249"/>
      <c r="AB8" s="3249"/>
      <c r="AC8" s="3249"/>
      <c r="AD8" s="3249"/>
      <c r="AE8" s="3250"/>
      <c r="AF8" s="3249"/>
      <c r="AG8" s="3249"/>
      <c r="AH8" s="3249"/>
      <c r="AI8" s="3249"/>
      <c r="AJ8" s="3249"/>
      <c r="AK8" s="3249"/>
      <c r="AL8" s="3249"/>
      <c r="AM8" s="3249"/>
      <c r="AN8" s="3249"/>
      <c r="AO8" s="995"/>
      <c r="AP8" s="3249" t="s">
        <v>2040</v>
      </c>
      <c r="AQ8" s="3249"/>
      <c r="AR8" s="3249"/>
      <c r="AS8" s="3249"/>
      <c r="AT8" s="3249"/>
      <c r="AU8" s="3249"/>
      <c r="AV8" s="3249"/>
      <c r="AW8" s="3249"/>
      <c r="AX8" s="3249"/>
      <c r="AY8" s="3250"/>
      <c r="AZ8" s="3249"/>
      <c r="BA8" s="3249"/>
      <c r="BB8" s="3249"/>
      <c r="BC8" s="3249"/>
      <c r="BD8" s="3249"/>
      <c r="BE8" s="3249"/>
      <c r="BF8" s="3249"/>
      <c r="BG8" s="3249"/>
      <c r="BH8" s="3249"/>
      <c r="BI8" s="995"/>
      <c r="BJ8" s="3251" t="s">
        <v>512</v>
      </c>
      <c r="BK8" s="3251"/>
      <c r="BL8" s="3251"/>
      <c r="BM8" s="3251"/>
      <c r="BN8" s="3251"/>
      <c r="BO8" s="3251"/>
      <c r="BP8" s="3251"/>
      <c r="BQ8" s="3251"/>
      <c r="BR8" s="3252"/>
      <c r="BS8" s="3251"/>
      <c r="BT8" s="3251"/>
      <c r="BU8" s="3251"/>
      <c r="BV8" s="3251"/>
      <c r="BW8" s="3251"/>
      <c r="BX8" s="3251"/>
      <c r="BY8" s="3251"/>
      <c r="BZ8" s="3251"/>
      <c r="CA8" s="3251"/>
    </row>
    <row r="9" spans="1:83" ht="29.25" customHeight="1">
      <c r="A9" s="834"/>
      <c r="B9" s="834"/>
      <c r="C9" s="834"/>
      <c r="D9" s="834"/>
      <c r="E9" s="834"/>
      <c r="F9" s="834"/>
      <c r="G9" s="858"/>
      <c r="H9" s="858"/>
      <c r="I9" s="858"/>
      <c r="J9" s="834"/>
      <c r="K9" s="858"/>
      <c r="L9" s="858"/>
      <c r="M9" s="858"/>
      <c r="N9" s="834"/>
      <c r="O9" s="858"/>
      <c r="P9" s="858"/>
      <c r="Q9" s="858"/>
      <c r="R9" s="868"/>
      <c r="S9" s="873"/>
      <c r="T9" s="873"/>
      <c r="U9" s="873"/>
      <c r="V9" s="3257" t="s">
        <v>987</v>
      </c>
      <c r="W9" s="3257"/>
      <c r="X9" s="3257"/>
      <c r="Y9" s="3257"/>
      <c r="Z9" s="3257"/>
      <c r="AA9" s="3257"/>
      <c r="AB9" s="3257"/>
      <c r="AC9" s="3257"/>
      <c r="AD9" s="3257"/>
      <c r="AE9" s="996"/>
      <c r="AF9" s="3257" t="s">
        <v>1557</v>
      </c>
      <c r="AG9" s="3257"/>
      <c r="AH9" s="3257"/>
      <c r="AI9" s="3257"/>
      <c r="AJ9" s="3257"/>
      <c r="AK9" s="3257"/>
      <c r="AL9" s="3257"/>
      <c r="AM9" s="3257"/>
      <c r="AN9" s="3257"/>
      <c r="AO9" s="1150"/>
      <c r="AP9" s="3256" t="s">
        <v>1495</v>
      </c>
      <c r="AQ9" s="3256"/>
      <c r="AR9" s="3256"/>
      <c r="AS9" s="3256"/>
      <c r="AT9" s="3256"/>
      <c r="AU9" s="3256"/>
      <c r="AV9" s="3256"/>
      <c r="AW9" s="3256"/>
      <c r="AX9" s="3256"/>
      <c r="AY9" s="996"/>
      <c r="AZ9" s="3256" t="s">
        <v>1496</v>
      </c>
      <c r="BA9" s="3256"/>
      <c r="BB9" s="3256"/>
      <c r="BC9" s="3256"/>
      <c r="BD9" s="3256"/>
      <c r="BE9" s="3256"/>
      <c r="BF9" s="3256"/>
      <c r="BG9" s="3256"/>
      <c r="BH9" s="3256"/>
      <c r="BI9" s="1150"/>
      <c r="BJ9" s="3256" t="s">
        <v>987</v>
      </c>
      <c r="BK9" s="3256"/>
      <c r="BL9" s="3256"/>
      <c r="BM9" s="3256"/>
      <c r="BN9" s="3256"/>
      <c r="BO9" s="3256"/>
      <c r="BP9" s="3256"/>
      <c r="BQ9" s="3256"/>
      <c r="BR9" s="996"/>
      <c r="BS9" s="3255" t="s">
        <v>1557</v>
      </c>
      <c r="BT9" s="3255"/>
      <c r="BU9" s="3255"/>
      <c r="BV9" s="3255"/>
      <c r="BW9" s="3255"/>
      <c r="BX9" s="3255"/>
      <c r="BY9" s="3255"/>
      <c r="BZ9" s="3255"/>
      <c r="CA9" s="3255"/>
    </row>
    <row r="10" spans="1:83" s="1368" customFormat="1" ht="29.25" customHeight="1">
      <c r="A10" s="834"/>
      <c r="B10" s="1009" t="s">
        <v>2019</v>
      </c>
      <c r="C10" s="834"/>
      <c r="D10" s="834"/>
      <c r="E10" s="834"/>
      <c r="F10" s="834"/>
      <c r="G10" s="1375"/>
      <c r="H10" s="1375"/>
      <c r="I10" s="1375"/>
      <c r="J10" s="834"/>
      <c r="K10" s="1375"/>
      <c r="L10" s="1375"/>
      <c r="M10" s="1375"/>
      <c r="N10" s="834"/>
      <c r="O10" s="1375"/>
      <c r="P10" s="1375"/>
      <c r="Q10" s="1375"/>
      <c r="R10" s="868"/>
      <c r="S10" s="873"/>
      <c r="T10" s="873"/>
      <c r="U10" s="873"/>
      <c r="V10" s="3204">
        <v>491824158707</v>
      </c>
      <c r="W10" s="3204"/>
      <c r="X10" s="3204"/>
      <c r="Y10" s="3204"/>
      <c r="Z10" s="3204"/>
      <c r="AA10" s="3204"/>
      <c r="AB10" s="3204"/>
      <c r="AC10" s="3204"/>
      <c r="AD10" s="3204"/>
      <c r="AE10" s="1371"/>
      <c r="AF10" s="3204">
        <v>491824158707</v>
      </c>
      <c r="AG10" s="3204"/>
      <c r="AH10" s="3204"/>
      <c r="AI10" s="3204"/>
      <c r="AJ10" s="3204"/>
      <c r="AK10" s="3204"/>
      <c r="AL10" s="3204"/>
      <c r="AM10" s="3204"/>
      <c r="AN10" s="3204"/>
      <c r="AO10" s="1371"/>
      <c r="AP10" s="3204">
        <v>676770057992</v>
      </c>
      <c r="AQ10" s="3204"/>
      <c r="AR10" s="3204"/>
      <c r="AS10" s="3204"/>
      <c r="AT10" s="3204"/>
      <c r="AU10" s="3204"/>
      <c r="AV10" s="3204"/>
      <c r="AW10" s="3204"/>
      <c r="AX10" s="3204"/>
      <c r="AY10" s="1372"/>
      <c r="AZ10" s="3204">
        <v>576241846017</v>
      </c>
      <c r="BA10" s="3204"/>
      <c r="BB10" s="3204"/>
      <c r="BC10" s="3204"/>
      <c r="BD10" s="3204"/>
      <c r="BE10" s="3204"/>
      <c r="BF10" s="3204"/>
      <c r="BG10" s="3204"/>
      <c r="BH10" s="3204"/>
      <c r="BI10" s="1372"/>
      <c r="BJ10" s="3205">
        <v>391295946732</v>
      </c>
      <c r="BK10" s="3206"/>
      <c r="BL10" s="3206"/>
      <c r="BM10" s="3206"/>
      <c r="BN10" s="3206"/>
      <c r="BO10" s="3206"/>
      <c r="BP10" s="3206"/>
      <c r="BQ10" s="3206"/>
      <c r="BR10" s="1298"/>
      <c r="BS10" s="3204">
        <v>391295946732</v>
      </c>
      <c r="BT10" s="3204"/>
      <c r="BU10" s="3204"/>
      <c r="BV10" s="3204"/>
      <c r="BW10" s="3204"/>
      <c r="BX10" s="3204"/>
      <c r="BY10" s="3204"/>
      <c r="BZ10" s="3204"/>
      <c r="CA10" s="3204"/>
      <c r="CB10" s="1404"/>
      <c r="CC10" s="1404"/>
    </row>
    <row r="11" spans="1:83" ht="18" customHeight="1">
      <c r="A11" s="406"/>
      <c r="B11" s="1009" t="s">
        <v>967</v>
      </c>
      <c r="C11" s="429"/>
      <c r="D11" s="1290"/>
      <c r="E11" s="1290"/>
      <c r="F11" s="1290"/>
      <c r="G11" s="1290"/>
      <c r="H11" s="1290"/>
      <c r="I11" s="1290"/>
      <c r="J11" s="1290"/>
      <c r="K11" s="1290"/>
      <c r="L11" s="1290"/>
      <c r="M11" s="1290"/>
      <c r="N11" s="1290"/>
      <c r="O11" s="1290"/>
      <c r="P11" s="1290"/>
      <c r="Q11" s="1290"/>
      <c r="R11" s="1290"/>
      <c r="S11" s="1290"/>
      <c r="T11" s="1290"/>
      <c r="U11" s="1290"/>
      <c r="V11" s="2461">
        <v>489678304670</v>
      </c>
      <c r="W11" s="2461"/>
      <c r="X11" s="2461"/>
      <c r="Y11" s="2461"/>
      <c r="Z11" s="2461"/>
      <c r="AA11" s="2461"/>
      <c r="AB11" s="2461"/>
      <c r="AC11" s="2461"/>
      <c r="AD11" s="2461"/>
      <c r="AE11" s="1371"/>
      <c r="AF11" s="2461">
        <v>489678304670</v>
      </c>
      <c r="AG11" s="2461"/>
      <c r="AH11" s="2461"/>
      <c r="AI11" s="2461"/>
      <c r="AJ11" s="2461"/>
      <c r="AK11" s="2461"/>
      <c r="AL11" s="2461"/>
      <c r="AM11" s="2461"/>
      <c r="AN11" s="2461"/>
      <c r="AO11" s="1371"/>
      <c r="AP11" s="2461">
        <v>673997672282</v>
      </c>
      <c r="AQ11" s="2461"/>
      <c r="AR11" s="2461"/>
      <c r="AS11" s="2461"/>
      <c r="AT11" s="2461"/>
      <c r="AU11" s="2461"/>
      <c r="AV11" s="2461"/>
      <c r="AW11" s="2461"/>
      <c r="AX11" s="2461"/>
      <c r="AY11" s="1372"/>
      <c r="AZ11" s="2461">
        <v>574952556108</v>
      </c>
      <c r="BA11" s="2461"/>
      <c r="BB11" s="2461"/>
      <c r="BC11" s="2461"/>
      <c r="BD11" s="2461"/>
      <c r="BE11" s="2461"/>
      <c r="BF11" s="2461"/>
      <c r="BG11" s="2461"/>
      <c r="BH11" s="2461"/>
      <c r="BI11" s="1372"/>
      <c r="BJ11" s="3243">
        <v>390633188496</v>
      </c>
      <c r="BK11" s="3244"/>
      <c r="BL11" s="3244"/>
      <c r="BM11" s="3244"/>
      <c r="BN11" s="3244"/>
      <c r="BO11" s="3244"/>
      <c r="BP11" s="3244"/>
      <c r="BQ11" s="3244"/>
      <c r="BR11" s="1298"/>
      <c r="BS11" s="3243">
        <v>390633188496</v>
      </c>
      <c r="BT11" s="3243"/>
      <c r="BU11" s="3243"/>
      <c r="BV11" s="3243"/>
      <c r="BW11" s="3243"/>
      <c r="BX11" s="3243"/>
      <c r="BY11" s="3243"/>
      <c r="BZ11" s="3243"/>
      <c r="CA11" s="3243"/>
      <c r="CB11" s="107"/>
      <c r="CC11" s="107"/>
      <c r="CD11" s="111"/>
      <c r="CE11" s="111"/>
    </row>
    <row r="12" spans="1:83" ht="18.75" customHeight="1">
      <c r="A12" s="406"/>
      <c r="B12" s="1381" t="s">
        <v>2014</v>
      </c>
      <c r="C12" s="874"/>
      <c r="D12" s="1284"/>
      <c r="E12" s="1284"/>
      <c r="F12" s="1284"/>
      <c r="G12" s="1284"/>
      <c r="H12" s="1284"/>
      <c r="I12" s="1284"/>
      <c r="J12" s="1284"/>
      <c r="K12" s="1284"/>
      <c r="L12" s="1284"/>
      <c r="M12" s="1284"/>
      <c r="N12" s="1284"/>
      <c r="O12" s="1284"/>
      <c r="P12" s="1284"/>
      <c r="Q12" s="1284"/>
      <c r="R12" s="1284"/>
      <c r="S12" s="1284"/>
      <c r="T12" s="1284"/>
      <c r="U12" s="1284"/>
      <c r="V12" s="2261">
        <v>353969558873</v>
      </c>
      <c r="W12" s="2261"/>
      <c r="X12" s="2261"/>
      <c r="Y12" s="2261"/>
      <c r="Z12" s="2261"/>
      <c r="AA12" s="2261"/>
      <c r="AB12" s="2261"/>
      <c r="AC12" s="2261"/>
      <c r="AD12" s="2261"/>
      <c r="AE12" s="1288"/>
      <c r="AF12" s="2210">
        <v>353969558873</v>
      </c>
      <c r="AG12" s="2210"/>
      <c r="AH12" s="2210"/>
      <c r="AI12" s="2210"/>
      <c r="AJ12" s="2210"/>
      <c r="AK12" s="2210"/>
      <c r="AL12" s="2210"/>
      <c r="AM12" s="2210"/>
      <c r="AN12" s="2210"/>
      <c r="AO12" s="1283"/>
      <c r="AP12" s="2210">
        <v>500650644644</v>
      </c>
      <c r="AQ12" s="2210"/>
      <c r="AR12" s="2210"/>
      <c r="AS12" s="2210"/>
      <c r="AT12" s="2210"/>
      <c r="AU12" s="2210"/>
      <c r="AV12" s="2210"/>
      <c r="AW12" s="2210"/>
      <c r="AX12" s="2210"/>
      <c r="AY12" s="1283"/>
      <c r="AZ12" s="2210">
        <v>499489260134</v>
      </c>
      <c r="BA12" s="2210"/>
      <c r="BB12" s="2210"/>
      <c r="BC12" s="2210"/>
      <c r="BD12" s="2210"/>
      <c r="BE12" s="2210"/>
      <c r="BF12" s="2210"/>
      <c r="BG12" s="2210"/>
      <c r="BH12" s="2210"/>
      <c r="BI12" s="1283"/>
      <c r="BJ12" s="3221">
        <v>352808174363</v>
      </c>
      <c r="BK12" s="3221"/>
      <c r="BL12" s="3221"/>
      <c r="BM12" s="3221"/>
      <c r="BN12" s="3221"/>
      <c r="BO12" s="3221"/>
      <c r="BP12" s="3221"/>
      <c r="BQ12" s="3221"/>
      <c r="BR12" s="1299"/>
      <c r="BS12" s="3258">
        <v>352808174363</v>
      </c>
      <c r="BT12" s="3240"/>
      <c r="BU12" s="3240"/>
      <c r="BV12" s="3240"/>
      <c r="BW12" s="3240"/>
      <c r="BX12" s="3240"/>
      <c r="BY12" s="3240"/>
      <c r="BZ12" s="3240"/>
      <c r="CA12" s="3240"/>
      <c r="CB12" s="1152"/>
      <c r="CC12" s="1152"/>
    </row>
    <row r="13" spans="1:83" ht="29.25" customHeight="1">
      <c r="A13" s="406"/>
      <c r="B13" s="1009"/>
      <c r="C13" s="3216" t="s">
        <v>2015</v>
      </c>
      <c r="D13" s="3216"/>
      <c r="E13" s="3216"/>
      <c r="F13" s="3216"/>
      <c r="G13" s="3216"/>
      <c r="H13" s="3216"/>
      <c r="I13" s="3216"/>
      <c r="J13" s="3216"/>
      <c r="K13" s="3216"/>
      <c r="L13" s="3216"/>
      <c r="M13" s="3216"/>
      <c r="N13" s="3216"/>
      <c r="O13" s="3216"/>
      <c r="P13" s="3216"/>
      <c r="Q13" s="3216"/>
      <c r="R13" s="3216"/>
      <c r="S13" s="3216"/>
      <c r="T13" s="3216"/>
      <c r="U13" s="3216"/>
      <c r="V13" s="2590">
        <v>317265808619</v>
      </c>
      <c r="W13" s="2591"/>
      <c r="X13" s="2591"/>
      <c r="Y13" s="2591"/>
      <c r="Z13" s="2591"/>
      <c r="AA13" s="2591"/>
      <c r="AB13" s="2591"/>
      <c r="AC13" s="2591"/>
      <c r="AD13" s="2591"/>
      <c r="AE13" s="1300"/>
      <c r="AF13" s="2590">
        <v>317265808619</v>
      </c>
      <c r="AG13" s="2591"/>
      <c r="AH13" s="2591"/>
      <c r="AI13" s="2591"/>
      <c r="AJ13" s="2591"/>
      <c r="AK13" s="2591"/>
      <c r="AL13" s="2591"/>
      <c r="AM13" s="2591"/>
      <c r="AN13" s="2591"/>
      <c r="AO13" s="1300"/>
      <c r="AP13" s="2495">
        <v>445885787555</v>
      </c>
      <c r="AQ13" s="2495"/>
      <c r="AR13" s="2495"/>
      <c r="AS13" s="2495"/>
      <c r="AT13" s="2495"/>
      <c r="AU13" s="2495"/>
      <c r="AV13" s="2495"/>
      <c r="AW13" s="2495"/>
      <c r="AX13" s="2495"/>
      <c r="AY13" s="1301"/>
      <c r="AZ13" s="2495">
        <v>444819489880</v>
      </c>
      <c r="BA13" s="2495"/>
      <c r="BB13" s="2495"/>
      <c r="BC13" s="2495"/>
      <c r="BD13" s="2495"/>
      <c r="BE13" s="2495"/>
      <c r="BF13" s="2495"/>
      <c r="BG13" s="2495"/>
      <c r="BH13" s="2495"/>
      <c r="BI13" s="1301"/>
      <c r="BJ13" s="3245">
        <v>316199510944</v>
      </c>
      <c r="BK13" s="3238"/>
      <c r="BL13" s="3238"/>
      <c r="BM13" s="3238"/>
      <c r="BN13" s="3238"/>
      <c r="BO13" s="3238"/>
      <c r="BP13" s="3238"/>
      <c r="BQ13" s="3238"/>
      <c r="BR13" s="1302"/>
      <c r="BS13" s="3254">
        <v>316199510944</v>
      </c>
      <c r="BT13" s="3238"/>
      <c r="BU13" s="3238"/>
      <c r="BV13" s="3238"/>
      <c r="BW13" s="3238"/>
      <c r="BX13" s="3238"/>
      <c r="BY13" s="3238"/>
      <c r="BZ13" s="3238"/>
      <c r="CA13" s="3238"/>
      <c r="CB13" s="435"/>
      <c r="CC13" s="931"/>
    </row>
    <row r="14" spans="1:83" ht="29.25" customHeight="1">
      <c r="A14" s="869"/>
      <c r="B14" s="1295"/>
      <c r="C14" s="3216" t="s">
        <v>2016</v>
      </c>
      <c r="D14" s="3216"/>
      <c r="E14" s="3216"/>
      <c r="F14" s="3216"/>
      <c r="G14" s="3216"/>
      <c r="H14" s="3216"/>
      <c r="I14" s="3216"/>
      <c r="J14" s="3216"/>
      <c r="K14" s="3216"/>
      <c r="L14" s="3216"/>
      <c r="M14" s="3216"/>
      <c r="N14" s="3216"/>
      <c r="O14" s="3216"/>
      <c r="P14" s="3216"/>
      <c r="Q14" s="3216"/>
      <c r="R14" s="3216"/>
      <c r="S14" s="3216"/>
      <c r="T14" s="3216"/>
      <c r="U14" s="3216"/>
      <c r="V14" s="2590">
        <v>36703750254</v>
      </c>
      <c r="W14" s="2591"/>
      <c r="X14" s="2591"/>
      <c r="Y14" s="2591"/>
      <c r="Z14" s="2591"/>
      <c r="AA14" s="2591"/>
      <c r="AB14" s="2591"/>
      <c r="AC14" s="2591"/>
      <c r="AD14" s="2591"/>
      <c r="AE14" s="1300"/>
      <c r="AF14" s="2590">
        <v>36703750254</v>
      </c>
      <c r="AG14" s="2591"/>
      <c r="AH14" s="2591"/>
      <c r="AI14" s="2591"/>
      <c r="AJ14" s="2591"/>
      <c r="AK14" s="2591"/>
      <c r="AL14" s="2591"/>
      <c r="AM14" s="2591"/>
      <c r="AN14" s="2591"/>
      <c r="AO14" s="1303"/>
      <c r="AP14" s="3253">
        <v>54764857089</v>
      </c>
      <c r="AQ14" s="3253"/>
      <c r="AR14" s="3253"/>
      <c r="AS14" s="3253"/>
      <c r="AT14" s="3253"/>
      <c r="AU14" s="3253"/>
      <c r="AV14" s="3253"/>
      <c r="AW14" s="3253"/>
      <c r="AX14" s="3253"/>
      <c r="AY14" s="1304"/>
      <c r="AZ14" s="3253">
        <v>54669770254</v>
      </c>
      <c r="BA14" s="3253"/>
      <c r="BB14" s="3253"/>
      <c r="BC14" s="3253"/>
      <c r="BD14" s="3253"/>
      <c r="BE14" s="3253"/>
      <c r="BF14" s="3253"/>
      <c r="BG14" s="3253"/>
      <c r="BH14" s="3253"/>
      <c r="BI14" s="1304"/>
      <c r="BJ14" s="3245">
        <v>36608663419</v>
      </c>
      <c r="BK14" s="3238"/>
      <c r="BL14" s="3238"/>
      <c r="BM14" s="3238"/>
      <c r="BN14" s="3238"/>
      <c r="BO14" s="3238"/>
      <c r="BP14" s="3238"/>
      <c r="BQ14" s="3238"/>
      <c r="BR14" s="1302"/>
      <c r="BS14" s="3254">
        <v>36608663419</v>
      </c>
      <c r="BT14" s="3238"/>
      <c r="BU14" s="3238"/>
      <c r="BV14" s="3238"/>
      <c r="BW14" s="3238"/>
      <c r="BX14" s="3238"/>
      <c r="BY14" s="3238"/>
      <c r="BZ14" s="3238"/>
      <c r="CA14" s="3238"/>
      <c r="CB14" s="1282"/>
      <c r="CC14" s="111"/>
    </row>
    <row r="15" spans="1:83" s="1282" customFormat="1" ht="17.25" customHeight="1">
      <c r="A15" s="1295"/>
      <c r="B15" s="429" t="s">
        <v>2017</v>
      </c>
      <c r="C15" s="435"/>
      <c r="D15" s="835"/>
      <c r="E15" s="835"/>
      <c r="F15" s="835"/>
      <c r="G15" s="835"/>
      <c r="H15" s="835"/>
      <c r="I15" s="835"/>
      <c r="J15" s="835"/>
      <c r="K15" s="835"/>
      <c r="L15" s="835"/>
      <c r="M15" s="835"/>
      <c r="N15" s="835"/>
      <c r="O15" s="835"/>
      <c r="P15" s="835"/>
      <c r="Q15" s="835"/>
      <c r="R15" s="835"/>
      <c r="S15" s="835"/>
      <c r="T15" s="835"/>
      <c r="U15" s="835"/>
      <c r="V15" s="2232">
        <v>135708745797</v>
      </c>
      <c r="W15" s="2480"/>
      <c r="X15" s="2480"/>
      <c r="Y15" s="2480"/>
      <c r="Z15" s="2480"/>
      <c r="AA15" s="2480"/>
      <c r="AB15" s="2480"/>
      <c r="AC15" s="2480"/>
      <c r="AD15" s="2480"/>
      <c r="AE15" s="1286"/>
      <c r="AF15" s="3241">
        <v>135708745797</v>
      </c>
      <c r="AG15" s="3242"/>
      <c r="AH15" s="3242"/>
      <c r="AI15" s="3242"/>
      <c r="AJ15" s="3242"/>
      <c r="AK15" s="3242"/>
      <c r="AL15" s="3242"/>
      <c r="AM15" s="3242"/>
      <c r="AN15" s="3242"/>
      <c r="AO15" s="1306"/>
      <c r="AP15" s="3221">
        <v>173347027638</v>
      </c>
      <c r="AQ15" s="3221"/>
      <c r="AR15" s="3221"/>
      <c r="AS15" s="3221"/>
      <c r="AT15" s="3221"/>
      <c r="AU15" s="3221"/>
      <c r="AV15" s="3221"/>
      <c r="AW15" s="3221"/>
      <c r="AX15" s="3221"/>
      <c r="AY15" s="1299"/>
      <c r="AZ15" s="3221">
        <v>75463295974</v>
      </c>
      <c r="BA15" s="3221"/>
      <c r="BB15" s="3221"/>
      <c r="BC15" s="3221"/>
      <c r="BD15" s="3221"/>
      <c r="BE15" s="3221"/>
      <c r="BF15" s="3221"/>
      <c r="BG15" s="3221"/>
      <c r="BH15" s="3221"/>
      <c r="BI15" s="1299"/>
      <c r="BJ15" s="3239">
        <v>37825014133</v>
      </c>
      <c r="BK15" s="3240"/>
      <c r="BL15" s="3240"/>
      <c r="BM15" s="3240"/>
      <c r="BN15" s="3240"/>
      <c r="BO15" s="3240"/>
      <c r="BP15" s="3240"/>
      <c r="BQ15" s="3240"/>
      <c r="BR15" s="1307"/>
      <c r="BS15" s="3239">
        <v>37825014133</v>
      </c>
      <c r="BT15" s="3240"/>
      <c r="BU15" s="3240"/>
      <c r="BV15" s="3240"/>
      <c r="BW15" s="3240"/>
      <c r="BX15" s="3240"/>
      <c r="BY15" s="3240"/>
      <c r="BZ15" s="3240"/>
      <c r="CA15" s="3240"/>
      <c r="CB15" s="1314"/>
      <c r="CC15" s="1297"/>
    </row>
    <row r="16" spans="1:83" s="1369" customFormat="1" ht="17.25" customHeight="1">
      <c r="A16" s="872"/>
      <c r="B16" s="1377" t="s">
        <v>2098</v>
      </c>
      <c r="C16" s="1251"/>
      <c r="D16" s="434"/>
      <c r="E16" s="434"/>
      <c r="F16" s="434"/>
      <c r="G16" s="434"/>
      <c r="H16" s="434"/>
      <c r="I16" s="434"/>
      <c r="J16" s="434"/>
      <c r="K16" s="434"/>
      <c r="L16" s="434"/>
      <c r="M16" s="434"/>
      <c r="N16" s="434"/>
      <c r="O16" s="434"/>
      <c r="P16" s="434"/>
      <c r="Q16" s="434"/>
      <c r="R16" s="434"/>
      <c r="S16" s="434"/>
      <c r="T16" s="434"/>
      <c r="U16" s="434"/>
      <c r="V16" s="3208">
        <v>2145854037</v>
      </c>
      <c r="W16" s="3209"/>
      <c r="X16" s="3209"/>
      <c r="Y16" s="3209"/>
      <c r="Z16" s="3209"/>
      <c r="AA16" s="3209"/>
      <c r="AB16" s="3209"/>
      <c r="AC16" s="3209"/>
      <c r="AD16" s="3209"/>
      <c r="AE16" s="1373"/>
      <c r="AF16" s="3208">
        <v>2145854037</v>
      </c>
      <c r="AG16" s="3209"/>
      <c r="AH16" s="3209"/>
      <c r="AI16" s="3209"/>
      <c r="AJ16" s="3209"/>
      <c r="AK16" s="3209"/>
      <c r="AL16" s="3209"/>
      <c r="AM16" s="3209"/>
      <c r="AN16" s="3209"/>
      <c r="AO16" s="1373"/>
      <c r="AP16" s="3208">
        <v>2772385710</v>
      </c>
      <c r="AQ16" s="3209"/>
      <c r="AR16" s="3209"/>
      <c r="AS16" s="3209"/>
      <c r="AT16" s="3209"/>
      <c r="AU16" s="3209"/>
      <c r="AV16" s="3209"/>
      <c r="AW16" s="3209"/>
      <c r="AX16" s="3209"/>
      <c r="AY16" s="1373"/>
      <c r="AZ16" s="3208">
        <v>1289289909</v>
      </c>
      <c r="BA16" s="3209"/>
      <c r="BB16" s="3209"/>
      <c r="BC16" s="3209"/>
      <c r="BD16" s="3209"/>
      <c r="BE16" s="3209"/>
      <c r="BF16" s="3209"/>
      <c r="BG16" s="3209"/>
      <c r="BH16" s="3209"/>
      <c r="BI16" s="1378"/>
      <c r="BJ16" s="3246">
        <v>662758236</v>
      </c>
      <c r="BK16" s="3247"/>
      <c r="BL16" s="3247"/>
      <c r="BM16" s="3247"/>
      <c r="BN16" s="3247"/>
      <c r="BO16" s="3247"/>
      <c r="BP16" s="3247"/>
      <c r="BQ16" s="3247"/>
      <c r="BR16" s="1374"/>
      <c r="BS16" s="3208">
        <v>662758236</v>
      </c>
      <c r="BT16" s="3209"/>
      <c r="BU16" s="3209"/>
      <c r="BV16" s="3209"/>
      <c r="BW16" s="3209"/>
      <c r="BX16" s="3209"/>
      <c r="BY16" s="3209"/>
      <c r="BZ16" s="3209"/>
      <c r="CA16" s="3209"/>
      <c r="CB16" s="1379"/>
      <c r="CC16" s="1380"/>
    </row>
    <row r="17" spans="1:83" s="1403" customFormat="1" ht="27.75" customHeight="1">
      <c r="A17" s="1383"/>
      <c r="B17" s="3216" t="s">
        <v>2041</v>
      </c>
      <c r="C17" s="3216"/>
      <c r="D17" s="3216"/>
      <c r="E17" s="3216"/>
      <c r="F17" s="3216"/>
      <c r="G17" s="3216"/>
      <c r="H17" s="3216"/>
      <c r="I17" s="3216"/>
      <c r="J17" s="3216"/>
      <c r="K17" s="3216"/>
      <c r="L17" s="3216"/>
      <c r="M17" s="3216"/>
      <c r="N17" s="3216"/>
      <c r="O17" s="3216"/>
      <c r="P17" s="3216"/>
      <c r="Q17" s="3216"/>
      <c r="R17" s="835"/>
      <c r="S17" s="835"/>
      <c r="T17" s="835"/>
      <c r="U17" s="835"/>
      <c r="V17" s="2590">
        <v>2145854037</v>
      </c>
      <c r="W17" s="2591"/>
      <c r="X17" s="2591"/>
      <c r="Y17" s="2591"/>
      <c r="Z17" s="2591"/>
      <c r="AA17" s="2591"/>
      <c r="AB17" s="2591"/>
      <c r="AC17" s="2591"/>
      <c r="AD17" s="2591"/>
      <c r="AE17" s="1399"/>
      <c r="AF17" s="3212">
        <v>2145854037</v>
      </c>
      <c r="AG17" s="3213"/>
      <c r="AH17" s="3213"/>
      <c r="AI17" s="3213"/>
      <c r="AJ17" s="3213"/>
      <c r="AK17" s="3213"/>
      <c r="AL17" s="3213"/>
      <c r="AM17" s="3213"/>
      <c r="AN17" s="3213"/>
      <c r="AO17" s="1399"/>
      <c r="AP17" s="3212">
        <v>2772385710</v>
      </c>
      <c r="AQ17" s="3213"/>
      <c r="AR17" s="3213"/>
      <c r="AS17" s="3213"/>
      <c r="AT17" s="3213"/>
      <c r="AU17" s="3213"/>
      <c r="AV17" s="3213"/>
      <c r="AW17" s="3213"/>
      <c r="AX17" s="3213"/>
      <c r="AY17" s="1399"/>
      <c r="AZ17" s="3212">
        <v>1289289909</v>
      </c>
      <c r="BA17" s="3213"/>
      <c r="BB17" s="3213"/>
      <c r="BC17" s="3213"/>
      <c r="BD17" s="3213"/>
      <c r="BE17" s="3213"/>
      <c r="BF17" s="3213"/>
      <c r="BG17" s="3213"/>
      <c r="BH17" s="3213"/>
      <c r="BI17" s="1399"/>
      <c r="BJ17" s="3214">
        <v>662758236</v>
      </c>
      <c r="BK17" s="3215"/>
      <c r="BL17" s="3215"/>
      <c r="BM17" s="3215"/>
      <c r="BN17" s="3215"/>
      <c r="BO17" s="3215"/>
      <c r="BP17" s="3215"/>
      <c r="BQ17" s="3215"/>
      <c r="BR17" s="1400"/>
      <c r="BS17" s="3212">
        <v>662758236</v>
      </c>
      <c r="BT17" s="3213"/>
      <c r="BU17" s="3213"/>
      <c r="BV17" s="3213"/>
      <c r="BW17" s="3213"/>
      <c r="BX17" s="3213"/>
      <c r="BY17" s="3213"/>
      <c r="BZ17" s="3213"/>
      <c r="CA17" s="3213"/>
      <c r="CB17" s="1401"/>
      <c r="CC17" s="1402"/>
    </row>
    <row r="18" spans="1:83" s="1370" customFormat="1" ht="27.75" customHeight="1">
      <c r="A18" s="1295"/>
      <c r="B18" s="3207" t="s">
        <v>2020</v>
      </c>
      <c r="C18" s="3207"/>
      <c r="D18" s="3207"/>
      <c r="E18" s="3207"/>
      <c r="F18" s="3207"/>
      <c r="G18" s="3207"/>
      <c r="H18" s="3207"/>
      <c r="I18" s="3207"/>
      <c r="J18" s="3207"/>
      <c r="K18" s="3207"/>
      <c r="L18" s="3207"/>
      <c r="M18" s="3207"/>
      <c r="N18" s="3207"/>
      <c r="O18" s="3207"/>
      <c r="P18" s="3207"/>
      <c r="Q18" s="3207"/>
      <c r="R18" s="835"/>
      <c r="S18" s="835"/>
      <c r="T18" s="835"/>
      <c r="U18" s="835"/>
      <c r="V18" s="3208">
        <v>230583995895</v>
      </c>
      <c r="W18" s="3209"/>
      <c r="X18" s="3209"/>
      <c r="Y18" s="3209"/>
      <c r="Z18" s="3209"/>
      <c r="AA18" s="3209"/>
      <c r="AB18" s="3209"/>
      <c r="AC18" s="3209"/>
      <c r="AD18" s="3209"/>
      <c r="AE18" s="1373"/>
      <c r="AF18" s="3208">
        <v>230583995895</v>
      </c>
      <c r="AG18" s="3209"/>
      <c r="AH18" s="3209"/>
      <c r="AI18" s="3209"/>
      <c r="AJ18" s="3209"/>
      <c r="AK18" s="3209"/>
      <c r="AL18" s="3209"/>
      <c r="AM18" s="3209"/>
      <c r="AN18" s="3209"/>
      <c r="AO18" s="1373"/>
      <c r="AP18" s="3208">
        <v>232014939910</v>
      </c>
      <c r="AQ18" s="3209"/>
      <c r="AR18" s="3209"/>
      <c r="AS18" s="3209"/>
      <c r="AT18" s="3209"/>
      <c r="AU18" s="3209"/>
      <c r="AV18" s="3209"/>
      <c r="AW18" s="3209"/>
      <c r="AX18" s="3209"/>
      <c r="AY18" s="1373"/>
      <c r="AZ18" s="3208">
        <v>3434806960</v>
      </c>
      <c r="BA18" s="3209"/>
      <c r="BB18" s="3209"/>
      <c r="BC18" s="3209"/>
      <c r="BD18" s="3209"/>
      <c r="BE18" s="3209"/>
      <c r="BF18" s="3209"/>
      <c r="BG18" s="3209"/>
      <c r="BH18" s="3209"/>
      <c r="BI18" s="1373"/>
      <c r="BJ18" s="3210">
        <v>2003862945</v>
      </c>
      <c r="BK18" s="3211"/>
      <c r="BL18" s="3211"/>
      <c r="BM18" s="3211"/>
      <c r="BN18" s="3211"/>
      <c r="BO18" s="3211"/>
      <c r="BP18" s="3211"/>
      <c r="BQ18" s="3211"/>
      <c r="BR18" s="1374"/>
      <c r="BS18" s="3208">
        <v>2003862945</v>
      </c>
      <c r="BT18" s="3209"/>
      <c r="BU18" s="3209"/>
      <c r="BV18" s="3209"/>
      <c r="BW18" s="3209"/>
      <c r="BX18" s="3209"/>
      <c r="BY18" s="3209"/>
      <c r="BZ18" s="3209"/>
      <c r="CA18" s="3209"/>
      <c r="CB18" s="1314"/>
      <c r="CC18" s="1297"/>
    </row>
    <row r="19" spans="1:83" ht="15" customHeight="1">
      <c r="A19" s="869"/>
      <c r="B19" s="872" t="s">
        <v>2021</v>
      </c>
      <c r="C19" s="429"/>
      <c r="D19" s="1295"/>
      <c r="E19" s="1295"/>
      <c r="F19" s="1295"/>
      <c r="G19" s="1295"/>
      <c r="H19" s="1295"/>
      <c r="I19" s="1295"/>
      <c r="J19" s="1295"/>
      <c r="K19" s="1295"/>
      <c r="L19" s="1295"/>
      <c r="M19" s="1295"/>
      <c r="N19" s="1295"/>
      <c r="O19" s="1295"/>
      <c r="P19" s="1295"/>
      <c r="Q19" s="1295"/>
      <c r="R19" s="1295"/>
      <c r="S19" s="1295"/>
      <c r="T19" s="1295"/>
      <c r="U19" s="1295"/>
      <c r="V19" s="3208">
        <v>225664617100</v>
      </c>
      <c r="W19" s="3209"/>
      <c r="X19" s="3209"/>
      <c r="Y19" s="3209"/>
      <c r="Z19" s="3209"/>
      <c r="AA19" s="3209"/>
      <c r="AB19" s="3209"/>
      <c r="AC19" s="3209"/>
      <c r="AD19" s="3209"/>
      <c r="AE19" s="1308"/>
      <c r="AF19" s="3208">
        <v>225664617100</v>
      </c>
      <c r="AG19" s="3209"/>
      <c r="AH19" s="3209"/>
      <c r="AI19" s="3209"/>
      <c r="AJ19" s="3209"/>
      <c r="AK19" s="3209"/>
      <c r="AL19" s="3209"/>
      <c r="AM19" s="3209"/>
      <c r="AN19" s="3209"/>
      <c r="AO19" s="1308"/>
      <c r="AP19" s="3208">
        <v>225664617100</v>
      </c>
      <c r="AQ19" s="3209"/>
      <c r="AR19" s="3209"/>
      <c r="AS19" s="3209"/>
      <c r="AT19" s="3209"/>
      <c r="AU19" s="3209"/>
      <c r="AV19" s="3209"/>
      <c r="AW19" s="3209"/>
      <c r="AX19" s="3209"/>
      <c r="AY19" s="1308"/>
      <c r="AZ19" s="3208">
        <v>402197250</v>
      </c>
      <c r="BA19" s="3209"/>
      <c r="BB19" s="3209"/>
      <c r="BC19" s="3209"/>
      <c r="BD19" s="3209"/>
      <c r="BE19" s="3209"/>
      <c r="BF19" s="3209"/>
      <c r="BG19" s="3209"/>
      <c r="BH19" s="3209"/>
      <c r="BI19" s="1308"/>
      <c r="BJ19" s="3210">
        <v>402197250</v>
      </c>
      <c r="BK19" s="3211"/>
      <c r="BL19" s="3211"/>
      <c r="BM19" s="3211"/>
      <c r="BN19" s="3211"/>
      <c r="BO19" s="3211"/>
      <c r="BP19" s="3211"/>
      <c r="BQ19" s="3211"/>
      <c r="BR19" s="1309"/>
      <c r="BS19" s="3208">
        <v>402197250</v>
      </c>
      <c r="BT19" s="3209"/>
      <c r="BU19" s="3209"/>
      <c r="BV19" s="3209"/>
      <c r="BW19" s="3209"/>
      <c r="BX19" s="3209"/>
      <c r="BY19" s="3209"/>
      <c r="BZ19" s="3209"/>
      <c r="CA19" s="3209"/>
      <c r="CB19" s="107"/>
      <c r="CC19" s="107"/>
      <c r="CD19" s="876"/>
      <c r="CE19" s="876"/>
    </row>
    <row r="20" spans="1:83" ht="16.5" customHeight="1">
      <c r="A20" s="869"/>
      <c r="B20" s="1295" t="s">
        <v>1498</v>
      </c>
      <c r="C20" s="1296"/>
      <c r="D20" s="1295"/>
      <c r="E20" s="1295"/>
      <c r="F20" s="1295"/>
      <c r="G20" s="1295"/>
      <c r="H20" s="1295"/>
      <c r="I20" s="1295"/>
      <c r="J20" s="1295"/>
      <c r="K20" s="1295"/>
      <c r="L20" s="1295"/>
      <c r="M20" s="1295"/>
      <c r="N20" s="1295"/>
      <c r="O20" s="1295"/>
      <c r="P20" s="1295"/>
      <c r="Q20" s="1295"/>
      <c r="R20" s="1295"/>
      <c r="S20" s="1295"/>
      <c r="T20" s="1295"/>
      <c r="U20" s="1295"/>
      <c r="V20" s="3225">
        <v>0</v>
      </c>
      <c r="W20" s="3226"/>
      <c r="X20" s="3226"/>
      <c r="Y20" s="3226"/>
      <c r="Z20" s="3226"/>
      <c r="AA20" s="3226"/>
      <c r="AB20" s="3226"/>
      <c r="AC20" s="3226"/>
      <c r="AD20" s="3226"/>
      <c r="AE20" s="1310"/>
      <c r="AF20" s="3225">
        <v>0</v>
      </c>
      <c r="AG20" s="3226"/>
      <c r="AH20" s="3226"/>
      <c r="AI20" s="3226"/>
      <c r="AJ20" s="3226"/>
      <c r="AK20" s="3226"/>
      <c r="AL20" s="3226"/>
      <c r="AM20" s="3226"/>
      <c r="AN20" s="3226"/>
      <c r="AO20" s="1310"/>
      <c r="AP20" s="3225">
        <v>0</v>
      </c>
      <c r="AQ20" s="3226"/>
      <c r="AR20" s="3226"/>
      <c r="AS20" s="3226"/>
      <c r="AT20" s="3226"/>
      <c r="AU20" s="3226"/>
      <c r="AV20" s="3226"/>
      <c r="AW20" s="3226"/>
      <c r="AX20" s="3226"/>
      <c r="AY20" s="1310"/>
      <c r="AZ20" s="3225">
        <v>402197250</v>
      </c>
      <c r="BA20" s="3226"/>
      <c r="BB20" s="3226"/>
      <c r="BC20" s="3226"/>
      <c r="BD20" s="3226"/>
      <c r="BE20" s="3226"/>
      <c r="BF20" s="3226"/>
      <c r="BG20" s="3226"/>
      <c r="BH20" s="3226"/>
      <c r="BI20" s="1310"/>
      <c r="BJ20" s="3248">
        <v>402197250</v>
      </c>
      <c r="BK20" s="3217"/>
      <c r="BL20" s="3217"/>
      <c r="BM20" s="3217"/>
      <c r="BN20" s="3217"/>
      <c r="BO20" s="3217"/>
      <c r="BP20" s="3217"/>
      <c r="BQ20" s="3217"/>
      <c r="BR20" s="1311"/>
      <c r="BS20" s="3225">
        <v>402197250</v>
      </c>
      <c r="BT20" s="3226"/>
      <c r="BU20" s="3226"/>
      <c r="BV20" s="3226"/>
      <c r="BW20" s="3226"/>
      <c r="BX20" s="3226"/>
      <c r="BY20" s="3226"/>
      <c r="BZ20" s="3226"/>
      <c r="CA20" s="3226"/>
      <c r="CB20" s="876"/>
      <c r="CC20" s="109"/>
    </row>
    <row r="21" spans="1:83" s="1124" customFormat="1" ht="29.25" customHeight="1">
      <c r="A21" s="875"/>
      <c r="B21" s="875"/>
      <c r="C21" s="3231" t="s">
        <v>2042</v>
      </c>
      <c r="D21" s="3232"/>
      <c r="E21" s="3232"/>
      <c r="F21" s="3232"/>
      <c r="G21" s="3232"/>
      <c r="H21" s="3232"/>
      <c r="I21" s="3232"/>
      <c r="J21" s="3232"/>
      <c r="K21" s="3232"/>
      <c r="L21" s="3232"/>
      <c r="M21" s="3232"/>
      <c r="N21" s="3232"/>
      <c r="O21" s="3232"/>
      <c r="P21" s="3232"/>
      <c r="Q21" s="3232"/>
      <c r="R21" s="3232"/>
      <c r="S21" s="3232"/>
      <c r="T21" s="3232"/>
      <c r="U21" s="3232"/>
      <c r="V21" s="2590">
        <v>225664617100</v>
      </c>
      <c r="W21" s="2591"/>
      <c r="X21" s="2591"/>
      <c r="Y21" s="2591"/>
      <c r="Z21" s="2591"/>
      <c r="AA21" s="2591"/>
      <c r="AB21" s="2591"/>
      <c r="AC21" s="2591"/>
      <c r="AD21" s="2591"/>
      <c r="AE21" s="1300"/>
      <c r="AF21" s="3234">
        <v>225664617100</v>
      </c>
      <c r="AG21" s="3235"/>
      <c r="AH21" s="3235"/>
      <c r="AI21" s="3235"/>
      <c r="AJ21" s="3235"/>
      <c r="AK21" s="3235"/>
      <c r="AL21" s="3235"/>
      <c r="AM21" s="3235"/>
      <c r="AN21" s="3235"/>
      <c r="AO21" s="1303"/>
      <c r="AP21" s="3236">
        <v>225664617100</v>
      </c>
      <c r="AQ21" s="3236"/>
      <c r="AR21" s="3236"/>
      <c r="AS21" s="3236"/>
      <c r="AT21" s="3236"/>
      <c r="AU21" s="3236"/>
      <c r="AV21" s="3236"/>
      <c r="AW21" s="3236"/>
      <c r="AX21" s="3236"/>
      <c r="AY21" s="1305"/>
      <c r="AZ21" s="3236"/>
      <c r="BA21" s="3236"/>
      <c r="BB21" s="3236"/>
      <c r="BC21" s="3236"/>
      <c r="BD21" s="3236"/>
      <c r="BE21" s="3236"/>
      <c r="BF21" s="3236"/>
      <c r="BG21" s="3236"/>
      <c r="BH21" s="3236"/>
      <c r="BI21" s="1305"/>
      <c r="BJ21" s="3237"/>
      <c r="BK21" s="3238"/>
      <c r="BL21" s="3238"/>
      <c r="BM21" s="3238"/>
      <c r="BN21" s="3238"/>
      <c r="BO21" s="3238"/>
      <c r="BP21" s="3238"/>
      <c r="BQ21" s="3238"/>
      <c r="BR21" s="1302"/>
      <c r="BS21" s="3237">
        <v>0</v>
      </c>
      <c r="BT21" s="3238"/>
      <c r="BU21" s="3238"/>
      <c r="BV21" s="3238"/>
      <c r="BW21" s="3238"/>
      <c r="BX21" s="3238"/>
      <c r="BY21" s="3238"/>
      <c r="BZ21" s="3238"/>
      <c r="CA21" s="3238"/>
      <c r="CC21" s="1125"/>
    </row>
    <row r="22" spans="1:83" s="1397" customFormat="1" ht="29.25" customHeight="1">
      <c r="A22" s="1382"/>
      <c r="B22" s="1382"/>
      <c r="C22" s="3229" t="s">
        <v>1981</v>
      </c>
      <c r="D22" s="3230"/>
      <c r="E22" s="3230"/>
      <c r="F22" s="3230"/>
      <c r="G22" s="3230"/>
      <c r="H22" s="3230"/>
      <c r="I22" s="3230"/>
      <c r="J22" s="3230"/>
      <c r="K22" s="3230"/>
      <c r="L22" s="3230"/>
      <c r="M22" s="3230"/>
      <c r="N22" s="3230"/>
      <c r="O22" s="3230"/>
      <c r="P22" s="3230"/>
      <c r="Q22" s="3230"/>
      <c r="R22" s="3230"/>
      <c r="S22" s="3230"/>
      <c r="T22" s="3230"/>
      <c r="U22" s="3230"/>
      <c r="V22" s="2590">
        <v>0</v>
      </c>
      <c r="W22" s="2591"/>
      <c r="X22" s="2591"/>
      <c r="Y22" s="2591"/>
      <c r="Z22" s="2591"/>
      <c r="AA22" s="2591"/>
      <c r="AB22" s="2591"/>
      <c r="AC22" s="2591"/>
      <c r="AD22" s="2591"/>
      <c r="AE22" s="1384"/>
      <c r="AF22" s="3227">
        <v>0</v>
      </c>
      <c r="AG22" s="3228"/>
      <c r="AH22" s="3228"/>
      <c r="AI22" s="3228"/>
      <c r="AJ22" s="3228"/>
      <c r="AK22" s="3228"/>
      <c r="AL22" s="3228"/>
      <c r="AM22" s="3228"/>
      <c r="AN22" s="3228"/>
      <c r="AO22" s="1394"/>
      <c r="AP22" s="3218">
        <v>0</v>
      </c>
      <c r="AQ22" s="3218"/>
      <c r="AR22" s="3218"/>
      <c r="AS22" s="3218"/>
      <c r="AT22" s="3218"/>
      <c r="AU22" s="3218"/>
      <c r="AV22" s="3218"/>
      <c r="AW22" s="3218"/>
      <c r="AX22" s="3218"/>
      <c r="AY22" s="1395"/>
      <c r="AZ22" s="3218">
        <v>402197250</v>
      </c>
      <c r="BA22" s="3218"/>
      <c r="BB22" s="3218"/>
      <c r="BC22" s="3218"/>
      <c r="BD22" s="3218"/>
      <c r="BE22" s="3218"/>
      <c r="BF22" s="3218"/>
      <c r="BG22" s="3218"/>
      <c r="BH22" s="3218"/>
      <c r="BI22" s="1395"/>
      <c r="BJ22" s="3219">
        <v>402197250</v>
      </c>
      <c r="BK22" s="3220"/>
      <c r="BL22" s="3220"/>
      <c r="BM22" s="3220"/>
      <c r="BN22" s="3220"/>
      <c r="BO22" s="3220"/>
      <c r="BP22" s="3220"/>
      <c r="BQ22" s="3220"/>
      <c r="BR22" s="1396"/>
      <c r="BS22" s="3219">
        <v>402197250</v>
      </c>
      <c r="BT22" s="3220"/>
      <c r="BU22" s="3220"/>
      <c r="BV22" s="3220"/>
      <c r="BW22" s="3220"/>
      <c r="BX22" s="3220"/>
      <c r="BY22" s="3220"/>
      <c r="BZ22" s="3220"/>
      <c r="CA22" s="3220"/>
      <c r="CC22" s="1398"/>
    </row>
    <row r="23" spans="1:83" ht="15" customHeight="1">
      <c r="B23" s="1281" t="s">
        <v>1499</v>
      </c>
      <c r="C23" s="1282"/>
      <c r="D23" s="1282"/>
      <c r="E23" s="1282"/>
      <c r="F23" s="1282"/>
      <c r="G23" s="1282"/>
      <c r="H23" s="1282"/>
      <c r="I23" s="1282"/>
      <c r="J23" s="1282"/>
      <c r="K23" s="1282"/>
      <c r="L23" s="1282"/>
      <c r="M23" s="1282"/>
      <c r="N23" s="1282"/>
      <c r="O23" s="1282"/>
      <c r="P23" s="1282"/>
      <c r="Q23" s="1282"/>
      <c r="R23" s="1282"/>
      <c r="S23" s="1282"/>
      <c r="T23" s="1282"/>
      <c r="U23" s="1282"/>
      <c r="V23" s="3217"/>
      <c r="W23" s="3217"/>
      <c r="X23" s="3217"/>
      <c r="Y23" s="3217"/>
      <c r="Z23" s="3217"/>
      <c r="AA23" s="3217"/>
      <c r="AB23" s="3217"/>
      <c r="AC23" s="3217"/>
      <c r="AD23" s="3217"/>
      <c r="AE23" s="1311"/>
      <c r="AF23" s="3217"/>
      <c r="AG23" s="3217"/>
      <c r="AH23" s="3217"/>
      <c r="AI23" s="3217"/>
      <c r="AJ23" s="3217"/>
      <c r="AK23" s="3217"/>
      <c r="AL23" s="3217"/>
      <c r="AM23" s="3217"/>
      <c r="AN23" s="3217"/>
      <c r="AO23" s="1311"/>
      <c r="AP23" s="3233"/>
      <c r="AQ23" s="3233"/>
      <c r="AR23" s="3233"/>
      <c r="AS23" s="3233"/>
      <c r="AT23" s="3233"/>
      <c r="AU23" s="3233"/>
      <c r="AV23" s="3233"/>
      <c r="AW23" s="3233"/>
      <c r="AX23" s="3233"/>
      <c r="AY23" s="1312"/>
      <c r="AZ23" s="3233"/>
      <c r="BA23" s="3233"/>
      <c r="BB23" s="3233"/>
      <c r="BC23" s="3233"/>
      <c r="BD23" s="3233"/>
      <c r="BE23" s="3233"/>
      <c r="BF23" s="3233"/>
      <c r="BG23" s="3233"/>
      <c r="BH23" s="3233"/>
      <c r="BI23" s="1312"/>
      <c r="BJ23" s="3217"/>
      <c r="BK23" s="3217"/>
      <c r="BL23" s="3217"/>
      <c r="BM23" s="3217"/>
      <c r="BN23" s="3217"/>
      <c r="BO23" s="3217"/>
      <c r="BP23" s="3217"/>
      <c r="BQ23" s="3217"/>
      <c r="BR23" s="1311"/>
      <c r="BS23" s="3217"/>
      <c r="BT23" s="3217"/>
      <c r="BU23" s="3217"/>
      <c r="BV23" s="3217"/>
      <c r="BW23" s="3217"/>
      <c r="BX23" s="3217"/>
      <c r="BY23" s="3217"/>
      <c r="BZ23" s="3217"/>
      <c r="CA23" s="3217"/>
      <c r="CC23" s="109"/>
    </row>
    <row r="24" spans="1:83" s="1000" customFormat="1">
      <c r="A24" s="869"/>
      <c r="B24" s="872" t="s">
        <v>2022</v>
      </c>
      <c r="C24" s="429"/>
      <c r="D24" s="1295"/>
      <c r="E24" s="1295"/>
      <c r="F24" s="1295"/>
      <c r="G24" s="1295"/>
      <c r="H24" s="1295"/>
      <c r="I24" s="1295"/>
      <c r="J24" s="1295"/>
      <c r="K24" s="1295"/>
      <c r="L24" s="1295"/>
      <c r="M24" s="1295"/>
      <c r="N24" s="1295"/>
      <c r="O24" s="1295"/>
      <c r="P24" s="1295"/>
      <c r="Q24" s="1295"/>
      <c r="R24" s="1295"/>
      <c r="S24" s="1295"/>
      <c r="T24" s="1295"/>
      <c r="U24" s="1295"/>
      <c r="V24" s="3208">
        <v>4919378795</v>
      </c>
      <c r="W24" s="3209"/>
      <c r="X24" s="3209"/>
      <c r="Y24" s="3209"/>
      <c r="Z24" s="3209"/>
      <c r="AA24" s="3209"/>
      <c r="AB24" s="3209"/>
      <c r="AC24" s="3209"/>
      <c r="AD24" s="3209"/>
      <c r="AE24" s="1308"/>
      <c r="AF24" s="3208">
        <v>4919378795</v>
      </c>
      <c r="AG24" s="3209"/>
      <c r="AH24" s="3209"/>
      <c r="AI24" s="3209"/>
      <c r="AJ24" s="3209"/>
      <c r="AK24" s="3209"/>
      <c r="AL24" s="3209"/>
      <c r="AM24" s="3209"/>
      <c r="AN24" s="3209"/>
      <c r="AO24" s="1308"/>
      <c r="AP24" s="3208">
        <v>6350322810</v>
      </c>
      <c r="AQ24" s="3209"/>
      <c r="AR24" s="3209"/>
      <c r="AS24" s="3209"/>
      <c r="AT24" s="3209"/>
      <c r="AU24" s="3209"/>
      <c r="AV24" s="3209"/>
      <c r="AW24" s="3209"/>
      <c r="AX24" s="3209"/>
      <c r="AY24" s="1308"/>
      <c r="AZ24" s="3208">
        <v>3032609710</v>
      </c>
      <c r="BA24" s="3209"/>
      <c r="BB24" s="3209"/>
      <c r="BC24" s="3209"/>
      <c r="BD24" s="3209"/>
      <c r="BE24" s="3209"/>
      <c r="BF24" s="3209"/>
      <c r="BG24" s="3209"/>
      <c r="BH24" s="3209"/>
      <c r="BI24" s="1308"/>
      <c r="BJ24" s="3210">
        <v>1601665695</v>
      </c>
      <c r="BK24" s="3211"/>
      <c r="BL24" s="3211"/>
      <c r="BM24" s="3211"/>
      <c r="BN24" s="3211"/>
      <c r="BO24" s="3211"/>
      <c r="BP24" s="3211"/>
      <c r="BQ24" s="3211"/>
      <c r="BR24" s="1309"/>
      <c r="BS24" s="3208">
        <v>1601665695</v>
      </c>
      <c r="BT24" s="3209"/>
      <c r="BU24" s="3209"/>
      <c r="BV24" s="3209"/>
      <c r="BW24" s="3209"/>
      <c r="BX24" s="3209"/>
      <c r="BY24" s="3209"/>
      <c r="BZ24" s="3209"/>
      <c r="CA24" s="3209"/>
      <c r="CB24" s="107"/>
      <c r="CC24" s="107"/>
      <c r="CD24" s="876"/>
      <c r="CE24" s="876"/>
    </row>
    <row r="25" spans="1:83" s="1000" customFormat="1" ht="17.25" customHeight="1">
      <c r="A25" s="869"/>
      <c r="B25" s="1295" t="s">
        <v>1640</v>
      </c>
      <c r="C25" s="1296"/>
      <c r="D25" s="1295"/>
      <c r="E25" s="1295"/>
      <c r="F25" s="1295"/>
      <c r="G25" s="1295"/>
      <c r="H25" s="1295"/>
      <c r="I25" s="1295"/>
      <c r="J25" s="1295"/>
      <c r="K25" s="1295"/>
      <c r="L25" s="1295"/>
      <c r="M25" s="1295"/>
      <c r="N25" s="1295"/>
      <c r="O25" s="1295"/>
      <c r="P25" s="1295"/>
      <c r="Q25" s="1295"/>
      <c r="R25" s="1295"/>
      <c r="S25" s="1295"/>
      <c r="T25" s="1295"/>
      <c r="U25" s="1295"/>
      <c r="V25" s="3225">
        <v>4919378795</v>
      </c>
      <c r="W25" s="3226"/>
      <c r="X25" s="3226"/>
      <c r="Y25" s="3226"/>
      <c r="Z25" s="3226"/>
      <c r="AA25" s="3226"/>
      <c r="AB25" s="3226"/>
      <c r="AC25" s="3226"/>
      <c r="AD25" s="3226"/>
      <c r="AE25" s="1310"/>
      <c r="AF25" s="3225">
        <v>4919378795</v>
      </c>
      <c r="AG25" s="3226"/>
      <c r="AH25" s="3226"/>
      <c r="AI25" s="3226"/>
      <c r="AJ25" s="3226"/>
      <c r="AK25" s="3226"/>
      <c r="AL25" s="3226"/>
      <c r="AM25" s="3226"/>
      <c r="AN25" s="3226"/>
      <c r="AO25" s="1310"/>
      <c r="AP25" s="3225">
        <v>6350322810</v>
      </c>
      <c r="AQ25" s="3226"/>
      <c r="AR25" s="3226"/>
      <c r="AS25" s="3226"/>
      <c r="AT25" s="3226"/>
      <c r="AU25" s="3226"/>
      <c r="AV25" s="3226"/>
      <c r="AW25" s="3226"/>
      <c r="AX25" s="3226"/>
      <c r="AY25" s="1310"/>
      <c r="AZ25" s="3225">
        <v>3032609710</v>
      </c>
      <c r="BA25" s="3226"/>
      <c r="BB25" s="3226"/>
      <c r="BC25" s="3226"/>
      <c r="BD25" s="3226"/>
      <c r="BE25" s="3226"/>
      <c r="BF25" s="3226"/>
      <c r="BG25" s="3226"/>
      <c r="BH25" s="3226"/>
      <c r="BI25" s="1310"/>
      <c r="BJ25" s="3248">
        <v>1601665695</v>
      </c>
      <c r="BK25" s="3217"/>
      <c r="BL25" s="3217"/>
      <c r="BM25" s="3217"/>
      <c r="BN25" s="3217"/>
      <c r="BO25" s="3217"/>
      <c r="BP25" s="3217"/>
      <c r="BQ25" s="3217"/>
      <c r="BR25" s="1311"/>
      <c r="BS25" s="3225">
        <v>1601665695</v>
      </c>
      <c r="BT25" s="3226"/>
      <c r="BU25" s="3226"/>
      <c r="BV25" s="3226"/>
      <c r="BW25" s="3226"/>
      <c r="BX25" s="3226"/>
      <c r="BY25" s="3226"/>
      <c r="BZ25" s="3226"/>
      <c r="CA25" s="3226"/>
      <c r="CC25" s="997"/>
    </row>
    <row r="26" spans="1:83" s="998" customFormat="1" ht="29.25" customHeight="1">
      <c r="A26" s="875"/>
      <c r="B26" s="875"/>
      <c r="C26" s="3231" t="s">
        <v>1989</v>
      </c>
      <c r="D26" s="3232"/>
      <c r="E26" s="3232"/>
      <c r="F26" s="3232"/>
      <c r="G26" s="3232"/>
      <c r="H26" s="3232"/>
      <c r="I26" s="3232"/>
      <c r="J26" s="3232"/>
      <c r="K26" s="3232"/>
      <c r="L26" s="3232"/>
      <c r="M26" s="3232"/>
      <c r="N26" s="3232"/>
      <c r="O26" s="3232"/>
      <c r="P26" s="3232"/>
      <c r="Q26" s="3232"/>
      <c r="R26" s="3232"/>
      <c r="S26" s="3232"/>
      <c r="T26" s="3232"/>
      <c r="U26" s="3232"/>
      <c r="V26" s="2590">
        <v>4919378795</v>
      </c>
      <c r="W26" s="2591"/>
      <c r="X26" s="2591"/>
      <c r="Y26" s="2591"/>
      <c r="Z26" s="2591"/>
      <c r="AA26" s="2591"/>
      <c r="AB26" s="2591"/>
      <c r="AC26" s="2591"/>
      <c r="AD26" s="2591"/>
      <c r="AE26" s="1300"/>
      <c r="AF26" s="3234">
        <v>4919378795</v>
      </c>
      <c r="AG26" s="3235"/>
      <c r="AH26" s="3235"/>
      <c r="AI26" s="3235"/>
      <c r="AJ26" s="3235"/>
      <c r="AK26" s="3235"/>
      <c r="AL26" s="3235"/>
      <c r="AM26" s="3235"/>
      <c r="AN26" s="3235"/>
      <c r="AO26" s="1303"/>
      <c r="AP26" s="3236">
        <v>6350322810</v>
      </c>
      <c r="AQ26" s="3236"/>
      <c r="AR26" s="3236"/>
      <c r="AS26" s="3236"/>
      <c r="AT26" s="3236"/>
      <c r="AU26" s="3236"/>
      <c r="AV26" s="3236"/>
      <c r="AW26" s="3236"/>
      <c r="AX26" s="3236"/>
      <c r="AY26" s="1305"/>
      <c r="AZ26" s="3236">
        <v>3032609710</v>
      </c>
      <c r="BA26" s="3236"/>
      <c r="BB26" s="3236"/>
      <c r="BC26" s="3236"/>
      <c r="BD26" s="3236"/>
      <c r="BE26" s="3236"/>
      <c r="BF26" s="3236"/>
      <c r="BG26" s="3236"/>
      <c r="BH26" s="3236"/>
      <c r="BI26" s="1305"/>
      <c r="BJ26" s="3237">
        <v>1601665695</v>
      </c>
      <c r="BK26" s="3238"/>
      <c r="BL26" s="3238"/>
      <c r="BM26" s="3238"/>
      <c r="BN26" s="3238"/>
      <c r="BO26" s="3238"/>
      <c r="BP26" s="3238"/>
      <c r="BQ26" s="3238"/>
      <c r="BR26" s="1302"/>
      <c r="BS26" s="3237">
        <v>1601665695</v>
      </c>
      <c r="BT26" s="3238"/>
      <c r="BU26" s="3238"/>
      <c r="BV26" s="3238"/>
      <c r="BW26" s="3238"/>
      <c r="BX26" s="3238"/>
      <c r="BY26" s="3238"/>
      <c r="BZ26" s="3238"/>
      <c r="CA26" s="3238"/>
      <c r="CC26" s="999"/>
    </row>
    <row r="27" spans="1:83" s="998" customFormat="1" ht="29.25" hidden="1" customHeight="1">
      <c r="A27" s="875"/>
      <c r="B27" s="875"/>
      <c r="C27" s="3229"/>
      <c r="D27" s="3230"/>
      <c r="E27" s="3230"/>
      <c r="F27" s="3230"/>
      <c r="G27" s="3230"/>
      <c r="H27" s="3230"/>
      <c r="I27" s="3230"/>
      <c r="J27" s="3230"/>
      <c r="K27" s="3230"/>
      <c r="L27" s="3230"/>
      <c r="M27" s="3230"/>
      <c r="N27" s="3230"/>
      <c r="O27" s="3230"/>
      <c r="P27" s="3230"/>
      <c r="Q27" s="3230"/>
      <c r="R27" s="3230"/>
      <c r="S27" s="3230"/>
      <c r="T27" s="3230"/>
      <c r="U27" s="3230"/>
      <c r="V27" s="2590"/>
      <c r="W27" s="2591"/>
      <c r="X27" s="2591"/>
      <c r="Y27" s="2591"/>
      <c r="Z27" s="2591"/>
      <c r="AA27" s="2591"/>
      <c r="AB27" s="2591"/>
      <c r="AC27" s="2591"/>
      <c r="AD27" s="2591"/>
      <c r="AE27" s="1300"/>
      <c r="AF27" s="3234"/>
      <c r="AG27" s="3235"/>
      <c r="AH27" s="3235"/>
      <c r="AI27" s="3235"/>
      <c r="AJ27" s="3235"/>
      <c r="AK27" s="3235"/>
      <c r="AL27" s="3235"/>
      <c r="AM27" s="3235"/>
      <c r="AN27" s="3235"/>
      <c r="AO27" s="1303"/>
      <c r="AP27" s="3236"/>
      <c r="AQ27" s="3236"/>
      <c r="AR27" s="3236"/>
      <c r="AS27" s="3236"/>
      <c r="AT27" s="3236"/>
      <c r="AU27" s="3236"/>
      <c r="AV27" s="3236"/>
      <c r="AW27" s="3236"/>
      <c r="AX27" s="3236"/>
      <c r="AY27" s="1305"/>
      <c r="AZ27" s="3236"/>
      <c r="BA27" s="3236"/>
      <c r="BB27" s="3236"/>
      <c r="BC27" s="3236"/>
      <c r="BD27" s="3236"/>
      <c r="BE27" s="3236"/>
      <c r="BF27" s="3236"/>
      <c r="BG27" s="3236"/>
      <c r="BH27" s="3236"/>
      <c r="BI27" s="1305"/>
      <c r="BJ27" s="3237"/>
      <c r="BK27" s="3238"/>
      <c r="BL27" s="3238"/>
      <c r="BM27" s="3238"/>
      <c r="BN27" s="3238"/>
      <c r="BO27" s="3238"/>
      <c r="BP27" s="3238"/>
      <c r="BQ27" s="3238"/>
      <c r="BR27" s="1302"/>
      <c r="BS27" s="3237"/>
      <c r="BT27" s="3238"/>
      <c r="BU27" s="3238"/>
      <c r="BV27" s="3238"/>
      <c r="BW27" s="3238"/>
      <c r="BX27" s="3238"/>
      <c r="BY27" s="3238"/>
      <c r="BZ27" s="3238"/>
      <c r="CA27" s="3238"/>
      <c r="CC27" s="999"/>
    </row>
    <row r="28" spans="1:83" s="1000" customFormat="1" ht="15.75" hidden="1" customHeight="1">
      <c r="B28" s="1281" t="s">
        <v>1641</v>
      </c>
      <c r="C28" s="1282"/>
      <c r="D28" s="1282"/>
      <c r="E28" s="1282"/>
      <c r="F28" s="1282"/>
      <c r="G28" s="1282"/>
      <c r="H28" s="1282"/>
      <c r="I28" s="1282"/>
      <c r="J28" s="1282"/>
      <c r="K28" s="1282"/>
      <c r="L28" s="1282"/>
      <c r="M28" s="1282"/>
      <c r="N28" s="1282"/>
      <c r="O28" s="1282"/>
      <c r="P28" s="1282"/>
      <c r="Q28" s="1282"/>
      <c r="R28" s="1282"/>
      <c r="S28" s="1282"/>
      <c r="T28" s="1282"/>
      <c r="U28" s="1282"/>
      <c r="V28" s="3217"/>
      <c r="W28" s="3217"/>
      <c r="X28" s="3217"/>
      <c r="Y28" s="3217"/>
      <c r="Z28" s="3217"/>
      <c r="AA28" s="3217"/>
      <c r="AB28" s="3217"/>
      <c r="AC28" s="3217"/>
      <c r="AD28" s="3217"/>
      <c r="AE28" s="1311"/>
      <c r="AF28" s="3217"/>
      <c r="AG28" s="3217"/>
      <c r="AH28" s="3217"/>
      <c r="AI28" s="3217"/>
      <c r="AJ28" s="3217"/>
      <c r="AK28" s="3217"/>
      <c r="AL28" s="3217"/>
      <c r="AM28" s="3217"/>
      <c r="AN28" s="3217"/>
      <c r="AO28" s="1311"/>
      <c r="AP28" s="3233"/>
      <c r="AQ28" s="3233"/>
      <c r="AR28" s="3233"/>
      <c r="AS28" s="3233"/>
      <c r="AT28" s="3233"/>
      <c r="AU28" s="3233"/>
      <c r="AV28" s="3233"/>
      <c r="AW28" s="3233"/>
      <c r="AX28" s="3233"/>
      <c r="AY28" s="1312"/>
      <c r="AZ28" s="3233"/>
      <c r="BA28" s="3233"/>
      <c r="BB28" s="3233"/>
      <c r="BC28" s="3233"/>
      <c r="BD28" s="3233"/>
      <c r="BE28" s="3233"/>
      <c r="BF28" s="3233"/>
      <c r="BG28" s="3233"/>
      <c r="BH28" s="3233"/>
      <c r="BI28" s="1312"/>
      <c r="BJ28" s="3217"/>
      <c r="BK28" s="3217"/>
      <c r="BL28" s="3217"/>
      <c r="BM28" s="3217"/>
      <c r="BN28" s="3217"/>
      <c r="BO28" s="3217"/>
      <c r="BP28" s="3217"/>
      <c r="BQ28" s="3217"/>
      <c r="BR28" s="1311"/>
      <c r="BS28" s="3217"/>
      <c r="BT28" s="3217"/>
      <c r="BU28" s="3217"/>
      <c r="BV28" s="3217"/>
      <c r="BW28" s="3217"/>
      <c r="BX28" s="3217"/>
      <c r="BY28" s="3217"/>
      <c r="BZ28" s="3217"/>
      <c r="CA28" s="3217"/>
      <c r="CC28" s="997"/>
    </row>
    <row r="29" spans="1:83" ht="17.25" customHeight="1" thickBot="1">
      <c r="B29" s="2007" t="s">
        <v>1500</v>
      </c>
      <c r="C29" s="2007"/>
      <c r="D29" s="2007"/>
      <c r="E29" s="2007"/>
      <c r="F29" s="2007"/>
      <c r="G29" s="2007"/>
      <c r="H29" s="2007"/>
      <c r="I29" s="2007"/>
      <c r="J29" s="2007"/>
      <c r="K29" s="2007"/>
      <c r="L29" s="2007"/>
      <c r="M29" s="2007"/>
      <c r="N29" s="2007"/>
      <c r="O29" s="2007"/>
      <c r="P29" s="2007"/>
      <c r="Q29" s="2007"/>
      <c r="R29" s="2007"/>
      <c r="S29" s="2007"/>
      <c r="T29" s="2007"/>
      <c r="U29" s="2007"/>
      <c r="V29" s="3259">
        <v>722408154602</v>
      </c>
      <c r="W29" s="3260"/>
      <c r="X29" s="3260"/>
      <c r="Y29" s="3260"/>
      <c r="Z29" s="3260"/>
      <c r="AA29" s="3260"/>
      <c r="AB29" s="3260"/>
      <c r="AC29" s="3260"/>
      <c r="AD29" s="3260"/>
      <c r="AE29" s="1308"/>
      <c r="AF29" s="3259">
        <v>722408154602</v>
      </c>
      <c r="AG29" s="3260"/>
      <c r="AH29" s="3260"/>
      <c r="AI29" s="3260"/>
      <c r="AJ29" s="3260"/>
      <c r="AK29" s="3260"/>
      <c r="AL29" s="3260"/>
      <c r="AM29" s="3260"/>
      <c r="AN29" s="3260"/>
      <c r="AO29" s="1308"/>
      <c r="AP29" s="3259">
        <v>908784997902</v>
      </c>
      <c r="AQ29" s="3260"/>
      <c r="AR29" s="3260"/>
      <c r="AS29" s="3260"/>
      <c r="AT29" s="3260"/>
      <c r="AU29" s="3260"/>
      <c r="AV29" s="3260"/>
      <c r="AW29" s="3260"/>
      <c r="AX29" s="3260"/>
      <c r="AY29" s="1313"/>
      <c r="AZ29" s="3259">
        <v>579676652977</v>
      </c>
      <c r="BA29" s="3260"/>
      <c r="BB29" s="3260"/>
      <c r="BC29" s="3260"/>
      <c r="BD29" s="3260"/>
      <c r="BE29" s="3260"/>
      <c r="BF29" s="3260"/>
      <c r="BG29" s="3260"/>
      <c r="BH29" s="3260"/>
      <c r="BI29" s="1313"/>
      <c r="BJ29" s="3259">
        <v>393299809677</v>
      </c>
      <c r="BK29" s="3260"/>
      <c r="BL29" s="3260"/>
      <c r="BM29" s="3260"/>
      <c r="BN29" s="3260"/>
      <c r="BO29" s="3260"/>
      <c r="BP29" s="3260"/>
      <c r="BQ29" s="3260"/>
      <c r="BR29" s="1308"/>
      <c r="BS29" s="3261">
        <v>393299809677</v>
      </c>
      <c r="BT29" s="3261"/>
      <c r="BU29" s="3261"/>
      <c r="BV29" s="3261"/>
      <c r="BW29" s="3261"/>
      <c r="BX29" s="3261"/>
      <c r="BY29" s="3261"/>
      <c r="BZ29" s="3261"/>
      <c r="CA29" s="3261"/>
      <c r="CB29" s="934"/>
    </row>
    <row r="30" spans="1:83" ht="17.25" customHeight="1" thickTop="1">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row>
    <row r="31" spans="1:83" ht="17.25" customHeight="1">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row>
    <row r="32" spans="1:83" ht="17.25" customHeight="1">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row>
    <row r="33" spans="1:79" ht="17.25" customHeight="1">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row>
    <row r="34" spans="1:79">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row>
    <row r="41" spans="1:79">
      <c r="A41" s="927"/>
    </row>
    <row r="445" spans="3:49" ht="22.5" customHeight="1">
      <c r="C445" s="1158" t="s">
        <v>1899</v>
      </c>
      <c r="AE445" s="1158">
        <v>0</v>
      </c>
      <c r="AF445" s="1158"/>
      <c r="AG445" s="1158"/>
      <c r="AH445" s="1158"/>
      <c r="AI445" s="1158"/>
      <c r="AJ445" s="1158"/>
      <c r="AK445" s="1158"/>
      <c r="AL445" s="1158"/>
      <c r="AM445" s="1158"/>
      <c r="AN445" s="1158"/>
      <c r="AO445" s="1158">
        <v>0</v>
      </c>
      <c r="AP445" s="1158"/>
      <c r="AQ445" s="1158"/>
      <c r="AR445" s="1158"/>
      <c r="AS445" s="1158"/>
      <c r="AT445" s="1158"/>
      <c r="AU445" s="1158"/>
      <c r="AV445" s="1158"/>
      <c r="AW445" s="1158"/>
    </row>
    <row r="446" spans="3:49">
      <c r="C446" t="s">
        <v>1900</v>
      </c>
    </row>
    <row r="457" spans="3:3">
      <c r="C457" t="s">
        <v>1901</v>
      </c>
    </row>
    <row r="464" spans="3:3">
      <c r="C464" t="s">
        <v>1357</v>
      </c>
    </row>
    <row r="473" spans="31:90">
      <c r="AE473" s="983">
        <v>0</v>
      </c>
      <c r="CI473">
        <v>491824158707</v>
      </c>
      <c r="CJ473">
        <v>391295946732</v>
      </c>
      <c r="CK473">
        <v>-491824158707</v>
      </c>
      <c r="CL473">
        <v>-391295946732</v>
      </c>
    </row>
    <row r="482" spans="3:49" s="1157" customFormat="1" ht="16.5" customHeight="1">
      <c r="C482" s="2009" t="s">
        <v>1903</v>
      </c>
      <c r="D482" s="2009"/>
      <c r="E482" s="2009"/>
      <c r="F482" s="2009"/>
      <c r="G482" s="2009"/>
      <c r="H482" s="2009"/>
      <c r="I482" s="2009"/>
      <c r="J482" s="2009"/>
      <c r="K482" s="2009"/>
      <c r="L482" s="2009"/>
      <c r="M482" s="2009"/>
      <c r="N482" s="2009"/>
      <c r="O482" s="2009"/>
      <c r="P482" s="2009"/>
      <c r="Q482" s="2009"/>
      <c r="R482" s="2009"/>
      <c r="S482" s="2009"/>
      <c r="T482" s="2009"/>
      <c r="U482" s="2009"/>
      <c r="V482" s="2009"/>
      <c r="W482" s="2009"/>
      <c r="X482" s="2009"/>
      <c r="Y482" s="2009"/>
      <c r="Z482" s="2009"/>
      <c r="AA482" s="2009"/>
      <c r="AB482" s="2009"/>
      <c r="AC482" s="2009"/>
      <c r="AD482" s="2009"/>
      <c r="AE482" s="2009"/>
      <c r="AF482" s="2009"/>
      <c r="AG482" s="2009"/>
      <c r="AH482" s="2009"/>
      <c r="AI482" s="2009"/>
      <c r="AJ482" s="2009"/>
      <c r="AK482" s="2009"/>
      <c r="AL482" s="2009"/>
      <c r="AM482" s="2009"/>
      <c r="AN482" s="2009"/>
      <c r="AO482" s="2009"/>
      <c r="AP482" s="2009"/>
      <c r="AQ482" s="2009"/>
      <c r="AR482" s="2009"/>
      <c r="AS482" s="2009"/>
      <c r="AT482" s="2009"/>
      <c r="AU482" s="2009"/>
      <c r="AV482" s="2009"/>
      <c r="AW482" s="2009"/>
    </row>
    <row r="490" spans="3:49" s="1157" customFormat="1" ht="15" customHeight="1">
      <c r="C490" s="2009" t="s">
        <v>1904</v>
      </c>
      <c r="D490" s="2009"/>
      <c r="E490" s="2009"/>
      <c r="F490" s="2009"/>
      <c r="G490" s="2009"/>
      <c r="H490" s="2009"/>
      <c r="I490" s="2009"/>
      <c r="J490" s="2009"/>
      <c r="K490" s="2009"/>
      <c r="L490" s="2009"/>
      <c r="M490" s="2009"/>
      <c r="N490" s="2009"/>
      <c r="O490" s="2009"/>
      <c r="P490" s="2009"/>
      <c r="Q490" s="2009"/>
      <c r="R490" s="2009"/>
      <c r="S490" s="2009"/>
      <c r="T490" s="2009"/>
      <c r="U490" s="2009"/>
      <c r="V490" s="2009"/>
      <c r="W490" s="2009"/>
      <c r="X490" s="2009"/>
      <c r="Y490" s="2009"/>
      <c r="Z490" s="2009"/>
      <c r="AA490" s="2009"/>
      <c r="AB490" s="2009"/>
      <c r="AC490" s="2009"/>
      <c r="AD490" s="2009"/>
      <c r="AE490" s="2009"/>
      <c r="AF490" s="2009"/>
      <c r="AG490" s="2009"/>
      <c r="AH490" s="2009"/>
      <c r="AI490" s="2009"/>
      <c r="AJ490" s="2009"/>
      <c r="AK490" s="2009"/>
      <c r="AL490" s="2009"/>
      <c r="AM490" s="2009"/>
      <c r="AN490" s="2009"/>
      <c r="AO490" s="2009"/>
      <c r="AP490" s="2009"/>
      <c r="AQ490" s="2009"/>
      <c r="AR490" s="2009"/>
      <c r="AS490" s="2009"/>
      <c r="AT490" s="2009"/>
      <c r="AU490" s="2009"/>
      <c r="AV490" s="2009"/>
      <c r="AW490" s="2009"/>
    </row>
    <row r="497" spans="3:49" ht="51" customHeight="1"/>
    <row r="498" spans="3:49" s="1157" customFormat="1" ht="18" customHeight="1">
      <c r="C498" s="2009" t="s">
        <v>1905</v>
      </c>
      <c r="D498" s="2009"/>
      <c r="E498" s="2009"/>
      <c r="F498" s="2009"/>
      <c r="G498" s="2009"/>
      <c r="H498" s="2009"/>
      <c r="I498" s="2009"/>
      <c r="J498" s="2009"/>
      <c r="K498" s="2009"/>
      <c r="L498" s="2009"/>
      <c r="M498" s="2009"/>
      <c r="N498" s="2009"/>
      <c r="O498" s="2009"/>
      <c r="P498" s="2009"/>
      <c r="Q498" s="2009"/>
      <c r="R498" s="2009"/>
      <c r="S498" s="2009"/>
      <c r="T498" s="2009"/>
      <c r="U498" s="2009"/>
      <c r="V498" s="2009"/>
      <c r="W498" s="2009"/>
      <c r="X498" s="2009"/>
      <c r="Y498" s="2009"/>
      <c r="Z498" s="2009"/>
      <c r="AA498" s="2009"/>
      <c r="AB498" s="2009"/>
      <c r="AC498" s="2009"/>
      <c r="AD498" s="2009"/>
      <c r="AE498" s="2009"/>
      <c r="AF498" s="2009"/>
      <c r="AG498" s="2009"/>
      <c r="AH498" s="2009"/>
      <c r="AI498" s="2009"/>
      <c r="AJ498" s="2009"/>
      <c r="AK498" s="2009"/>
      <c r="AL498" s="2009"/>
      <c r="AM498" s="2009"/>
      <c r="AN498" s="2009"/>
      <c r="AO498" s="2009"/>
      <c r="AP498" s="2009"/>
      <c r="AQ498" s="2009"/>
      <c r="AR498" s="2009"/>
      <c r="AS498" s="2009"/>
      <c r="AT498" s="2009"/>
      <c r="AU498" s="2009"/>
      <c r="AV498" s="2009"/>
      <c r="AW498" s="2009"/>
    </row>
    <row r="507" spans="3:49" s="1157" customFormat="1">
      <c r="C507" s="1271" t="s">
        <v>1906</v>
      </c>
    </row>
    <row r="508" spans="3:49">
      <c r="C508" t="s">
        <v>1468</v>
      </c>
    </row>
    <row r="515" spans="3:49" s="1157" customFormat="1">
      <c r="C515" s="1271" t="s">
        <v>1907</v>
      </c>
    </row>
    <row r="525" spans="3:49">
      <c r="C525" s="1271" t="s">
        <v>1908</v>
      </c>
      <c r="D525" s="1157"/>
      <c r="E525" s="1157"/>
      <c r="F525" s="1157"/>
      <c r="G525" s="1157"/>
      <c r="H525" s="1157"/>
      <c r="I525" s="1157"/>
      <c r="J525" s="1157"/>
      <c r="K525" s="1157"/>
      <c r="L525" s="1157"/>
      <c r="M525" s="1157"/>
      <c r="N525" s="1157"/>
      <c r="O525" s="1157"/>
      <c r="P525" s="1157"/>
      <c r="Q525" s="1157"/>
      <c r="R525" s="1157"/>
      <c r="S525" s="1157"/>
      <c r="T525" s="1157"/>
      <c r="U525" s="1157"/>
      <c r="V525" s="1157"/>
      <c r="W525" s="1157"/>
      <c r="X525" s="1157"/>
      <c r="Y525" s="1157"/>
      <c r="Z525" s="1157"/>
      <c r="AA525" s="1157"/>
      <c r="AB525" s="1157"/>
      <c r="AC525" s="1157"/>
      <c r="AD525" s="1157"/>
      <c r="AE525" s="1157"/>
      <c r="AF525" s="1157"/>
      <c r="AG525" s="1157"/>
      <c r="AH525" s="1157"/>
      <c r="AI525" s="1157"/>
      <c r="AJ525" s="1157"/>
      <c r="AK525" s="1157"/>
      <c r="AL525" s="1157"/>
      <c r="AM525" s="1157"/>
      <c r="AN525" s="1157"/>
      <c r="AO525" s="1157"/>
      <c r="AP525" s="1157"/>
      <c r="AQ525" s="1157"/>
      <c r="AR525" s="1157"/>
      <c r="AS525" s="1157"/>
      <c r="AT525" s="1157"/>
      <c r="AU525" s="1157"/>
      <c r="AV525" s="1157"/>
      <c r="AW525" s="1157"/>
    </row>
    <row r="559" s="1157" customFormat="1"/>
    <row r="585" spans="3:49" ht="15.75" thickBot="1">
      <c r="C585" s="2006"/>
      <c r="D585" s="2006"/>
      <c r="E585" s="2006"/>
      <c r="F585" s="2006"/>
      <c r="G585" s="2006"/>
      <c r="H585" s="2006"/>
      <c r="I585" s="2006"/>
      <c r="J585" s="2006"/>
      <c r="K585" s="2006"/>
      <c r="L585" s="2006"/>
      <c r="M585" s="104"/>
      <c r="N585" s="3224">
        <v>0</v>
      </c>
      <c r="O585" s="3224"/>
      <c r="P585" s="3224"/>
      <c r="Q585" s="3224"/>
      <c r="R585" s="3224"/>
      <c r="S585" s="3224"/>
      <c r="T585" s="3224"/>
      <c r="U585" s="3224"/>
      <c r="V585" s="3224"/>
      <c r="W585" s="3224">
        <v>0</v>
      </c>
      <c r="X585" s="3224"/>
      <c r="Y585" s="3224"/>
      <c r="Z585" s="3224"/>
      <c r="AA585" s="3224"/>
      <c r="AB585" s="3224"/>
      <c r="AC585" s="3224"/>
      <c r="AD585" s="3224"/>
      <c r="AE585" s="1270"/>
      <c r="AF585" s="3223">
        <v>0</v>
      </c>
      <c r="AG585" s="3223"/>
      <c r="AH585" s="3223"/>
      <c r="AI585" s="3223"/>
      <c r="AJ585" s="3223"/>
      <c r="AK585" s="3223"/>
      <c r="AL585" s="3223"/>
      <c r="AM585" s="3223"/>
      <c r="AN585" s="3223"/>
      <c r="AO585" s="3222">
        <v>0</v>
      </c>
      <c r="AP585" s="3222"/>
      <c r="AQ585" s="3222"/>
      <c r="AR585" s="3222"/>
      <c r="AS585" s="3222"/>
      <c r="AT585" s="3222"/>
      <c r="AU585" s="3222"/>
      <c r="AV585" s="3222"/>
      <c r="AW585" s="3222"/>
    </row>
    <row r="586" spans="3:49" ht="15.75" thickTop="1"/>
  </sheetData>
  <mergeCells count="146">
    <mergeCell ref="BS28:CA28"/>
    <mergeCell ref="BJ26:BQ26"/>
    <mergeCell ref="BS26:CA26"/>
    <mergeCell ref="AF27:AN27"/>
    <mergeCell ref="AP27:AX27"/>
    <mergeCell ref="AZ27:BH27"/>
    <mergeCell ref="BJ27:BQ27"/>
    <mergeCell ref="BS27:CA27"/>
    <mergeCell ref="AF26:AN26"/>
    <mergeCell ref="AP26:AX26"/>
    <mergeCell ref="AZ26:BH26"/>
    <mergeCell ref="BS21:CA21"/>
    <mergeCell ref="BS16:CA16"/>
    <mergeCell ref="AZ15:BH15"/>
    <mergeCell ref="AZ19:BH19"/>
    <mergeCell ref="BS15:CA15"/>
    <mergeCell ref="BS19:CA19"/>
    <mergeCell ref="BJ29:BQ29"/>
    <mergeCell ref="C22:U22"/>
    <mergeCell ref="B29:U29"/>
    <mergeCell ref="BS29:CA29"/>
    <mergeCell ref="AF23:AN23"/>
    <mergeCell ref="AF29:AN29"/>
    <mergeCell ref="AZ23:BH23"/>
    <mergeCell ref="AZ29:BH29"/>
    <mergeCell ref="AP23:AX23"/>
    <mergeCell ref="AP29:AX29"/>
    <mergeCell ref="BJ22:BQ22"/>
    <mergeCell ref="V23:AD23"/>
    <mergeCell ref="V29:AD29"/>
    <mergeCell ref="AF25:AN25"/>
    <mergeCell ref="AP25:AX25"/>
    <mergeCell ref="AZ25:BH25"/>
    <mergeCell ref="BJ25:BQ25"/>
    <mergeCell ref="BS25:CA25"/>
    <mergeCell ref="AP8:BH8"/>
    <mergeCell ref="BJ8:CA8"/>
    <mergeCell ref="V8:AN8"/>
    <mergeCell ref="AP13:AX13"/>
    <mergeCell ref="AP14:AX14"/>
    <mergeCell ref="BS14:CA14"/>
    <mergeCell ref="AZ11:BH11"/>
    <mergeCell ref="AZ12:BH12"/>
    <mergeCell ref="AZ13:BH13"/>
    <mergeCell ref="AZ14:BH14"/>
    <mergeCell ref="AF11:AN11"/>
    <mergeCell ref="AF12:AN12"/>
    <mergeCell ref="BS9:CA9"/>
    <mergeCell ref="BJ9:BQ9"/>
    <mergeCell ref="AZ9:BH9"/>
    <mergeCell ref="AP9:AX9"/>
    <mergeCell ref="AF9:AN9"/>
    <mergeCell ref="V9:AD9"/>
    <mergeCell ref="BS13:CA13"/>
    <mergeCell ref="AP11:AX11"/>
    <mergeCell ref="AP12:AX12"/>
    <mergeCell ref="BS11:CA11"/>
    <mergeCell ref="BS12:CA12"/>
    <mergeCell ref="V10:AD10"/>
    <mergeCell ref="V11:AD11"/>
    <mergeCell ref="V12:AD12"/>
    <mergeCell ref="V13:AD13"/>
    <mergeCell ref="V14:AD14"/>
    <mergeCell ref="AF13:AN13"/>
    <mergeCell ref="AF14:AN14"/>
    <mergeCell ref="BS20:CA20"/>
    <mergeCell ref="AF20:AN20"/>
    <mergeCell ref="AZ20:BH20"/>
    <mergeCell ref="AF15:AN15"/>
    <mergeCell ref="AF19:AN19"/>
    <mergeCell ref="AP19:AX19"/>
    <mergeCell ref="AP20:AX20"/>
    <mergeCell ref="BJ11:BQ11"/>
    <mergeCell ref="BJ12:BQ12"/>
    <mergeCell ref="BJ13:BQ13"/>
    <mergeCell ref="BJ14:BQ14"/>
    <mergeCell ref="BJ16:BQ16"/>
    <mergeCell ref="BJ19:BQ19"/>
    <mergeCell ref="BJ20:BQ20"/>
    <mergeCell ref="C482:AW482"/>
    <mergeCell ref="C21:U21"/>
    <mergeCell ref="V21:AD21"/>
    <mergeCell ref="AF21:AN21"/>
    <mergeCell ref="AP21:AX21"/>
    <mergeCell ref="AZ21:BH21"/>
    <mergeCell ref="BJ21:BQ21"/>
    <mergeCell ref="V15:AD15"/>
    <mergeCell ref="V19:AD19"/>
    <mergeCell ref="V20:AD20"/>
    <mergeCell ref="BJ15:BQ15"/>
    <mergeCell ref="AZ24:BH24"/>
    <mergeCell ref="BJ24:BQ24"/>
    <mergeCell ref="V24:AD24"/>
    <mergeCell ref="AF24:AN24"/>
    <mergeCell ref="AP24:AX24"/>
    <mergeCell ref="B17:Q17"/>
    <mergeCell ref="AZ28:BH28"/>
    <mergeCell ref="BJ28:BQ28"/>
    <mergeCell ref="BS24:CA24"/>
    <mergeCell ref="BS23:CA23"/>
    <mergeCell ref="BJ23:BQ23"/>
    <mergeCell ref="AZ22:BH22"/>
    <mergeCell ref="BS22:CA22"/>
    <mergeCell ref="AP15:AX15"/>
    <mergeCell ref="C490:AW490"/>
    <mergeCell ref="C498:AW498"/>
    <mergeCell ref="C585:L585"/>
    <mergeCell ref="AO585:AW585"/>
    <mergeCell ref="AF585:AN585"/>
    <mergeCell ref="N585:V585"/>
    <mergeCell ref="W585:AD585"/>
    <mergeCell ref="V22:AD22"/>
    <mergeCell ref="V25:AD25"/>
    <mergeCell ref="V28:AD28"/>
    <mergeCell ref="AF22:AN22"/>
    <mergeCell ref="AP22:AX22"/>
    <mergeCell ref="C27:U27"/>
    <mergeCell ref="V27:AD27"/>
    <mergeCell ref="C26:U26"/>
    <mergeCell ref="V26:AD26"/>
    <mergeCell ref="AF28:AN28"/>
    <mergeCell ref="AP28:AX28"/>
    <mergeCell ref="AF10:AN10"/>
    <mergeCell ref="AP10:AX10"/>
    <mergeCell ref="AZ10:BH10"/>
    <mergeCell ref="BJ10:BQ10"/>
    <mergeCell ref="BS10:CA10"/>
    <mergeCell ref="B18:Q18"/>
    <mergeCell ref="V18:AD18"/>
    <mergeCell ref="AF18:AN18"/>
    <mergeCell ref="AP18:AX18"/>
    <mergeCell ref="AZ18:BH18"/>
    <mergeCell ref="BJ18:BQ18"/>
    <mergeCell ref="BS18:CA18"/>
    <mergeCell ref="V17:AD17"/>
    <mergeCell ref="AF17:AN17"/>
    <mergeCell ref="AP17:AX17"/>
    <mergeCell ref="AZ17:BH17"/>
    <mergeCell ref="BJ17:BQ17"/>
    <mergeCell ref="BS17:CA17"/>
    <mergeCell ref="V16:AD16"/>
    <mergeCell ref="AF16:AN16"/>
    <mergeCell ref="AP16:AX16"/>
    <mergeCell ref="AZ16:BH16"/>
    <mergeCell ref="C13:U13"/>
    <mergeCell ref="C14:U14"/>
  </mergeCells>
  <pageMargins left="0.43307086614173201" right="0.15748031496063" top="0.59055118110236204" bottom="0.39370078740157499" header="0.31496062992126" footer="0.23622047244094499"/>
  <pageSetup paperSize="9" scale="94" firstPageNumber="43" orientation="landscape" useFirstPageNumber="1"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I13"/>
  <sheetViews>
    <sheetView workbookViewId="0">
      <selection activeCell="H10" sqref="H10"/>
    </sheetView>
  </sheetViews>
  <sheetFormatPr defaultRowHeight="15"/>
  <cols>
    <col min="1" max="1" width="30.28515625" bestFit="1" customWidth="1"/>
    <col min="2" max="2" width="17.140625" customWidth="1"/>
    <col min="3" max="3" width="16.28515625" customWidth="1"/>
    <col min="4" max="4" width="14.5703125" customWidth="1"/>
    <col min="5" max="5" width="14.7109375" customWidth="1"/>
    <col min="6" max="6" width="18.28515625" customWidth="1"/>
    <col min="7" max="7" width="22.42578125" customWidth="1"/>
    <col min="8" max="8" width="24.42578125" customWidth="1"/>
  </cols>
  <sheetData>
    <row r="2" spans="1:9">
      <c r="B2">
        <v>641</v>
      </c>
      <c r="C2">
        <v>642</v>
      </c>
      <c r="D2">
        <v>622</v>
      </c>
      <c r="E2">
        <v>154</v>
      </c>
      <c r="F2">
        <v>627</v>
      </c>
      <c r="G2">
        <v>621</v>
      </c>
    </row>
    <row r="3" spans="1:9">
      <c r="A3" t="s">
        <v>253</v>
      </c>
      <c r="B3" s="179"/>
      <c r="C3" s="179">
        <v>750610069</v>
      </c>
      <c r="D3" s="179"/>
      <c r="E3" s="179">
        <v>10663024</v>
      </c>
      <c r="F3" s="179">
        <v>6916576181</v>
      </c>
      <c r="G3" s="179"/>
      <c r="H3" s="179">
        <f>SUM(B3:G3)</f>
        <v>7677849274</v>
      </c>
      <c r="I3" s="179"/>
    </row>
    <row r="4" spans="1:9">
      <c r="A4" t="s">
        <v>252</v>
      </c>
      <c r="B4" s="179">
        <v>922657800</v>
      </c>
      <c r="C4" s="179">
        <v>5511177900</v>
      </c>
      <c r="D4" s="179">
        <v>9113951600</v>
      </c>
      <c r="E4" s="179"/>
      <c r="F4" s="179">
        <v>2252046400</v>
      </c>
      <c r="G4" s="179">
        <v>37911297093</v>
      </c>
      <c r="H4" s="179">
        <f t="shared" ref="H4:H10" si="0">SUM(B4:G4)</f>
        <v>55711130793</v>
      </c>
      <c r="I4" s="179"/>
    </row>
    <row r="5" spans="1:9">
      <c r="A5" t="s">
        <v>1052</v>
      </c>
      <c r="B5" s="179"/>
      <c r="C5" s="179">
        <v>932740577</v>
      </c>
      <c r="D5" s="179"/>
      <c r="E5" s="179"/>
      <c r="F5" s="179">
        <v>3156856327</v>
      </c>
      <c r="G5" s="179"/>
      <c r="H5" s="179">
        <f t="shared" si="0"/>
        <v>4089596904</v>
      </c>
      <c r="I5" s="179"/>
    </row>
    <row r="6" spans="1:9">
      <c r="A6" t="s">
        <v>1369</v>
      </c>
      <c r="B6" s="179"/>
      <c r="C6" s="179">
        <v>1038158530</v>
      </c>
      <c r="D6" s="179"/>
      <c r="E6" s="179"/>
      <c r="F6" s="179">
        <v>106734000</v>
      </c>
      <c r="G6" s="179"/>
      <c r="H6" s="179">
        <f t="shared" si="0"/>
        <v>1144892530</v>
      </c>
      <c r="I6" s="179"/>
    </row>
    <row r="7" spans="1:9">
      <c r="A7" t="s">
        <v>1370</v>
      </c>
      <c r="B7" s="179"/>
      <c r="C7" s="179">
        <v>519949694</v>
      </c>
      <c r="D7" s="179"/>
      <c r="E7" s="179"/>
      <c r="F7" s="179"/>
      <c r="G7" s="179"/>
      <c r="H7" s="179">
        <f t="shared" si="0"/>
        <v>519949694</v>
      </c>
      <c r="I7" s="179"/>
    </row>
    <row r="8" spans="1:9">
      <c r="A8" t="s">
        <v>254</v>
      </c>
      <c r="B8" s="179">
        <v>4758210095</v>
      </c>
      <c r="C8" s="179">
        <v>665964618</v>
      </c>
      <c r="D8" s="179"/>
      <c r="E8" s="179">
        <v>7460206364</v>
      </c>
      <c r="F8" s="179">
        <v>3029371020</v>
      </c>
      <c r="G8" s="179"/>
      <c r="H8" s="179">
        <f t="shared" si="0"/>
        <v>15913752097</v>
      </c>
      <c r="I8" s="179"/>
    </row>
    <row r="9" spans="1:9">
      <c r="A9" t="s">
        <v>256</v>
      </c>
      <c r="B9" s="179">
        <v>4697712918</v>
      </c>
      <c r="C9" s="179">
        <v>4995373227</v>
      </c>
      <c r="D9" s="179"/>
      <c r="E9" s="179"/>
      <c r="F9" s="179">
        <v>7569704738</v>
      </c>
      <c r="G9" s="179"/>
      <c r="H9" s="179">
        <f t="shared" si="0"/>
        <v>17262790883</v>
      </c>
      <c r="I9" s="179"/>
    </row>
    <row r="10" spans="1:9">
      <c r="A10" s="399" t="s">
        <v>1368</v>
      </c>
      <c r="B10" s="179">
        <v>-542489926</v>
      </c>
      <c r="C10" s="179"/>
      <c r="D10" s="179"/>
      <c r="E10" s="179"/>
      <c r="F10" s="179"/>
      <c r="G10" s="179"/>
      <c r="H10" s="179">
        <f t="shared" si="0"/>
        <v>-542489926</v>
      </c>
      <c r="I10" s="179"/>
    </row>
    <row r="11" spans="1:9">
      <c r="B11" s="179"/>
      <c r="C11" s="179"/>
      <c r="D11" s="179"/>
      <c r="E11" s="179"/>
      <c r="F11" s="179"/>
      <c r="G11" s="179"/>
      <c r="H11" s="179"/>
      <c r="I11" s="179"/>
    </row>
    <row r="13" spans="1:9">
      <c r="F13" s="1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L796"/>
  <sheetViews>
    <sheetView view="pageBreakPreview" zoomScale="80" zoomScaleNormal="85" zoomScaleSheetLayoutView="80" workbookViewId="0">
      <pane ySplit="9" topLeftCell="A783" activePane="bottomLeft" state="frozen"/>
      <selection pane="bottomLeft" activeCell="G798" sqref="G798"/>
    </sheetView>
  </sheetViews>
  <sheetFormatPr defaultRowHeight="15.75" outlineLevelRow="1"/>
  <cols>
    <col min="1" max="1" width="7.7109375" style="451" customWidth="1"/>
    <col min="2" max="2" width="24.28515625" style="575" customWidth="1"/>
    <col min="3" max="3" width="18" style="451" customWidth="1"/>
    <col min="4" max="4" width="16.5703125" style="451" customWidth="1"/>
    <col min="5" max="5" width="18" style="451" customWidth="1"/>
    <col min="6" max="6" width="19.140625" style="451" customWidth="1"/>
    <col min="7" max="7" width="16.5703125" style="452" customWidth="1"/>
    <col min="8" max="8" width="11.5703125" style="661" customWidth="1"/>
    <col min="9" max="9" width="1.42578125" style="451" customWidth="1"/>
    <col min="10" max="10" width="7.5703125" style="451" customWidth="1"/>
    <col min="11" max="11" width="10.28515625" style="713" customWidth="1"/>
    <col min="12" max="255" width="9.140625" style="451"/>
    <col min="256" max="256" width="6.5703125" style="451" customWidth="1"/>
    <col min="257" max="257" width="14.85546875" style="451" customWidth="1"/>
    <col min="258" max="258" width="8.5703125" style="451" customWidth="1"/>
    <col min="259" max="259" width="23.28515625" style="451" customWidth="1"/>
    <col min="260" max="260" width="16.5703125" style="451" customWidth="1"/>
    <col min="261" max="261" width="25.140625" style="451" customWidth="1"/>
    <col min="262" max="262" width="19.140625" style="451" customWidth="1"/>
    <col min="263" max="263" width="17.85546875" style="451" customWidth="1"/>
    <col min="264" max="264" width="15.140625" style="451" customWidth="1"/>
    <col min="265" max="265" width="1.42578125" style="451" customWidth="1"/>
    <col min="266" max="266" width="11.5703125" style="451" customWidth="1"/>
    <col min="267" max="267" width="10.28515625" style="451" customWidth="1"/>
    <col min="268" max="511" width="9.140625" style="451"/>
    <col min="512" max="512" width="6.5703125" style="451" customWidth="1"/>
    <col min="513" max="513" width="14.85546875" style="451" customWidth="1"/>
    <col min="514" max="514" width="8.5703125" style="451" customWidth="1"/>
    <col min="515" max="515" width="23.28515625" style="451" customWidth="1"/>
    <col min="516" max="516" width="16.5703125" style="451" customWidth="1"/>
    <col min="517" max="517" width="25.140625" style="451" customWidth="1"/>
    <col min="518" max="518" width="19.140625" style="451" customWidth="1"/>
    <col min="519" max="519" width="17.85546875" style="451" customWidth="1"/>
    <col min="520" max="520" width="15.140625" style="451" customWidth="1"/>
    <col min="521" max="521" width="1.42578125" style="451" customWidth="1"/>
    <col min="522" max="522" width="11.5703125" style="451" customWidth="1"/>
    <col min="523" max="523" width="10.28515625" style="451" customWidth="1"/>
    <col min="524" max="767" width="9.140625" style="451"/>
    <col min="768" max="768" width="6.5703125" style="451" customWidth="1"/>
    <col min="769" max="769" width="14.85546875" style="451" customWidth="1"/>
    <col min="770" max="770" width="8.5703125" style="451" customWidth="1"/>
    <col min="771" max="771" width="23.28515625" style="451" customWidth="1"/>
    <col min="772" max="772" width="16.5703125" style="451" customWidth="1"/>
    <col min="773" max="773" width="25.140625" style="451" customWidth="1"/>
    <col min="774" max="774" width="19.140625" style="451" customWidth="1"/>
    <col min="775" max="775" width="17.85546875" style="451" customWidth="1"/>
    <col min="776" max="776" width="15.140625" style="451" customWidth="1"/>
    <col min="777" max="777" width="1.42578125" style="451" customWidth="1"/>
    <col min="778" max="778" width="11.5703125" style="451" customWidth="1"/>
    <col min="779" max="779" width="10.28515625" style="451" customWidth="1"/>
    <col min="780" max="1023" width="9.140625" style="451"/>
    <col min="1024" max="1024" width="6.5703125" style="451" customWidth="1"/>
    <col min="1025" max="1025" width="14.85546875" style="451" customWidth="1"/>
    <col min="1026" max="1026" width="8.5703125" style="451" customWidth="1"/>
    <col min="1027" max="1027" width="23.28515625" style="451" customWidth="1"/>
    <col min="1028" max="1028" width="16.5703125" style="451" customWidth="1"/>
    <col min="1029" max="1029" width="25.140625" style="451" customWidth="1"/>
    <col min="1030" max="1030" width="19.140625" style="451" customWidth="1"/>
    <col min="1031" max="1031" width="17.85546875" style="451" customWidth="1"/>
    <col min="1032" max="1032" width="15.140625" style="451" customWidth="1"/>
    <col min="1033" max="1033" width="1.42578125" style="451" customWidth="1"/>
    <col min="1034" max="1034" width="11.5703125" style="451" customWidth="1"/>
    <col min="1035" max="1035" width="10.28515625" style="451" customWidth="1"/>
    <col min="1036" max="1279" width="9.140625" style="451"/>
    <col min="1280" max="1280" width="6.5703125" style="451" customWidth="1"/>
    <col min="1281" max="1281" width="14.85546875" style="451" customWidth="1"/>
    <col min="1282" max="1282" width="8.5703125" style="451" customWidth="1"/>
    <col min="1283" max="1283" width="23.28515625" style="451" customWidth="1"/>
    <col min="1284" max="1284" width="16.5703125" style="451" customWidth="1"/>
    <col min="1285" max="1285" width="25.140625" style="451" customWidth="1"/>
    <col min="1286" max="1286" width="19.140625" style="451" customWidth="1"/>
    <col min="1287" max="1287" width="17.85546875" style="451" customWidth="1"/>
    <col min="1288" max="1288" width="15.140625" style="451" customWidth="1"/>
    <col min="1289" max="1289" width="1.42578125" style="451" customWidth="1"/>
    <col min="1290" max="1290" width="11.5703125" style="451" customWidth="1"/>
    <col min="1291" max="1291" width="10.28515625" style="451" customWidth="1"/>
    <col min="1292" max="1535" width="9.140625" style="451"/>
    <col min="1536" max="1536" width="6.5703125" style="451" customWidth="1"/>
    <col min="1537" max="1537" width="14.85546875" style="451" customWidth="1"/>
    <col min="1538" max="1538" width="8.5703125" style="451" customWidth="1"/>
    <col min="1539" max="1539" width="23.28515625" style="451" customWidth="1"/>
    <col min="1540" max="1540" width="16.5703125" style="451" customWidth="1"/>
    <col min="1541" max="1541" width="25.140625" style="451" customWidth="1"/>
    <col min="1542" max="1542" width="19.140625" style="451" customWidth="1"/>
    <col min="1543" max="1543" width="17.85546875" style="451" customWidth="1"/>
    <col min="1544" max="1544" width="15.140625" style="451" customWidth="1"/>
    <col min="1545" max="1545" width="1.42578125" style="451" customWidth="1"/>
    <col min="1546" max="1546" width="11.5703125" style="451" customWidth="1"/>
    <col min="1547" max="1547" width="10.28515625" style="451" customWidth="1"/>
    <col min="1548" max="1791" width="9.140625" style="451"/>
    <col min="1792" max="1792" width="6.5703125" style="451" customWidth="1"/>
    <col min="1793" max="1793" width="14.85546875" style="451" customWidth="1"/>
    <col min="1794" max="1794" width="8.5703125" style="451" customWidth="1"/>
    <col min="1795" max="1795" width="23.28515625" style="451" customWidth="1"/>
    <col min="1796" max="1796" width="16.5703125" style="451" customWidth="1"/>
    <col min="1797" max="1797" width="25.140625" style="451" customWidth="1"/>
    <col min="1798" max="1798" width="19.140625" style="451" customWidth="1"/>
    <col min="1799" max="1799" width="17.85546875" style="451" customWidth="1"/>
    <col min="1800" max="1800" width="15.140625" style="451" customWidth="1"/>
    <col min="1801" max="1801" width="1.42578125" style="451" customWidth="1"/>
    <col min="1802" max="1802" width="11.5703125" style="451" customWidth="1"/>
    <col min="1803" max="1803" width="10.28515625" style="451" customWidth="1"/>
    <col min="1804" max="2047" width="9.140625" style="451"/>
    <col min="2048" max="2048" width="6.5703125" style="451" customWidth="1"/>
    <col min="2049" max="2049" width="14.85546875" style="451" customWidth="1"/>
    <col min="2050" max="2050" width="8.5703125" style="451" customWidth="1"/>
    <col min="2051" max="2051" width="23.28515625" style="451" customWidth="1"/>
    <col min="2052" max="2052" width="16.5703125" style="451" customWidth="1"/>
    <col min="2053" max="2053" width="25.140625" style="451" customWidth="1"/>
    <col min="2054" max="2054" width="19.140625" style="451" customWidth="1"/>
    <col min="2055" max="2055" width="17.85546875" style="451" customWidth="1"/>
    <col min="2056" max="2056" width="15.140625" style="451" customWidth="1"/>
    <col min="2057" max="2057" width="1.42578125" style="451" customWidth="1"/>
    <col min="2058" max="2058" width="11.5703125" style="451" customWidth="1"/>
    <col min="2059" max="2059" width="10.28515625" style="451" customWidth="1"/>
    <col min="2060" max="2303" width="9.140625" style="451"/>
    <col min="2304" max="2304" width="6.5703125" style="451" customWidth="1"/>
    <col min="2305" max="2305" width="14.85546875" style="451" customWidth="1"/>
    <col min="2306" max="2306" width="8.5703125" style="451" customWidth="1"/>
    <col min="2307" max="2307" width="23.28515625" style="451" customWidth="1"/>
    <col min="2308" max="2308" width="16.5703125" style="451" customWidth="1"/>
    <col min="2309" max="2309" width="25.140625" style="451" customWidth="1"/>
    <col min="2310" max="2310" width="19.140625" style="451" customWidth="1"/>
    <col min="2311" max="2311" width="17.85546875" style="451" customWidth="1"/>
    <col min="2312" max="2312" width="15.140625" style="451" customWidth="1"/>
    <col min="2313" max="2313" width="1.42578125" style="451" customWidth="1"/>
    <col min="2314" max="2314" width="11.5703125" style="451" customWidth="1"/>
    <col min="2315" max="2315" width="10.28515625" style="451" customWidth="1"/>
    <col min="2316" max="2559" width="9.140625" style="451"/>
    <col min="2560" max="2560" width="6.5703125" style="451" customWidth="1"/>
    <col min="2561" max="2561" width="14.85546875" style="451" customWidth="1"/>
    <col min="2562" max="2562" width="8.5703125" style="451" customWidth="1"/>
    <col min="2563" max="2563" width="23.28515625" style="451" customWidth="1"/>
    <col min="2564" max="2564" width="16.5703125" style="451" customWidth="1"/>
    <col min="2565" max="2565" width="25.140625" style="451" customWidth="1"/>
    <col min="2566" max="2566" width="19.140625" style="451" customWidth="1"/>
    <col min="2567" max="2567" width="17.85546875" style="451" customWidth="1"/>
    <col min="2568" max="2568" width="15.140625" style="451" customWidth="1"/>
    <col min="2569" max="2569" width="1.42578125" style="451" customWidth="1"/>
    <col min="2570" max="2570" width="11.5703125" style="451" customWidth="1"/>
    <col min="2571" max="2571" width="10.28515625" style="451" customWidth="1"/>
    <col min="2572" max="2815" width="9.140625" style="451"/>
    <col min="2816" max="2816" width="6.5703125" style="451" customWidth="1"/>
    <col min="2817" max="2817" width="14.85546875" style="451" customWidth="1"/>
    <col min="2818" max="2818" width="8.5703125" style="451" customWidth="1"/>
    <col min="2819" max="2819" width="23.28515625" style="451" customWidth="1"/>
    <col min="2820" max="2820" width="16.5703125" style="451" customWidth="1"/>
    <col min="2821" max="2821" width="25.140625" style="451" customWidth="1"/>
    <col min="2822" max="2822" width="19.140625" style="451" customWidth="1"/>
    <col min="2823" max="2823" width="17.85546875" style="451" customWidth="1"/>
    <col min="2824" max="2824" width="15.140625" style="451" customWidth="1"/>
    <col min="2825" max="2825" width="1.42578125" style="451" customWidth="1"/>
    <col min="2826" max="2826" width="11.5703125" style="451" customWidth="1"/>
    <col min="2827" max="2827" width="10.28515625" style="451" customWidth="1"/>
    <col min="2828" max="3071" width="9.140625" style="451"/>
    <col min="3072" max="3072" width="6.5703125" style="451" customWidth="1"/>
    <col min="3073" max="3073" width="14.85546875" style="451" customWidth="1"/>
    <col min="3074" max="3074" width="8.5703125" style="451" customWidth="1"/>
    <col min="3075" max="3075" width="23.28515625" style="451" customWidth="1"/>
    <col min="3076" max="3076" width="16.5703125" style="451" customWidth="1"/>
    <col min="3077" max="3077" width="25.140625" style="451" customWidth="1"/>
    <col min="3078" max="3078" width="19.140625" style="451" customWidth="1"/>
    <col min="3079" max="3079" width="17.85546875" style="451" customWidth="1"/>
    <col min="3080" max="3080" width="15.140625" style="451" customWidth="1"/>
    <col min="3081" max="3081" width="1.42578125" style="451" customWidth="1"/>
    <col min="3082" max="3082" width="11.5703125" style="451" customWidth="1"/>
    <col min="3083" max="3083" width="10.28515625" style="451" customWidth="1"/>
    <col min="3084" max="3327" width="9.140625" style="451"/>
    <col min="3328" max="3328" width="6.5703125" style="451" customWidth="1"/>
    <col min="3329" max="3329" width="14.85546875" style="451" customWidth="1"/>
    <col min="3330" max="3330" width="8.5703125" style="451" customWidth="1"/>
    <col min="3331" max="3331" width="23.28515625" style="451" customWidth="1"/>
    <col min="3332" max="3332" width="16.5703125" style="451" customWidth="1"/>
    <col min="3333" max="3333" width="25.140625" style="451" customWidth="1"/>
    <col min="3334" max="3334" width="19.140625" style="451" customWidth="1"/>
    <col min="3335" max="3335" width="17.85546875" style="451" customWidth="1"/>
    <col min="3336" max="3336" width="15.140625" style="451" customWidth="1"/>
    <col min="3337" max="3337" width="1.42578125" style="451" customWidth="1"/>
    <col min="3338" max="3338" width="11.5703125" style="451" customWidth="1"/>
    <col min="3339" max="3339" width="10.28515625" style="451" customWidth="1"/>
    <col min="3340" max="3583" width="9.140625" style="451"/>
    <col min="3584" max="3584" width="6.5703125" style="451" customWidth="1"/>
    <col min="3585" max="3585" width="14.85546875" style="451" customWidth="1"/>
    <col min="3586" max="3586" width="8.5703125" style="451" customWidth="1"/>
    <col min="3587" max="3587" width="23.28515625" style="451" customWidth="1"/>
    <col min="3588" max="3588" width="16.5703125" style="451" customWidth="1"/>
    <col min="3589" max="3589" width="25.140625" style="451" customWidth="1"/>
    <col min="3590" max="3590" width="19.140625" style="451" customWidth="1"/>
    <col min="3591" max="3591" width="17.85546875" style="451" customWidth="1"/>
    <col min="3592" max="3592" width="15.140625" style="451" customWidth="1"/>
    <col min="3593" max="3593" width="1.42578125" style="451" customWidth="1"/>
    <col min="3594" max="3594" width="11.5703125" style="451" customWidth="1"/>
    <col min="3595" max="3595" width="10.28515625" style="451" customWidth="1"/>
    <col min="3596" max="3839" width="9.140625" style="451"/>
    <col min="3840" max="3840" width="6.5703125" style="451" customWidth="1"/>
    <col min="3841" max="3841" width="14.85546875" style="451" customWidth="1"/>
    <col min="3842" max="3842" width="8.5703125" style="451" customWidth="1"/>
    <col min="3843" max="3843" width="23.28515625" style="451" customWidth="1"/>
    <col min="3844" max="3844" width="16.5703125" style="451" customWidth="1"/>
    <col min="3845" max="3845" width="25.140625" style="451" customWidth="1"/>
    <col min="3846" max="3846" width="19.140625" style="451" customWidth="1"/>
    <col min="3847" max="3847" width="17.85546875" style="451" customWidth="1"/>
    <col min="3848" max="3848" width="15.140625" style="451" customWidth="1"/>
    <col min="3849" max="3849" width="1.42578125" style="451" customWidth="1"/>
    <col min="3850" max="3850" width="11.5703125" style="451" customWidth="1"/>
    <col min="3851" max="3851" width="10.28515625" style="451" customWidth="1"/>
    <col min="3852" max="4095" width="9.140625" style="451"/>
    <col min="4096" max="4096" width="6.5703125" style="451" customWidth="1"/>
    <col min="4097" max="4097" width="14.85546875" style="451" customWidth="1"/>
    <col min="4098" max="4098" width="8.5703125" style="451" customWidth="1"/>
    <col min="4099" max="4099" width="23.28515625" style="451" customWidth="1"/>
    <col min="4100" max="4100" width="16.5703125" style="451" customWidth="1"/>
    <col min="4101" max="4101" width="25.140625" style="451" customWidth="1"/>
    <col min="4102" max="4102" width="19.140625" style="451" customWidth="1"/>
    <col min="4103" max="4103" width="17.85546875" style="451" customWidth="1"/>
    <col min="4104" max="4104" width="15.140625" style="451" customWidth="1"/>
    <col min="4105" max="4105" width="1.42578125" style="451" customWidth="1"/>
    <col min="4106" max="4106" width="11.5703125" style="451" customWidth="1"/>
    <col min="4107" max="4107" width="10.28515625" style="451" customWidth="1"/>
    <col min="4108" max="4351" width="9.140625" style="451"/>
    <col min="4352" max="4352" width="6.5703125" style="451" customWidth="1"/>
    <col min="4353" max="4353" width="14.85546875" style="451" customWidth="1"/>
    <col min="4354" max="4354" width="8.5703125" style="451" customWidth="1"/>
    <col min="4355" max="4355" width="23.28515625" style="451" customWidth="1"/>
    <col min="4356" max="4356" width="16.5703125" style="451" customWidth="1"/>
    <col min="4357" max="4357" width="25.140625" style="451" customWidth="1"/>
    <col min="4358" max="4358" width="19.140625" style="451" customWidth="1"/>
    <col min="4359" max="4359" width="17.85546875" style="451" customWidth="1"/>
    <col min="4360" max="4360" width="15.140625" style="451" customWidth="1"/>
    <col min="4361" max="4361" width="1.42578125" style="451" customWidth="1"/>
    <col min="4362" max="4362" width="11.5703125" style="451" customWidth="1"/>
    <col min="4363" max="4363" width="10.28515625" style="451" customWidth="1"/>
    <col min="4364" max="4607" width="9.140625" style="451"/>
    <col min="4608" max="4608" width="6.5703125" style="451" customWidth="1"/>
    <col min="4609" max="4609" width="14.85546875" style="451" customWidth="1"/>
    <col min="4610" max="4610" width="8.5703125" style="451" customWidth="1"/>
    <col min="4611" max="4611" width="23.28515625" style="451" customWidth="1"/>
    <col min="4612" max="4612" width="16.5703125" style="451" customWidth="1"/>
    <col min="4613" max="4613" width="25.140625" style="451" customWidth="1"/>
    <col min="4614" max="4614" width="19.140625" style="451" customWidth="1"/>
    <col min="4615" max="4615" width="17.85546875" style="451" customWidth="1"/>
    <col min="4616" max="4616" width="15.140625" style="451" customWidth="1"/>
    <col min="4617" max="4617" width="1.42578125" style="451" customWidth="1"/>
    <col min="4618" max="4618" width="11.5703125" style="451" customWidth="1"/>
    <col min="4619" max="4619" width="10.28515625" style="451" customWidth="1"/>
    <col min="4620" max="4863" width="9.140625" style="451"/>
    <col min="4864" max="4864" width="6.5703125" style="451" customWidth="1"/>
    <col min="4865" max="4865" width="14.85546875" style="451" customWidth="1"/>
    <col min="4866" max="4866" width="8.5703125" style="451" customWidth="1"/>
    <col min="4867" max="4867" width="23.28515625" style="451" customWidth="1"/>
    <col min="4868" max="4868" width="16.5703125" style="451" customWidth="1"/>
    <col min="4869" max="4869" width="25.140625" style="451" customWidth="1"/>
    <col min="4870" max="4870" width="19.140625" style="451" customWidth="1"/>
    <col min="4871" max="4871" width="17.85546875" style="451" customWidth="1"/>
    <col min="4872" max="4872" width="15.140625" style="451" customWidth="1"/>
    <col min="4873" max="4873" width="1.42578125" style="451" customWidth="1"/>
    <col min="4874" max="4874" width="11.5703125" style="451" customWidth="1"/>
    <col min="4875" max="4875" width="10.28515625" style="451" customWidth="1"/>
    <col min="4876" max="5119" width="9.140625" style="451"/>
    <col min="5120" max="5120" width="6.5703125" style="451" customWidth="1"/>
    <col min="5121" max="5121" width="14.85546875" style="451" customWidth="1"/>
    <col min="5122" max="5122" width="8.5703125" style="451" customWidth="1"/>
    <col min="5123" max="5123" width="23.28515625" style="451" customWidth="1"/>
    <col min="5124" max="5124" width="16.5703125" style="451" customWidth="1"/>
    <col min="5125" max="5125" width="25.140625" style="451" customWidth="1"/>
    <col min="5126" max="5126" width="19.140625" style="451" customWidth="1"/>
    <col min="5127" max="5127" width="17.85546875" style="451" customWidth="1"/>
    <col min="5128" max="5128" width="15.140625" style="451" customWidth="1"/>
    <col min="5129" max="5129" width="1.42578125" style="451" customWidth="1"/>
    <col min="5130" max="5130" width="11.5703125" style="451" customWidth="1"/>
    <col min="5131" max="5131" width="10.28515625" style="451" customWidth="1"/>
    <col min="5132" max="5375" width="9.140625" style="451"/>
    <col min="5376" max="5376" width="6.5703125" style="451" customWidth="1"/>
    <col min="5377" max="5377" width="14.85546875" style="451" customWidth="1"/>
    <col min="5378" max="5378" width="8.5703125" style="451" customWidth="1"/>
    <col min="5379" max="5379" width="23.28515625" style="451" customWidth="1"/>
    <col min="5380" max="5380" width="16.5703125" style="451" customWidth="1"/>
    <col min="5381" max="5381" width="25.140625" style="451" customWidth="1"/>
    <col min="5382" max="5382" width="19.140625" style="451" customWidth="1"/>
    <col min="5383" max="5383" width="17.85546875" style="451" customWidth="1"/>
    <col min="5384" max="5384" width="15.140625" style="451" customWidth="1"/>
    <col min="5385" max="5385" width="1.42578125" style="451" customWidth="1"/>
    <col min="5386" max="5386" width="11.5703125" style="451" customWidth="1"/>
    <col min="5387" max="5387" width="10.28515625" style="451" customWidth="1"/>
    <col min="5388" max="5631" width="9.140625" style="451"/>
    <col min="5632" max="5632" width="6.5703125" style="451" customWidth="1"/>
    <col min="5633" max="5633" width="14.85546875" style="451" customWidth="1"/>
    <col min="5634" max="5634" width="8.5703125" style="451" customWidth="1"/>
    <col min="5635" max="5635" width="23.28515625" style="451" customWidth="1"/>
    <col min="5636" max="5636" width="16.5703125" style="451" customWidth="1"/>
    <col min="5637" max="5637" width="25.140625" style="451" customWidth="1"/>
    <col min="5638" max="5638" width="19.140625" style="451" customWidth="1"/>
    <col min="5639" max="5639" width="17.85546875" style="451" customWidth="1"/>
    <col min="5640" max="5640" width="15.140625" style="451" customWidth="1"/>
    <col min="5641" max="5641" width="1.42578125" style="451" customWidth="1"/>
    <col min="5642" max="5642" width="11.5703125" style="451" customWidth="1"/>
    <col min="5643" max="5643" width="10.28515625" style="451" customWidth="1"/>
    <col min="5644" max="5887" width="9.140625" style="451"/>
    <col min="5888" max="5888" width="6.5703125" style="451" customWidth="1"/>
    <col min="5889" max="5889" width="14.85546875" style="451" customWidth="1"/>
    <col min="5890" max="5890" width="8.5703125" style="451" customWidth="1"/>
    <col min="5891" max="5891" width="23.28515625" style="451" customWidth="1"/>
    <col min="5892" max="5892" width="16.5703125" style="451" customWidth="1"/>
    <col min="5893" max="5893" width="25.140625" style="451" customWidth="1"/>
    <col min="5894" max="5894" width="19.140625" style="451" customWidth="1"/>
    <col min="5895" max="5895" width="17.85546875" style="451" customWidth="1"/>
    <col min="5896" max="5896" width="15.140625" style="451" customWidth="1"/>
    <col min="5897" max="5897" width="1.42578125" style="451" customWidth="1"/>
    <col min="5898" max="5898" width="11.5703125" style="451" customWidth="1"/>
    <col min="5899" max="5899" width="10.28515625" style="451" customWidth="1"/>
    <col min="5900" max="6143" width="9.140625" style="451"/>
    <col min="6144" max="6144" width="6.5703125" style="451" customWidth="1"/>
    <col min="6145" max="6145" width="14.85546875" style="451" customWidth="1"/>
    <col min="6146" max="6146" width="8.5703125" style="451" customWidth="1"/>
    <col min="6147" max="6147" width="23.28515625" style="451" customWidth="1"/>
    <col min="6148" max="6148" width="16.5703125" style="451" customWidth="1"/>
    <col min="6149" max="6149" width="25.140625" style="451" customWidth="1"/>
    <col min="6150" max="6150" width="19.140625" style="451" customWidth="1"/>
    <col min="6151" max="6151" width="17.85546875" style="451" customWidth="1"/>
    <col min="6152" max="6152" width="15.140625" style="451" customWidth="1"/>
    <col min="6153" max="6153" width="1.42578125" style="451" customWidth="1"/>
    <col min="6154" max="6154" width="11.5703125" style="451" customWidth="1"/>
    <col min="6155" max="6155" width="10.28515625" style="451" customWidth="1"/>
    <col min="6156" max="6399" width="9.140625" style="451"/>
    <col min="6400" max="6400" width="6.5703125" style="451" customWidth="1"/>
    <col min="6401" max="6401" width="14.85546875" style="451" customWidth="1"/>
    <col min="6402" max="6402" width="8.5703125" style="451" customWidth="1"/>
    <col min="6403" max="6403" width="23.28515625" style="451" customWidth="1"/>
    <col min="6404" max="6404" width="16.5703125" style="451" customWidth="1"/>
    <col min="6405" max="6405" width="25.140625" style="451" customWidth="1"/>
    <col min="6406" max="6406" width="19.140625" style="451" customWidth="1"/>
    <col min="6407" max="6407" width="17.85546875" style="451" customWidth="1"/>
    <col min="6408" max="6408" width="15.140625" style="451" customWidth="1"/>
    <col min="6409" max="6409" width="1.42578125" style="451" customWidth="1"/>
    <col min="6410" max="6410" width="11.5703125" style="451" customWidth="1"/>
    <col min="6411" max="6411" width="10.28515625" style="451" customWidth="1"/>
    <col min="6412" max="6655" width="9.140625" style="451"/>
    <col min="6656" max="6656" width="6.5703125" style="451" customWidth="1"/>
    <col min="6657" max="6657" width="14.85546875" style="451" customWidth="1"/>
    <col min="6658" max="6658" width="8.5703125" style="451" customWidth="1"/>
    <col min="6659" max="6659" width="23.28515625" style="451" customWidth="1"/>
    <col min="6660" max="6660" width="16.5703125" style="451" customWidth="1"/>
    <col min="6661" max="6661" width="25.140625" style="451" customWidth="1"/>
    <col min="6662" max="6662" width="19.140625" style="451" customWidth="1"/>
    <col min="6663" max="6663" width="17.85546875" style="451" customWidth="1"/>
    <col min="6664" max="6664" width="15.140625" style="451" customWidth="1"/>
    <col min="6665" max="6665" width="1.42578125" style="451" customWidth="1"/>
    <col min="6666" max="6666" width="11.5703125" style="451" customWidth="1"/>
    <col min="6667" max="6667" width="10.28515625" style="451" customWidth="1"/>
    <col min="6668" max="6911" width="9.140625" style="451"/>
    <col min="6912" max="6912" width="6.5703125" style="451" customWidth="1"/>
    <col min="6913" max="6913" width="14.85546875" style="451" customWidth="1"/>
    <col min="6914" max="6914" width="8.5703125" style="451" customWidth="1"/>
    <col min="6915" max="6915" width="23.28515625" style="451" customWidth="1"/>
    <col min="6916" max="6916" width="16.5703125" style="451" customWidth="1"/>
    <col min="6917" max="6917" width="25.140625" style="451" customWidth="1"/>
    <col min="6918" max="6918" width="19.140625" style="451" customWidth="1"/>
    <col min="6919" max="6919" width="17.85546875" style="451" customWidth="1"/>
    <col min="6920" max="6920" width="15.140625" style="451" customWidth="1"/>
    <col min="6921" max="6921" width="1.42578125" style="451" customWidth="1"/>
    <col min="6922" max="6922" width="11.5703125" style="451" customWidth="1"/>
    <col min="6923" max="6923" width="10.28515625" style="451" customWidth="1"/>
    <col min="6924" max="7167" width="9.140625" style="451"/>
    <col min="7168" max="7168" width="6.5703125" style="451" customWidth="1"/>
    <col min="7169" max="7169" width="14.85546875" style="451" customWidth="1"/>
    <col min="7170" max="7170" width="8.5703125" style="451" customWidth="1"/>
    <col min="7171" max="7171" width="23.28515625" style="451" customWidth="1"/>
    <col min="7172" max="7172" width="16.5703125" style="451" customWidth="1"/>
    <col min="7173" max="7173" width="25.140625" style="451" customWidth="1"/>
    <col min="7174" max="7174" width="19.140625" style="451" customWidth="1"/>
    <col min="7175" max="7175" width="17.85546875" style="451" customWidth="1"/>
    <col min="7176" max="7176" width="15.140625" style="451" customWidth="1"/>
    <col min="7177" max="7177" width="1.42578125" style="451" customWidth="1"/>
    <col min="7178" max="7178" width="11.5703125" style="451" customWidth="1"/>
    <col min="7179" max="7179" width="10.28515625" style="451" customWidth="1"/>
    <col min="7180" max="7423" width="9.140625" style="451"/>
    <col min="7424" max="7424" width="6.5703125" style="451" customWidth="1"/>
    <col min="7425" max="7425" width="14.85546875" style="451" customWidth="1"/>
    <col min="7426" max="7426" width="8.5703125" style="451" customWidth="1"/>
    <col min="7427" max="7427" width="23.28515625" style="451" customWidth="1"/>
    <col min="7428" max="7428" width="16.5703125" style="451" customWidth="1"/>
    <col min="7429" max="7429" width="25.140625" style="451" customWidth="1"/>
    <col min="7430" max="7430" width="19.140625" style="451" customWidth="1"/>
    <col min="7431" max="7431" width="17.85546875" style="451" customWidth="1"/>
    <col min="7432" max="7432" width="15.140625" style="451" customWidth="1"/>
    <col min="7433" max="7433" width="1.42578125" style="451" customWidth="1"/>
    <col min="7434" max="7434" width="11.5703125" style="451" customWidth="1"/>
    <col min="7435" max="7435" width="10.28515625" style="451" customWidth="1"/>
    <col min="7436" max="7679" width="9.140625" style="451"/>
    <col min="7680" max="7680" width="6.5703125" style="451" customWidth="1"/>
    <col min="7681" max="7681" width="14.85546875" style="451" customWidth="1"/>
    <col min="7682" max="7682" width="8.5703125" style="451" customWidth="1"/>
    <col min="7683" max="7683" width="23.28515625" style="451" customWidth="1"/>
    <col min="7684" max="7684" width="16.5703125" style="451" customWidth="1"/>
    <col min="7685" max="7685" width="25.140625" style="451" customWidth="1"/>
    <col min="7686" max="7686" width="19.140625" style="451" customWidth="1"/>
    <col min="7687" max="7687" width="17.85546875" style="451" customWidth="1"/>
    <col min="7688" max="7688" width="15.140625" style="451" customWidth="1"/>
    <col min="7689" max="7689" width="1.42578125" style="451" customWidth="1"/>
    <col min="7690" max="7690" width="11.5703125" style="451" customWidth="1"/>
    <col min="7691" max="7691" width="10.28515625" style="451" customWidth="1"/>
    <col min="7692" max="7935" width="9.140625" style="451"/>
    <col min="7936" max="7936" width="6.5703125" style="451" customWidth="1"/>
    <col min="7937" max="7937" width="14.85546875" style="451" customWidth="1"/>
    <col min="7938" max="7938" width="8.5703125" style="451" customWidth="1"/>
    <col min="7939" max="7939" width="23.28515625" style="451" customWidth="1"/>
    <col min="7940" max="7940" width="16.5703125" style="451" customWidth="1"/>
    <col min="7941" max="7941" width="25.140625" style="451" customWidth="1"/>
    <col min="7942" max="7942" width="19.140625" style="451" customWidth="1"/>
    <col min="7943" max="7943" width="17.85546875" style="451" customWidth="1"/>
    <col min="7944" max="7944" width="15.140625" style="451" customWidth="1"/>
    <col min="7945" max="7945" width="1.42578125" style="451" customWidth="1"/>
    <col min="7946" max="7946" width="11.5703125" style="451" customWidth="1"/>
    <col min="7947" max="7947" width="10.28515625" style="451" customWidth="1"/>
    <col min="7948" max="8191" width="9.140625" style="451"/>
    <col min="8192" max="8192" width="6.5703125" style="451" customWidth="1"/>
    <col min="8193" max="8193" width="14.85546875" style="451" customWidth="1"/>
    <col min="8194" max="8194" width="8.5703125" style="451" customWidth="1"/>
    <col min="8195" max="8195" width="23.28515625" style="451" customWidth="1"/>
    <col min="8196" max="8196" width="16.5703125" style="451" customWidth="1"/>
    <col min="8197" max="8197" width="25.140625" style="451" customWidth="1"/>
    <col min="8198" max="8198" width="19.140625" style="451" customWidth="1"/>
    <col min="8199" max="8199" width="17.85546875" style="451" customWidth="1"/>
    <col min="8200" max="8200" width="15.140625" style="451" customWidth="1"/>
    <col min="8201" max="8201" width="1.42578125" style="451" customWidth="1"/>
    <col min="8202" max="8202" width="11.5703125" style="451" customWidth="1"/>
    <col min="8203" max="8203" width="10.28515625" style="451" customWidth="1"/>
    <col min="8204" max="8447" width="9.140625" style="451"/>
    <col min="8448" max="8448" width="6.5703125" style="451" customWidth="1"/>
    <col min="8449" max="8449" width="14.85546875" style="451" customWidth="1"/>
    <col min="8450" max="8450" width="8.5703125" style="451" customWidth="1"/>
    <col min="8451" max="8451" width="23.28515625" style="451" customWidth="1"/>
    <col min="8452" max="8452" width="16.5703125" style="451" customWidth="1"/>
    <col min="8453" max="8453" width="25.140625" style="451" customWidth="1"/>
    <col min="8454" max="8454" width="19.140625" style="451" customWidth="1"/>
    <col min="8455" max="8455" width="17.85546875" style="451" customWidth="1"/>
    <col min="8456" max="8456" width="15.140625" style="451" customWidth="1"/>
    <col min="8457" max="8457" width="1.42578125" style="451" customWidth="1"/>
    <col min="8458" max="8458" width="11.5703125" style="451" customWidth="1"/>
    <col min="8459" max="8459" width="10.28515625" style="451" customWidth="1"/>
    <col min="8460" max="8703" width="9.140625" style="451"/>
    <col min="8704" max="8704" width="6.5703125" style="451" customWidth="1"/>
    <col min="8705" max="8705" width="14.85546875" style="451" customWidth="1"/>
    <col min="8706" max="8706" width="8.5703125" style="451" customWidth="1"/>
    <col min="8707" max="8707" width="23.28515625" style="451" customWidth="1"/>
    <col min="8708" max="8708" width="16.5703125" style="451" customWidth="1"/>
    <col min="8709" max="8709" width="25.140625" style="451" customWidth="1"/>
    <col min="8710" max="8710" width="19.140625" style="451" customWidth="1"/>
    <col min="8711" max="8711" width="17.85546875" style="451" customWidth="1"/>
    <col min="8712" max="8712" width="15.140625" style="451" customWidth="1"/>
    <col min="8713" max="8713" width="1.42578125" style="451" customWidth="1"/>
    <col min="8714" max="8714" width="11.5703125" style="451" customWidth="1"/>
    <col min="8715" max="8715" width="10.28515625" style="451" customWidth="1"/>
    <col min="8716" max="8959" width="9.140625" style="451"/>
    <col min="8960" max="8960" width="6.5703125" style="451" customWidth="1"/>
    <col min="8961" max="8961" width="14.85546875" style="451" customWidth="1"/>
    <col min="8962" max="8962" width="8.5703125" style="451" customWidth="1"/>
    <col min="8963" max="8963" width="23.28515625" style="451" customWidth="1"/>
    <col min="8964" max="8964" width="16.5703125" style="451" customWidth="1"/>
    <col min="8965" max="8965" width="25.140625" style="451" customWidth="1"/>
    <col min="8966" max="8966" width="19.140625" style="451" customWidth="1"/>
    <col min="8967" max="8967" width="17.85546875" style="451" customWidth="1"/>
    <col min="8968" max="8968" width="15.140625" style="451" customWidth="1"/>
    <col min="8969" max="8969" width="1.42578125" style="451" customWidth="1"/>
    <col min="8970" max="8970" width="11.5703125" style="451" customWidth="1"/>
    <col min="8971" max="8971" width="10.28515625" style="451" customWidth="1"/>
    <col min="8972" max="9215" width="9.140625" style="451"/>
    <col min="9216" max="9216" width="6.5703125" style="451" customWidth="1"/>
    <col min="9217" max="9217" width="14.85546875" style="451" customWidth="1"/>
    <col min="9218" max="9218" width="8.5703125" style="451" customWidth="1"/>
    <col min="9219" max="9219" width="23.28515625" style="451" customWidth="1"/>
    <col min="9220" max="9220" width="16.5703125" style="451" customWidth="1"/>
    <col min="9221" max="9221" width="25.140625" style="451" customWidth="1"/>
    <col min="9222" max="9222" width="19.140625" style="451" customWidth="1"/>
    <col min="9223" max="9223" width="17.85546875" style="451" customWidth="1"/>
    <col min="9224" max="9224" width="15.140625" style="451" customWidth="1"/>
    <col min="9225" max="9225" width="1.42578125" style="451" customWidth="1"/>
    <col min="9226" max="9226" width="11.5703125" style="451" customWidth="1"/>
    <col min="9227" max="9227" width="10.28515625" style="451" customWidth="1"/>
    <col min="9228" max="9471" width="9.140625" style="451"/>
    <col min="9472" max="9472" width="6.5703125" style="451" customWidth="1"/>
    <col min="9473" max="9473" width="14.85546875" style="451" customWidth="1"/>
    <col min="9474" max="9474" width="8.5703125" style="451" customWidth="1"/>
    <col min="9475" max="9475" width="23.28515625" style="451" customWidth="1"/>
    <col min="9476" max="9476" width="16.5703125" style="451" customWidth="1"/>
    <col min="9477" max="9477" width="25.140625" style="451" customWidth="1"/>
    <col min="9478" max="9478" width="19.140625" style="451" customWidth="1"/>
    <col min="9479" max="9479" width="17.85546875" style="451" customWidth="1"/>
    <col min="9480" max="9480" width="15.140625" style="451" customWidth="1"/>
    <col min="9481" max="9481" width="1.42578125" style="451" customWidth="1"/>
    <col min="9482" max="9482" width="11.5703125" style="451" customWidth="1"/>
    <col min="9483" max="9483" width="10.28515625" style="451" customWidth="1"/>
    <col min="9484" max="9727" width="9.140625" style="451"/>
    <col min="9728" max="9728" width="6.5703125" style="451" customWidth="1"/>
    <col min="9729" max="9729" width="14.85546875" style="451" customWidth="1"/>
    <col min="9730" max="9730" width="8.5703125" style="451" customWidth="1"/>
    <col min="9731" max="9731" width="23.28515625" style="451" customWidth="1"/>
    <col min="9732" max="9732" width="16.5703125" style="451" customWidth="1"/>
    <col min="9733" max="9733" width="25.140625" style="451" customWidth="1"/>
    <col min="9734" max="9734" width="19.140625" style="451" customWidth="1"/>
    <col min="9735" max="9735" width="17.85546875" style="451" customWidth="1"/>
    <col min="9736" max="9736" width="15.140625" style="451" customWidth="1"/>
    <col min="9737" max="9737" width="1.42578125" style="451" customWidth="1"/>
    <col min="9738" max="9738" width="11.5703125" style="451" customWidth="1"/>
    <col min="9739" max="9739" width="10.28515625" style="451" customWidth="1"/>
    <col min="9740" max="9983" width="9.140625" style="451"/>
    <col min="9984" max="9984" width="6.5703125" style="451" customWidth="1"/>
    <col min="9985" max="9985" width="14.85546875" style="451" customWidth="1"/>
    <col min="9986" max="9986" width="8.5703125" style="451" customWidth="1"/>
    <col min="9987" max="9987" width="23.28515625" style="451" customWidth="1"/>
    <col min="9988" max="9988" width="16.5703125" style="451" customWidth="1"/>
    <col min="9989" max="9989" width="25.140625" style="451" customWidth="1"/>
    <col min="9990" max="9990" width="19.140625" style="451" customWidth="1"/>
    <col min="9991" max="9991" width="17.85546875" style="451" customWidth="1"/>
    <col min="9992" max="9992" width="15.140625" style="451" customWidth="1"/>
    <col min="9993" max="9993" width="1.42578125" style="451" customWidth="1"/>
    <col min="9994" max="9994" width="11.5703125" style="451" customWidth="1"/>
    <col min="9995" max="9995" width="10.28515625" style="451" customWidth="1"/>
    <col min="9996" max="10239" width="9.140625" style="451"/>
    <col min="10240" max="10240" width="6.5703125" style="451" customWidth="1"/>
    <col min="10241" max="10241" width="14.85546875" style="451" customWidth="1"/>
    <col min="10242" max="10242" width="8.5703125" style="451" customWidth="1"/>
    <col min="10243" max="10243" width="23.28515625" style="451" customWidth="1"/>
    <col min="10244" max="10244" width="16.5703125" style="451" customWidth="1"/>
    <col min="10245" max="10245" width="25.140625" style="451" customWidth="1"/>
    <col min="10246" max="10246" width="19.140625" style="451" customWidth="1"/>
    <col min="10247" max="10247" width="17.85546875" style="451" customWidth="1"/>
    <col min="10248" max="10248" width="15.140625" style="451" customWidth="1"/>
    <col min="10249" max="10249" width="1.42578125" style="451" customWidth="1"/>
    <col min="10250" max="10250" width="11.5703125" style="451" customWidth="1"/>
    <col min="10251" max="10251" width="10.28515625" style="451" customWidth="1"/>
    <col min="10252" max="10495" width="9.140625" style="451"/>
    <col min="10496" max="10496" width="6.5703125" style="451" customWidth="1"/>
    <col min="10497" max="10497" width="14.85546875" style="451" customWidth="1"/>
    <col min="10498" max="10498" width="8.5703125" style="451" customWidth="1"/>
    <col min="10499" max="10499" width="23.28515625" style="451" customWidth="1"/>
    <col min="10500" max="10500" width="16.5703125" style="451" customWidth="1"/>
    <col min="10501" max="10501" width="25.140625" style="451" customWidth="1"/>
    <col min="10502" max="10502" width="19.140625" style="451" customWidth="1"/>
    <col min="10503" max="10503" width="17.85546875" style="451" customWidth="1"/>
    <col min="10504" max="10504" width="15.140625" style="451" customWidth="1"/>
    <col min="10505" max="10505" width="1.42578125" style="451" customWidth="1"/>
    <col min="10506" max="10506" width="11.5703125" style="451" customWidth="1"/>
    <col min="10507" max="10507" width="10.28515625" style="451" customWidth="1"/>
    <col min="10508" max="10751" width="9.140625" style="451"/>
    <col min="10752" max="10752" width="6.5703125" style="451" customWidth="1"/>
    <col min="10753" max="10753" width="14.85546875" style="451" customWidth="1"/>
    <col min="10754" max="10754" width="8.5703125" style="451" customWidth="1"/>
    <col min="10755" max="10755" width="23.28515625" style="451" customWidth="1"/>
    <col min="10756" max="10756" width="16.5703125" style="451" customWidth="1"/>
    <col min="10757" max="10757" width="25.140625" style="451" customWidth="1"/>
    <col min="10758" max="10758" width="19.140625" style="451" customWidth="1"/>
    <col min="10759" max="10759" width="17.85546875" style="451" customWidth="1"/>
    <col min="10760" max="10760" width="15.140625" style="451" customWidth="1"/>
    <col min="10761" max="10761" width="1.42578125" style="451" customWidth="1"/>
    <col min="10762" max="10762" width="11.5703125" style="451" customWidth="1"/>
    <col min="10763" max="10763" width="10.28515625" style="451" customWidth="1"/>
    <col min="10764" max="11007" width="9.140625" style="451"/>
    <col min="11008" max="11008" width="6.5703125" style="451" customWidth="1"/>
    <col min="11009" max="11009" width="14.85546875" style="451" customWidth="1"/>
    <col min="11010" max="11010" width="8.5703125" style="451" customWidth="1"/>
    <col min="11011" max="11011" width="23.28515625" style="451" customWidth="1"/>
    <col min="11012" max="11012" width="16.5703125" style="451" customWidth="1"/>
    <col min="11013" max="11013" width="25.140625" style="451" customWidth="1"/>
    <col min="11014" max="11014" width="19.140625" style="451" customWidth="1"/>
    <col min="11015" max="11015" width="17.85546875" style="451" customWidth="1"/>
    <col min="11016" max="11016" width="15.140625" style="451" customWidth="1"/>
    <col min="11017" max="11017" width="1.42578125" style="451" customWidth="1"/>
    <col min="11018" max="11018" width="11.5703125" style="451" customWidth="1"/>
    <col min="11019" max="11019" width="10.28515625" style="451" customWidth="1"/>
    <col min="11020" max="11263" width="9.140625" style="451"/>
    <col min="11264" max="11264" width="6.5703125" style="451" customWidth="1"/>
    <col min="11265" max="11265" width="14.85546875" style="451" customWidth="1"/>
    <col min="11266" max="11266" width="8.5703125" style="451" customWidth="1"/>
    <col min="11267" max="11267" width="23.28515625" style="451" customWidth="1"/>
    <col min="11268" max="11268" width="16.5703125" style="451" customWidth="1"/>
    <col min="11269" max="11269" width="25.140625" style="451" customWidth="1"/>
    <col min="11270" max="11270" width="19.140625" style="451" customWidth="1"/>
    <col min="11271" max="11271" width="17.85546875" style="451" customWidth="1"/>
    <col min="11272" max="11272" width="15.140625" style="451" customWidth="1"/>
    <col min="11273" max="11273" width="1.42578125" style="451" customWidth="1"/>
    <col min="11274" max="11274" width="11.5703125" style="451" customWidth="1"/>
    <col min="11275" max="11275" width="10.28515625" style="451" customWidth="1"/>
    <col min="11276" max="11519" width="9.140625" style="451"/>
    <col min="11520" max="11520" width="6.5703125" style="451" customWidth="1"/>
    <col min="11521" max="11521" width="14.85546875" style="451" customWidth="1"/>
    <col min="11522" max="11522" width="8.5703125" style="451" customWidth="1"/>
    <col min="11523" max="11523" width="23.28515625" style="451" customWidth="1"/>
    <col min="11524" max="11524" width="16.5703125" style="451" customWidth="1"/>
    <col min="11525" max="11525" width="25.140625" style="451" customWidth="1"/>
    <col min="11526" max="11526" width="19.140625" style="451" customWidth="1"/>
    <col min="11527" max="11527" width="17.85546875" style="451" customWidth="1"/>
    <col min="11528" max="11528" width="15.140625" style="451" customWidth="1"/>
    <col min="11529" max="11529" width="1.42578125" style="451" customWidth="1"/>
    <col min="11530" max="11530" width="11.5703125" style="451" customWidth="1"/>
    <col min="11531" max="11531" width="10.28515625" style="451" customWidth="1"/>
    <col min="11532" max="11775" width="9.140625" style="451"/>
    <col min="11776" max="11776" width="6.5703125" style="451" customWidth="1"/>
    <col min="11777" max="11777" width="14.85546875" style="451" customWidth="1"/>
    <col min="11778" max="11778" width="8.5703125" style="451" customWidth="1"/>
    <col min="11779" max="11779" width="23.28515625" style="451" customWidth="1"/>
    <col min="11780" max="11780" width="16.5703125" style="451" customWidth="1"/>
    <col min="11781" max="11781" width="25.140625" style="451" customWidth="1"/>
    <col min="11782" max="11782" width="19.140625" style="451" customWidth="1"/>
    <col min="11783" max="11783" width="17.85546875" style="451" customWidth="1"/>
    <col min="11784" max="11784" width="15.140625" style="451" customWidth="1"/>
    <col min="11785" max="11785" width="1.42578125" style="451" customWidth="1"/>
    <col min="11786" max="11786" width="11.5703125" style="451" customWidth="1"/>
    <col min="11787" max="11787" width="10.28515625" style="451" customWidth="1"/>
    <col min="11788" max="12031" width="9.140625" style="451"/>
    <col min="12032" max="12032" width="6.5703125" style="451" customWidth="1"/>
    <col min="12033" max="12033" width="14.85546875" style="451" customWidth="1"/>
    <col min="12034" max="12034" width="8.5703125" style="451" customWidth="1"/>
    <col min="12035" max="12035" width="23.28515625" style="451" customWidth="1"/>
    <col min="12036" max="12036" width="16.5703125" style="451" customWidth="1"/>
    <col min="12037" max="12037" width="25.140625" style="451" customWidth="1"/>
    <col min="12038" max="12038" width="19.140625" style="451" customWidth="1"/>
    <col min="12039" max="12039" width="17.85546875" style="451" customWidth="1"/>
    <col min="12040" max="12040" width="15.140625" style="451" customWidth="1"/>
    <col min="12041" max="12041" width="1.42578125" style="451" customWidth="1"/>
    <col min="12042" max="12042" width="11.5703125" style="451" customWidth="1"/>
    <col min="12043" max="12043" width="10.28515625" style="451" customWidth="1"/>
    <col min="12044" max="12287" width="9.140625" style="451"/>
    <col min="12288" max="12288" width="6.5703125" style="451" customWidth="1"/>
    <col min="12289" max="12289" width="14.85546875" style="451" customWidth="1"/>
    <col min="12290" max="12290" width="8.5703125" style="451" customWidth="1"/>
    <col min="12291" max="12291" width="23.28515625" style="451" customWidth="1"/>
    <col min="12292" max="12292" width="16.5703125" style="451" customWidth="1"/>
    <col min="12293" max="12293" width="25.140625" style="451" customWidth="1"/>
    <col min="12294" max="12294" width="19.140625" style="451" customWidth="1"/>
    <col min="12295" max="12295" width="17.85546875" style="451" customWidth="1"/>
    <col min="12296" max="12296" width="15.140625" style="451" customWidth="1"/>
    <col min="12297" max="12297" width="1.42578125" style="451" customWidth="1"/>
    <col min="12298" max="12298" width="11.5703125" style="451" customWidth="1"/>
    <col min="12299" max="12299" width="10.28515625" style="451" customWidth="1"/>
    <col min="12300" max="12543" width="9.140625" style="451"/>
    <col min="12544" max="12544" width="6.5703125" style="451" customWidth="1"/>
    <col min="12545" max="12545" width="14.85546875" style="451" customWidth="1"/>
    <col min="12546" max="12546" width="8.5703125" style="451" customWidth="1"/>
    <col min="12547" max="12547" width="23.28515625" style="451" customWidth="1"/>
    <col min="12548" max="12548" width="16.5703125" style="451" customWidth="1"/>
    <col min="12549" max="12549" width="25.140625" style="451" customWidth="1"/>
    <col min="12550" max="12550" width="19.140625" style="451" customWidth="1"/>
    <col min="12551" max="12551" width="17.85546875" style="451" customWidth="1"/>
    <col min="12552" max="12552" width="15.140625" style="451" customWidth="1"/>
    <col min="12553" max="12553" width="1.42578125" style="451" customWidth="1"/>
    <col min="12554" max="12554" width="11.5703125" style="451" customWidth="1"/>
    <col min="12555" max="12555" width="10.28515625" style="451" customWidth="1"/>
    <col min="12556" max="12799" width="9.140625" style="451"/>
    <col min="12800" max="12800" width="6.5703125" style="451" customWidth="1"/>
    <col min="12801" max="12801" width="14.85546875" style="451" customWidth="1"/>
    <col min="12802" max="12802" width="8.5703125" style="451" customWidth="1"/>
    <col min="12803" max="12803" width="23.28515625" style="451" customWidth="1"/>
    <col min="12804" max="12804" width="16.5703125" style="451" customWidth="1"/>
    <col min="12805" max="12805" width="25.140625" style="451" customWidth="1"/>
    <col min="12806" max="12806" width="19.140625" style="451" customWidth="1"/>
    <col min="12807" max="12807" width="17.85546875" style="451" customWidth="1"/>
    <col min="12808" max="12808" width="15.140625" style="451" customWidth="1"/>
    <col min="12809" max="12809" width="1.42578125" style="451" customWidth="1"/>
    <col min="12810" max="12810" width="11.5703125" style="451" customWidth="1"/>
    <col min="12811" max="12811" width="10.28515625" style="451" customWidth="1"/>
    <col min="12812" max="13055" width="9.140625" style="451"/>
    <col min="13056" max="13056" width="6.5703125" style="451" customWidth="1"/>
    <col min="13057" max="13057" width="14.85546875" style="451" customWidth="1"/>
    <col min="13058" max="13058" width="8.5703125" style="451" customWidth="1"/>
    <col min="13059" max="13059" width="23.28515625" style="451" customWidth="1"/>
    <col min="13060" max="13060" width="16.5703125" style="451" customWidth="1"/>
    <col min="13061" max="13061" width="25.140625" style="451" customWidth="1"/>
    <col min="13062" max="13062" width="19.140625" style="451" customWidth="1"/>
    <col min="13063" max="13063" width="17.85546875" style="451" customWidth="1"/>
    <col min="13064" max="13064" width="15.140625" style="451" customWidth="1"/>
    <col min="13065" max="13065" width="1.42578125" style="451" customWidth="1"/>
    <col min="13066" max="13066" width="11.5703125" style="451" customWidth="1"/>
    <col min="13067" max="13067" width="10.28515625" style="451" customWidth="1"/>
    <col min="13068" max="13311" width="9.140625" style="451"/>
    <col min="13312" max="13312" width="6.5703125" style="451" customWidth="1"/>
    <col min="13313" max="13313" width="14.85546875" style="451" customWidth="1"/>
    <col min="13314" max="13314" width="8.5703125" style="451" customWidth="1"/>
    <col min="13315" max="13315" width="23.28515625" style="451" customWidth="1"/>
    <col min="13316" max="13316" width="16.5703125" style="451" customWidth="1"/>
    <col min="13317" max="13317" width="25.140625" style="451" customWidth="1"/>
    <col min="13318" max="13318" width="19.140625" style="451" customWidth="1"/>
    <col min="13319" max="13319" width="17.85546875" style="451" customWidth="1"/>
    <col min="13320" max="13320" width="15.140625" style="451" customWidth="1"/>
    <col min="13321" max="13321" width="1.42578125" style="451" customWidth="1"/>
    <col min="13322" max="13322" width="11.5703125" style="451" customWidth="1"/>
    <col min="13323" max="13323" width="10.28515625" style="451" customWidth="1"/>
    <col min="13324" max="13567" width="9.140625" style="451"/>
    <col min="13568" max="13568" width="6.5703125" style="451" customWidth="1"/>
    <col min="13569" max="13569" width="14.85546875" style="451" customWidth="1"/>
    <col min="13570" max="13570" width="8.5703125" style="451" customWidth="1"/>
    <col min="13571" max="13571" width="23.28515625" style="451" customWidth="1"/>
    <col min="13572" max="13572" width="16.5703125" style="451" customWidth="1"/>
    <col min="13573" max="13573" width="25.140625" style="451" customWidth="1"/>
    <col min="13574" max="13574" width="19.140625" style="451" customWidth="1"/>
    <col min="13575" max="13575" width="17.85546875" style="451" customWidth="1"/>
    <col min="13576" max="13576" width="15.140625" style="451" customWidth="1"/>
    <col min="13577" max="13577" width="1.42578125" style="451" customWidth="1"/>
    <col min="13578" max="13578" width="11.5703125" style="451" customWidth="1"/>
    <col min="13579" max="13579" width="10.28515625" style="451" customWidth="1"/>
    <col min="13580" max="13823" width="9.140625" style="451"/>
    <col min="13824" max="13824" width="6.5703125" style="451" customWidth="1"/>
    <col min="13825" max="13825" width="14.85546875" style="451" customWidth="1"/>
    <col min="13826" max="13826" width="8.5703125" style="451" customWidth="1"/>
    <col min="13827" max="13827" width="23.28515625" style="451" customWidth="1"/>
    <col min="13828" max="13828" width="16.5703125" style="451" customWidth="1"/>
    <col min="13829" max="13829" width="25.140625" style="451" customWidth="1"/>
    <col min="13830" max="13830" width="19.140625" style="451" customWidth="1"/>
    <col min="13831" max="13831" width="17.85546875" style="451" customWidth="1"/>
    <col min="13832" max="13832" width="15.140625" style="451" customWidth="1"/>
    <col min="13833" max="13833" width="1.42578125" style="451" customWidth="1"/>
    <col min="13834" max="13834" width="11.5703125" style="451" customWidth="1"/>
    <col min="13835" max="13835" width="10.28515625" style="451" customWidth="1"/>
    <col min="13836" max="14079" width="9.140625" style="451"/>
    <col min="14080" max="14080" width="6.5703125" style="451" customWidth="1"/>
    <col min="14081" max="14081" width="14.85546875" style="451" customWidth="1"/>
    <col min="14082" max="14082" width="8.5703125" style="451" customWidth="1"/>
    <col min="14083" max="14083" width="23.28515625" style="451" customWidth="1"/>
    <col min="14084" max="14084" width="16.5703125" style="451" customWidth="1"/>
    <col min="14085" max="14085" width="25.140625" style="451" customWidth="1"/>
    <col min="14086" max="14086" width="19.140625" style="451" customWidth="1"/>
    <col min="14087" max="14087" width="17.85546875" style="451" customWidth="1"/>
    <col min="14088" max="14088" width="15.140625" style="451" customWidth="1"/>
    <col min="14089" max="14089" width="1.42578125" style="451" customWidth="1"/>
    <col min="14090" max="14090" width="11.5703125" style="451" customWidth="1"/>
    <col min="14091" max="14091" width="10.28515625" style="451" customWidth="1"/>
    <col min="14092" max="14335" width="9.140625" style="451"/>
    <col min="14336" max="14336" width="6.5703125" style="451" customWidth="1"/>
    <col min="14337" max="14337" width="14.85546875" style="451" customWidth="1"/>
    <col min="14338" max="14338" width="8.5703125" style="451" customWidth="1"/>
    <col min="14339" max="14339" width="23.28515625" style="451" customWidth="1"/>
    <col min="14340" max="14340" width="16.5703125" style="451" customWidth="1"/>
    <col min="14341" max="14341" width="25.140625" style="451" customWidth="1"/>
    <col min="14342" max="14342" width="19.140625" style="451" customWidth="1"/>
    <col min="14343" max="14343" width="17.85546875" style="451" customWidth="1"/>
    <col min="14344" max="14344" width="15.140625" style="451" customWidth="1"/>
    <col min="14345" max="14345" width="1.42578125" style="451" customWidth="1"/>
    <col min="14346" max="14346" width="11.5703125" style="451" customWidth="1"/>
    <col min="14347" max="14347" width="10.28515625" style="451" customWidth="1"/>
    <col min="14348" max="14591" width="9.140625" style="451"/>
    <col min="14592" max="14592" width="6.5703125" style="451" customWidth="1"/>
    <col min="14593" max="14593" width="14.85546875" style="451" customWidth="1"/>
    <col min="14594" max="14594" width="8.5703125" style="451" customWidth="1"/>
    <col min="14595" max="14595" width="23.28515625" style="451" customWidth="1"/>
    <col min="14596" max="14596" width="16.5703125" style="451" customWidth="1"/>
    <col min="14597" max="14597" width="25.140625" style="451" customWidth="1"/>
    <col min="14598" max="14598" width="19.140625" style="451" customWidth="1"/>
    <col min="14599" max="14599" width="17.85546875" style="451" customWidth="1"/>
    <col min="14600" max="14600" width="15.140625" style="451" customWidth="1"/>
    <col min="14601" max="14601" width="1.42578125" style="451" customWidth="1"/>
    <col min="14602" max="14602" width="11.5703125" style="451" customWidth="1"/>
    <col min="14603" max="14603" width="10.28515625" style="451" customWidth="1"/>
    <col min="14604" max="14847" width="9.140625" style="451"/>
    <col min="14848" max="14848" width="6.5703125" style="451" customWidth="1"/>
    <col min="14849" max="14849" width="14.85546875" style="451" customWidth="1"/>
    <col min="14850" max="14850" width="8.5703125" style="451" customWidth="1"/>
    <col min="14851" max="14851" width="23.28515625" style="451" customWidth="1"/>
    <col min="14852" max="14852" width="16.5703125" style="451" customWidth="1"/>
    <col min="14853" max="14853" width="25.140625" style="451" customWidth="1"/>
    <col min="14854" max="14854" width="19.140625" style="451" customWidth="1"/>
    <col min="14855" max="14855" width="17.85546875" style="451" customWidth="1"/>
    <col min="14856" max="14856" width="15.140625" style="451" customWidth="1"/>
    <col min="14857" max="14857" width="1.42578125" style="451" customWidth="1"/>
    <col min="14858" max="14858" width="11.5703125" style="451" customWidth="1"/>
    <col min="14859" max="14859" width="10.28515625" style="451" customWidth="1"/>
    <col min="14860" max="15103" width="9.140625" style="451"/>
    <col min="15104" max="15104" width="6.5703125" style="451" customWidth="1"/>
    <col min="15105" max="15105" width="14.85546875" style="451" customWidth="1"/>
    <col min="15106" max="15106" width="8.5703125" style="451" customWidth="1"/>
    <col min="15107" max="15107" width="23.28515625" style="451" customWidth="1"/>
    <col min="15108" max="15108" width="16.5703125" style="451" customWidth="1"/>
    <col min="15109" max="15109" width="25.140625" style="451" customWidth="1"/>
    <col min="15110" max="15110" width="19.140625" style="451" customWidth="1"/>
    <col min="15111" max="15111" width="17.85546875" style="451" customWidth="1"/>
    <col min="15112" max="15112" width="15.140625" style="451" customWidth="1"/>
    <col min="15113" max="15113" width="1.42578125" style="451" customWidth="1"/>
    <col min="15114" max="15114" width="11.5703125" style="451" customWidth="1"/>
    <col min="15115" max="15115" width="10.28515625" style="451" customWidth="1"/>
    <col min="15116" max="15359" width="9.140625" style="451"/>
    <col min="15360" max="15360" width="6.5703125" style="451" customWidth="1"/>
    <col min="15361" max="15361" width="14.85546875" style="451" customWidth="1"/>
    <col min="15362" max="15362" width="8.5703125" style="451" customWidth="1"/>
    <col min="15363" max="15363" width="23.28515625" style="451" customWidth="1"/>
    <col min="15364" max="15364" width="16.5703125" style="451" customWidth="1"/>
    <col min="15365" max="15365" width="25.140625" style="451" customWidth="1"/>
    <col min="15366" max="15366" width="19.140625" style="451" customWidth="1"/>
    <col min="15367" max="15367" width="17.85546875" style="451" customWidth="1"/>
    <col min="15368" max="15368" width="15.140625" style="451" customWidth="1"/>
    <col min="15369" max="15369" width="1.42578125" style="451" customWidth="1"/>
    <col min="15370" max="15370" width="11.5703125" style="451" customWidth="1"/>
    <col min="15371" max="15371" width="10.28515625" style="451" customWidth="1"/>
    <col min="15372" max="15615" width="9.140625" style="451"/>
    <col min="15616" max="15616" width="6.5703125" style="451" customWidth="1"/>
    <col min="15617" max="15617" width="14.85546875" style="451" customWidth="1"/>
    <col min="15618" max="15618" width="8.5703125" style="451" customWidth="1"/>
    <col min="15619" max="15619" width="23.28515625" style="451" customWidth="1"/>
    <col min="15620" max="15620" width="16.5703125" style="451" customWidth="1"/>
    <col min="15621" max="15621" width="25.140625" style="451" customWidth="1"/>
    <col min="15622" max="15622" width="19.140625" style="451" customWidth="1"/>
    <col min="15623" max="15623" width="17.85546875" style="451" customWidth="1"/>
    <col min="15624" max="15624" width="15.140625" style="451" customWidth="1"/>
    <col min="15625" max="15625" width="1.42578125" style="451" customWidth="1"/>
    <col min="15626" max="15626" width="11.5703125" style="451" customWidth="1"/>
    <col min="15627" max="15627" width="10.28515625" style="451" customWidth="1"/>
    <col min="15628" max="15871" width="9.140625" style="451"/>
    <col min="15872" max="15872" width="6.5703125" style="451" customWidth="1"/>
    <col min="15873" max="15873" width="14.85546875" style="451" customWidth="1"/>
    <col min="15874" max="15874" width="8.5703125" style="451" customWidth="1"/>
    <col min="15875" max="15875" width="23.28515625" style="451" customWidth="1"/>
    <col min="15876" max="15876" width="16.5703125" style="451" customWidth="1"/>
    <col min="15877" max="15877" width="25.140625" style="451" customWidth="1"/>
    <col min="15878" max="15878" width="19.140625" style="451" customWidth="1"/>
    <col min="15879" max="15879" width="17.85546875" style="451" customWidth="1"/>
    <col min="15880" max="15880" width="15.140625" style="451" customWidth="1"/>
    <col min="15881" max="15881" width="1.42578125" style="451" customWidth="1"/>
    <col min="15882" max="15882" width="11.5703125" style="451" customWidth="1"/>
    <col min="15883" max="15883" width="10.28515625" style="451" customWidth="1"/>
    <col min="15884" max="16127" width="9.140625" style="451"/>
    <col min="16128" max="16128" width="6.5703125" style="451" customWidth="1"/>
    <col min="16129" max="16129" width="14.85546875" style="451" customWidth="1"/>
    <col min="16130" max="16130" width="8.5703125" style="451" customWidth="1"/>
    <col min="16131" max="16131" width="23.28515625" style="451" customWidth="1"/>
    <col min="16132" max="16132" width="16.5703125" style="451" customWidth="1"/>
    <col min="16133" max="16133" width="25.140625" style="451" customWidth="1"/>
    <col min="16134" max="16134" width="19.140625" style="451" customWidth="1"/>
    <col min="16135" max="16135" width="17.85546875" style="451" customWidth="1"/>
    <col min="16136" max="16136" width="15.140625" style="451" customWidth="1"/>
    <col min="16137" max="16137" width="1.42578125" style="451" customWidth="1"/>
    <col min="16138" max="16138" width="11.5703125" style="451" customWidth="1"/>
    <col min="16139" max="16139" width="10.28515625" style="451" customWidth="1"/>
    <col min="16140" max="16384" width="9.140625" style="451"/>
  </cols>
  <sheetData>
    <row r="1" spans="1:12">
      <c r="A1" s="450" t="s">
        <v>1179</v>
      </c>
    </row>
    <row r="2" spans="1:12" s="454" customFormat="1" ht="24" customHeight="1" outlineLevel="1">
      <c r="A2" s="571" t="s">
        <v>1381</v>
      </c>
      <c r="B2" s="576"/>
      <c r="C2" s="455"/>
      <c r="D2" s="456"/>
      <c r="E2" s="457"/>
      <c r="G2" s="458"/>
      <c r="H2" s="662" t="s">
        <v>1180</v>
      </c>
      <c r="J2" s="458" t="s">
        <v>1181</v>
      </c>
      <c r="K2" s="714"/>
    </row>
    <row r="3" spans="1:12" s="454" customFormat="1" ht="24" customHeight="1" outlineLevel="1">
      <c r="A3" s="3279" t="e">
        <f>CONCATENATE("Tên khách hàng: ",#REF!)</f>
        <v>#REF!</v>
      </c>
      <c r="B3" s="3279"/>
      <c r="C3" s="3279"/>
      <c r="D3" s="3279"/>
      <c r="G3" s="458"/>
      <c r="H3" s="663" t="s">
        <v>1182</v>
      </c>
      <c r="I3" s="3280" t="s">
        <v>1183</v>
      </c>
      <c r="J3" s="3281"/>
      <c r="K3" s="714"/>
      <c r="L3" s="459" t="s">
        <v>1184</v>
      </c>
    </row>
    <row r="4" spans="1:12" s="454" customFormat="1" ht="24" customHeight="1" outlineLevel="1">
      <c r="A4" s="453" t="e">
        <f>CONCATENATE("Ngày khóa sổ: ",#REF!)</f>
        <v>#REF!</v>
      </c>
      <c r="B4" s="576"/>
      <c r="F4" s="460" t="s">
        <v>1185</v>
      </c>
      <c r="G4" s="460"/>
      <c r="H4" s="663"/>
      <c r="I4" s="3280"/>
      <c r="J4" s="3281"/>
      <c r="K4" s="714"/>
    </row>
    <row r="5" spans="1:12" s="454" customFormat="1" ht="24" customHeight="1" outlineLevel="1">
      <c r="A5" s="453" t="s">
        <v>1186</v>
      </c>
      <c r="B5" s="576"/>
      <c r="F5" s="460" t="s">
        <v>1187</v>
      </c>
      <c r="G5" s="460"/>
      <c r="H5" s="663"/>
      <c r="I5" s="3280"/>
      <c r="J5" s="3281"/>
      <c r="K5" s="714"/>
    </row>
    <row r="6" spans="1:12" s="454" customFormat="1" ht="24" customHeight="1" outlineLevel="1">
      <c r="B6" s="3278" t="s">
        <v>1188</v>
      </c>
      <c r="C6" s="3278"/>
      <c r="D6" s="3278"/>
      <c r="F6" s="460" t="s">
        <v>1189</v>
      </c>
      <c r="G6" s="460"/>
      <c r="H6" s="663"/>
      <c r="I6" s="3280"/>
      <c r="J6" s="3281"/>
      <c r="K6" s="714"/>
    </row>
    <row r="7" spans="1:12" s="454" customFormat="1" ht="24" customHeight="1" outlineLevel="1">
      <c r="A7" s="461"/>
      <c r="B7" s="577"/>
      <c r="C7" s="461"/>
      <c r="D7" s="461"/>
      <c r="E7" s="461"/>
      <c r="F7" s="570"/>
      <c r="G7" s="570"/>
      <c r="H7" s="664"/>
      <c r="I7" s="3280"/>
      <c r="J7" s="3280"/>
      <c r="K7" s="715" t="s">
        <v>1190</v>
      </c>
    </row>
    <row r="8" spans="1:12" s="465" customFormat="1" outlineLevel="1">
      <c r="A8" s="463"/>
      <c r="B8" s="578"/>
      <c r="G8" s="466"/>
      <c r="H8" s="665"/>
      <c r="I8" s="467"/>
      <c r="K8" s="716"/>
    </row>
    <row r="9" spans="1:12" ht="15.75" customHeight="1" outlineLevel="1">
      <c r="A9" s="471" t="s">
        <v>1191</v>
      </c>
      <c r="B9" s="471" t="s">
        <v>1192</v>
      </c>
      <c r="C9" s="472" t="e">
        <f>#REF!</f>
        <v>#REF!</v>
      </c>
      <c r="D9" s="472" t="s">
        <v>1193</v>
      </c>
      <c r="E9" s="472" t="e">
        <f>#REF!</f>
        <v>#REF!</v>
      </c>
      <c r="F9" s="472" t="e">
        <f>#REF!</f>
        <v>#REF!</v>
      </c>
      <c r="G9" s="473" t="s">
        <v>510</v>
      </c>
      <c r="H9" s="666"/>
      <c r="I9" s="474"/>
      <c r="J9" s="475"/>
    </row>
    <row r="10" spans="1:12" s="480" customFormat="1" ht="34.5" customHeight="1" outlineLevel="1">
      <c r="A10" s="476"/>
      <c r="B10" s="476"/>
      <c r="C10" s="478" t="s">
        <v>1194</v>
      </c>
      <c r="D10" s="477"/>
      <c r="E10" s="478" t="s">
        <v>1195</v>
      </c>
      <c r="F10" s="478" t="s">
        <v>1195</v>
      </c>
      <c r="G10" s="479" t="s">
        <v>987</v>
      </c>
      <c r="H10" s="667" t="s">
        <v>375</v>
      </c>
      <c r="I10" s="3282" t="s">
        <v>540</v>
      </c>
      <c r="J10" s="3283"/>
      <c r="K10" s="717"/>
    </row>
    <row r="11" spans="1:12" s="600" customFormat="1" ht="31.5" customHeight="1" outlineLevel="1">
      <c r="A11" s="595">
        <v>111</v>
      </c>
      <c r="B11" s="610" t="s">
        <v>1196</v>
      </c>
      <c r="C11" s="598" t="e">
        <f>SUBTOTAL(9,C12:C14)</f>
        <v>#NAME?</v>
      </c>
      <c r="D11" s="598" t="e">
        <f>SUBTOTAL(9,D12:D14)</f>
        <v>#NAME?</v>
      </c>
      <c r="E11" s="598" t="e">
        <f>SUBTOTAL(9,E12:E14)</f>
        <v>#NAME?</v>
      </c>
      <c r="F11" s="598" t="e">
        <f>SUBTOTAL(9,F12:F14)</f>
        <v>#NAME?</v>
      </c>
      <c r="G11" s="598" t="e">
        <f>IF(E11-F11=0,"-",E11-F11)</f>
        <v>#NAME?</v>
      </c>
      <c r="H11" s="668" t="e">
        <f>IF(OR(G11="-",F11=0),"-",G11/F11)</f>
        <v>#NAME?</v>
      </c>
      <c r="I11" s="3284"/>
      <c r="J11" s="3284"/>
      <c r="K11" s="599"/>
    </row>
    <row r="12" spans="1:12" s="604" customFormat="1" ht="31.5" customHeight="1" outlineLevel="1">
      <c r="A12" s="596">
        <v>1111</v>
      </c>
      <c r="B12" s="611" t="s">
        <v>1197</v>
      </c>
      <c r="C12" s="601" t="e">
        <f>VLOOKUP(K12,DULIEU,3,0)</f>
        <v>#NAME?</v>
      </c>
      <c r="D12" s="602" t="e">
        <f>VLOOKUP(K12,DULIEU,4,0)-VLOOKUP(K12,DULIEU,5,0)</f>
        <v>#NAME?</v>
      </c>
      <c r="E12" s="602" t="e">
        <f>C12+D12</f>
        <v>#NAME?</v>
      </c>
      <c r="F12" s="655" t="e">
        <f>VLOOKUP(K12,DULIEU,10,0)</f>
        <v>#NAME?</v>
      </c>
      <c r="G12" s="603" t="e">
        <f>IF(E12-F12=0,"-",E12-F12)</f>
        <v>#NAME?</v>
      </c>
      <c r="H12" s="669" t="e">
        <f>IF(OR(G12="-",F12=0),"-",G12/F12)</f>
        <v>#NAME?</v>
      </c>
      <c r="I12" s="3276"/>
      <c r="J12" s="3276"/>
      <c r="K12" s="594">
        <v>1111</v>
      </c>
    </row>
    <row r="13" spans="1:12" s="604" customFormat="1" ht="31.5" customHeight="1" outlineLevel="1">
      <c r="A13" s="597">
        <v>1112</v>
      </c>
      <c r="B13" s="514" t="s">
        <v>1198</v>
      </c>
      <c r="C13" s="601" t="e">
        <f>VLOOKUP(K13,DULIEU,3,0)</f>
        <v>#NAME?</v>
      </c>
      <c r="D13" s="602" t="e">
        <f>VLOOKUP(K13,DULIEU,4,0)-VLOOKUP(K13,DULIEU,5,0)</f>
        <v>#NAME?</v>
      </c>
      <c r="E13" s="602" t="e">
        <f t="shared" ref="E13:E14" si="0">C13+D13</f>
        <v>#NAME?</v>
      </c>
      <c r="F13" s="655" t="e">
        <f>VLOOKUP(K13,DULIEU,10,0)</f>
        <v>#NAME?</v>
      </c>
      <c r="G13" s="603" t="e">
        <f>IF(E13-F13=0,"-",E13-F13)</f>
        <v>#NAME?</v>
      </c>
      <c r="H13" s="669" t="e">
        <f t="shared" ref="H13:H14" si="1">IF(OR(G13="-",F13=0),"-",G13/F13)</f>
        <v>#NAME?</v>
      </c>
      <c r="I13" s="3276"/>
      <c r="J13" s="3276"/>
      <c r="K13" s="605">
        <v>1112</v>
      </c>
    </row>
    <row r="14" spans="1:12" s="604" customFormat="1" ht="36" customHeight="1" outlineLevel="1">
      <c r="A14" s="596">
        <v>1113</v>
      </c>
      <c r="B14" s="611" t="s">
        <v>1199</v>
      </c>
      <c r="C14" s="601" t="e">
        <f>VLOOKUP(K14,DULIEU,3,0)</f>
        <v>#NAME?</v>
      </c>
      <c r="D14" s="602" t="e">
        <f>VLOOKUP(K14,DULIEU,4,0)-VLOOKUP(K14,DULIEU,5,0)</f>
        <v>#NAME?</v>
      </c>
      <c r="E14" s="602" t="e">
        <f t="shared" si="0"/>
        <v>#NAME?</v>
      </c>
      <c r="F14" s="655" t="e">
        <f>VLOOKUP(K14,DULIEU,10,0)</f>
        <v>#NAME?</v>
      </c>
      <c r="G14" s="603" t="e">
        <f>IF(E14-F14=0,"-",E14-F14)</f>
        <v>#NAME?</v>
      </c>
      <c r="H14" s="669" t="e">
        <f t="shared" si="1"/>
        <v>#NAME?</v>
      </c>
      <c r="I14" s="3276"/>
      <c r="J14" s="3276"/>
      <c r="K14" s="594">
        <v>1113</v>
      </c>
    </row>
    <row r="15" spans="1:12" s="604" customFormat="1" ht="9.9499999999999993" customHeight="1" outlineLevel="1">
      <c r="A15" s="596"/>
      <c r="B15" s="611"/>
      <c r="C15" s="601"/>
      <c r="D15" s="602"/>
      <c r="E15" s="602"/>
      <c r="F15" s="601"/>
      <c r="G15" s="606"/>
      <c r="H15" s="669"/>
      <c r="I15" s="3276"/>
      <c r="J15" s="3276"/>
      <c r="K15" s="607"/>
    </row>
    <row r="16" spans="1:12" s="604" customFormat="1" ht="31.5" customHeight="1" outlineLevel="1">
      <c r="A16" s="595">
        <v>112</v>
      </c>
      <c r="B16" s="513" t="s">
        <v>506</v>
      </c>
      <c r="C16" s="598" t="e">
        <f>SUBTOTAL(9,C17:C19)</f>
        <v>#NAME?</v>
      </c>
      <c r="D16" s="598" t="e">
        <f>SUBTOTAL(9,D17:D19)</f>
        <v>#NAME?</v>
      </c>
      <c r="E16" s="598" t="e">
        <f>SUBTOTAL(9,E17:E19)</f>
        <v>#NAME?</v>
      </c>
      <c r="F16" s="598" t="e">
        <f>SUBTOTAL(9,F17:F19)</f>
        <v>#NAME?</v>
      </c>
      <c r="G16" s="598" t="e">
        <f>IF(E16-F16=0,"-",E16-F16)</f>
        <v>#NAME?</v>
      </c>
      <c r="H16" s="668" t="e">
        <f>IF(OR(G16="-",F16=0),"-",G16/F16)</f>
        <v>#NAME?</v>
      </c>
      <c r="I16" s="3276"/>
      <c r="J16" s="3276"/>
      <c r="K16" s="607"/>
    </row>
    <row r="17" spans="1:11" s="604" customFormat="1" ht="31.5" customHeight="1" outlineLevel="1">
      <c r="A17" s="596">
        <v>1121</v>
      </c>
      <c r="B17" s="611" t="s">
        <v>1200</v>
      </c>
      <c r="C17" s="601" t="e">
        <f>VLOOKUP(K17,DULIEU,3,0)</f>
        <v>#NAME?</v>
      </c>
      <c r="D17" s="602" t="e">
        <f>VLOOKUP(K17,DULIEU,4,0)-VLOOKUP(K17,DULIEU,5,0)</f>
        <v>#NAME?</v>
      </c>
      <c r="E17" s="602" t="e">
        <f t="shared" ref="E17:E19" si="2">C17+D17</f>
        <v>#NAME?</v>
      </c>
      <c r="F17" s="655" t="e">
        <f>VLOOKUP(K17,DULIEU,10,0)</f>
        <v>#NAME?</v>
      </c>
      <c r="G17" s="603" t="e">
        <f>IF(E17-F17=0,"-",E17-F17)</f>
        <v>#NAME?</v>
      </c>
      <c r="H17" s="669" t="e">
        <f t="shared" ref="H17:H19" si="3">IF(OR(G17="-",F17=0),"-",G17/F17)</f>
        <v>#NAME?</v>
      </c>
      <c r="I17" s="3276"/>
      <c r="J17" s="3276"/>
      <c r="K17" s="594">
        <v>1121</v>
      </c>
    </row>
    <row r="18" spans="1:11" s="604" customFormat="1" ht="33.75" customHeight="1" outlineLevel="1">
      <c r="A18" s="596">
        <v>1122</v>
      </c>
      <c r="B18" s="611" t="s">
        <v>1201</v>
      </c>
      <c r="C18" s="601" t="e">
        <f>VLOOKUP(K18,DULIEU,3,0)</f>
        <v>#NAME?</v>
      </c>
      <c r="D18" s="602" t="e">
        <f>VLOOKUP(K18,DULIEU,4,0)-VLOOKUP(K18,DULIEU,5,0)</f>
        <v>#NAME?</v>
      </c>
      <c r="E18" s="602" t="e">
        <f t="shared" si="2"/>
        <v>#NAME?</v>
      </c>
      <c r="F18" s="655" t="e">
        <f>VLOOKUP(K18,DULIEU,10,0)</f>
        <v>#NAME?</v>
      </c>
      <c r="G18" s="603" t="e">
        <f>IF(E18-F18=0,"-",E18-F18)</f>
        <v>#NAME?</v>
      </c>
      <c r="H18" s="669" t="e">
        <f t="shared" si="3"/>
        <v>#NAME?</v>
      </c>
      <c r="I18" s="3276"/>
      <c r="J18" s="3276"/>
      <c r="K18" s="594">
        <v>1122</v>
      </c>
    </row>
    <row r="19" spans="1:11" s="604" customFormat="1" ht="37.5" customHeight="1" outlineLevel="1">
      <c r="A19" s="596">
        <v>1123</v>
      </c>
      <c r="B19" s="611" t="s">
        <v>1199</v>
      </c>
      <c r="C19" s="601" t="e">
        <f>VLOOKUP(K19,DULIEU,3,0)</f>
        <v>#NAME?</v>
      </c>
      <c r="D19" s="602" t="e">
        <f>VLOOKUP(K19,DULIEU,4,0)-VLOOKUP(K19,DULIEU,5,0)</f>
        <v>#NAME?</v>
      </c>
      <c r="E19" s="602" t="e">
        <f t="shared" si="2"/>
        <v>#NAME?</v>
      </c>
      <c r="F19" s="655" t="e">
        <f>VLOOKUP(K19,DULIEU,10,0)</f>
        <v>#NAME?</v>
      </c>
      <c r="G19" s="603" t="e">
        <f>IF(E19-F19=0,"-",E19-F19)</f>
        <v>#NAME?</v>
      </c>
      <c r="H19" s="669" t="e">
        <f t="shared" si="3"/>
        <v>#NAME?</v>
      </c>
      <c r="I19" s="3276"/>
      <c r="J19" s="3276"/>
      <c r="K19" s="594">
        <v>1123</v>
      </c>
    </row>
    <row r="20" spans="1:11" s="604" customFormat="1" ht="9.9499999999999993" customHeight="1" outlineLevel="1">
      <c r="A20" s="596"/>
      <c r="B20" s="611"/>
      <c r="C20" s="601"/>
      <c r="D20" s="602"/>
      <c r="E20" s="602"/>
      <c r="F20" s="601"/>
      <c r="G20" s="606"/>
      <c r="H20" s="669"/>
      <c r="I20" s="3276"/>
      <c r="J20" s="3276"/>
      <c r="K20" s="607"/>
    </row>
    <row r="21" spans="1:11" s="609" customFormat="1" ht="31.5" customHeight="1" outlineLevel="1">
      <c r="A21" s="595">
        <v>113</v>
      </c>
      <c r="B21" s="513" t="s">
        <v>505</v>
      </c>
      <c r="C21" s="650" t="e">
        <f>VLOOKUP(K21,DULIEU,3,0)</f>
        <v>#NAME?</v>
      </c>
      <c r="D21" s="650" t="e">
        <f>VLOOKUP(K21,DULIEU,4,0)-VLOOKUP(K21,DULIEU,5,0)</f>
        <v>#NAME?</v>
      </c>
      <c r="E21" s="650" t="e">
        <f t="shared" ref="E21" si="4">C21+D21</f>
        <v>#NAME?</v>
      </c>
      <c r="F21" s="651" t="e">
        <f>VLOOKUP(K21,DULIEU,10,0)</f>
        <v>#NAME?</v>
      </c>
      <c r="G21" s="650" t="e">
        <f>IF(E21-F21=0,"-",E21-F21)</f>
        <v>#NAME?</v>
      </c>
      <c r="H21" s="670" t="e">
        <f>IF(OR(G21="-",F21=0),"-",G21/F21)</f>
        <v>#NAME?</v>
      </c>
      <c r="I21" s="513"/>
      <c r="J21" s="513"/>
      <c r="K21" s="608" t="s">
        <v>4</v>
      </c>
    </row>
    <row r="22" spans="1:11" ht="9.9499999999999993" customHeight="1" outlineLevel="1">
      <c r="A22" s="489"/>
      <c r="B22" s="514"/>
      <c r="C22" s="491"/>
      <c r="D22" s="492"/>
      <c r="E22" s="492"/>
      <c r="F22" s="491"/>
      <c r="G22" s="490"/>
      <c r="H22" s="660"/>
    </row>
    <row r="23" spans="1:11" s="468" customFormat="1" ht="16.5" outlineLevel="1" thickBot="1">
      <c r="A23" s="481"/>
      <c r="B23" s="579" t="s">
        <v>166</v>
      </c>
      <c r="C23" s="493" t="e">
        <f>SUBTOTAL(9,C11:C21)</f>
        <v>#NAME?</v>
      </c>
      <c r="D23" s="493" t="e">
        <f>SUBTOTAL(9,D11:D21)</f>
        <v>#NAME?</v>
      </c>
      <c r="E23" s="493" t="e">
        <f>SUBTOTAL(9,E11:E21)</f>
        <v>#NAME?</v>
      </c>
      <c r="F23" s="493" t="e">
        <f>SUBTOTAL(9,F11:F21)</f>
        <v>#NAME?</v>
      </c>
      <c r="G23" s="573" t="e">
        <f>IF(E23-F23=0,"-",E23-F23)</f>
        <v>#NAME?</v>
      </c>
      <c r="H23" s="671" t="e">
        <f>IF(OR(G23="-",F23=0),"-",G23/F23)</f>
        <v>#NAME?</v>
      </c>
      <c r="I23" s="494"/>
      <c r="J23" s="494"/>
      <c r="K23" s="702"/>
    </row>
    <row r="24" spans="1:11" ht="16.5" outlineLevel="1" thickTop="1">
      <c r="A24" s="495"/>
      <c r="B24" s="580"/>
      <c r="C24" s="486" t="s">
        <v>1305</v>
      </c>
      <c r="D24" s="496" t="s">
        <v>1204</v>
      </c>
      <c r="E24" s="496" t="s">
        <v>1205</v>
      </c>
      <c r="F24" s="497" t="s">
        <v>1206</v>
      </c>
      <c r="G24" s="490" t="s">
        <v>1202</v>
      </c>
      <c r="H24" s="660"/>
    </row>
    <row r="25" spans="1:11" outlineLevel="1">
      <c r="A25" s="495"/>
      <c r="B25" s="581"/>
      <c r="C25" s="486"/>
      <c r="D25" s="492"/>
      <c r="E25" s="492"/>
      <c r="F25" s="492"/>
      <c r="G25" s="490"/>
      <c r="H25" s="660"/>
    </row>
    <row r="26" spans="1:11" ht="23.1" customHeight="1" outlineLevel="1">
      <c r="A26" s="495"/>
      <c r="B26" s="581"/>
      <c r="C26" s="486"/>
      <c r="D26" s="492"/>
      <c r="E26" s="492"/>
      <c r="F26" s="492"/>
      <c r="G26" s="490"/>
      <c r="H26" s="660"/>
    </row>
    <row r="28" spans="1:11">
      <c r="A28" s="450" t="s">
        <v>1213</v>
      </c>
    </row>
    <row r="29" spans="1:11" ht="15.75" customHeight="1" outlineLevel="1">
      <c r="A29" s="453" t="str">
        <f>A2</f>
        <v>CÔNG TY TNHH KIỂM TOÁN ASC</v>
      </c>
      <c r="B29" s="576"/>
      <c r="C29" s="455"/>
      <c r="D29" s="456"/>
      <c r="E29" s="457"/>
      <c r="F29" s="454"/>
      <c r="G29" s="458"/>
      <c r="H29" s="662" t="s">
        <v>1214</v>
      </c>
      <c r="I29" s="498"/>
      <c r="J29" s="458" t="s">
        <v>1181</v>
      </c>
    </row>
    <row r="30" spans="1:11" outlineLevel="1">
      <c r="A30" s="453" t="e">
        <f>A3</f>
        <v>#REF!</v>
      </c>
      <c r="B30" s="576"/>
      <c r="C30" s="454"/>
      <c r="D30" s="454"/>
      <c r="E30" s="454"/>
      <c r="F30" s="454"/>
      <c r="G30" s="458"/>
      <c r="H30" s="663" t="s">
        <v>1182</v>
      </c>
      <c r="I30" s="3266" t="s">
        <v>1183</v>
      </c>
      <c r="J30" s="3267"/>
    </row>
    <row r="31" spans="1:11" outlineLevel="1">
      <c r="A31" s="453" t="e">
        <f>A4</f>
        <v>#REF!</v>
      </c>
      <c r="B31" s="576"/>
      <c r="C31" s="454"/>
      <c r="D31" s="454"/>
      <c r="E31" s="454"/>
      <c r="F31" s="499" t="s">
        <v>1185</v>
      </c>
      <c r="G31" s="499"/>
      <c r="H31" s="672"/>
      <c r="I31" s="3266"/>
      <c r="J31" s="3267"/>
    </row>
    <row r="32" spans="1:11" outlineLevel="1">
      <c r="A32" s="453" t="s">
        <v>1215</v>
      </c>
      <c r="B32" s="576"/>
      <c r="C32" s="454"/>
      <c r="D32" s="454"/>
      <c r="E32" s="454"/>
      <c r="F32" s="499" t="s">
        <v>1187</v>
      </c>
      <c r="G32" s="499"/>
      <c r="H32" s="673"/>
      <c r="I32" s="3266"/>
      <c r="J32" s="3267"/>
    </row>
    <row r="33" spans="1:12" ht="16.5" customHeight="1" outlineLevel="1">
      <c r="A33" s="454"/>
      <c r="B33" s="3278" t="s">
        <v>1216</v>
      </c>
      <c r="C33" s="3278"/>
      <c r="D33" s="3278"/>
      <c r="E33" s="454"/>
      <c r="F33" s="499" t="s">
        <v>1189</v>
      </c>
      <c r="G33" s="499"/>
      <c r="H33" s="673"/>
      <c r="I33" s="3266"/>
      <c r="J33" s="3267"/>
    </row>
    <row r="34" spans="1:12" outlineLevel="1">
      <c r="A34" s="461"/>
      <c r="B34" s="577"/>
      <c r="C34" s="461"/>
      <c r="D34" s="461"/>
      <c r="E34" s="461"/>
      <c r="F34" s="574"/>
      <c r="G34" s="574"/>
      <c r="H34" s="674"/>
      <c r="I34" s="3277"/>
      <c r="J34" s="3277"/>
      <c r="K34" s="717"/>
    </row>
    <row r="35" spans="1:12" outlineLevel="1">
      <c r="A35" s="501"/>
      <c r="B35" s="582"/>
      <c r="C35" s="501"/>
      <c r="D35" s="501"/>
      <c r="E35" s="501"/>
      <c r="F35" s="502"/>
      <c r="G35" s="503"/>
      <c r="H35" s="675"/>
      <c r="I35" s="504"/>
      <c r="J35" s="504"/>
    </row>
    <row r="36" spans="1:12" outlineLevel="1">
      <c r="A36" s="468"/>
      <c r="F36" s="469"/>
      <c r="G36" s="505"/>
      <c r="H36" s="676"/>
      <c r="I36" s="506"/>
    </row>
    <row r="37" spans="1:12" ht="15.75" customHeight="1" outlineLevel="1">
      <c r="C37" s="472" t="e">
        <f>C9</f>
        <v>#REF!</v>
      </c>
      <c r="D37" s="472" t="s">
        <v>1193</v>
      </c>
      <c r="E37" s="472" t="e">
        <f>$C$9</f>
        <v>#REF!</v>
      </c>
      <c r="F37" s="472" t="e">
        <f>F9</f>
        <v>#REF!</v>
      </c>
      <c r="G37" s="508" t="s">
        <v>510</v>
      </c>
      <c r="H37" s="677"/>
      <c r="I37" s="508"/>
    </row>
    <row r="38" spans="1:12" outlineLevel="1">
      <c r="A38" s="509" t="s">
        <v>1191</v>
      </c>
      <c r="B38" s="583" t="s">
        <v>1192</v>
      </c>
      <c r="C38" s="478" t="s">
        <v>1194</v>
      </c>
      <c r="D38" s="477"/>
      <c r="E38" s="478" t="s">
        <v>1195</v>
      </c>
      <c r="F38" s="478" t="s">
        <v>1195</v>
      </c>
      <c r="G38" s="510" t="s">
        <v>987</v>
      </c>
      <c r="H38" s="678" t="s">
        <v>375</v>
      </c>
      <c r="J38" s="511" t="s">
        <v>540</v>
      </c>
      <c r="K38" s="713" t="s">
        <v>1307</v>
      </c>
    </row>
    <row r="39" spans="1:12" ht="39" customHeight="1" outlineLevel="1">
      <c r="A39" s="617"/>
      <c r="B39" s="612" t="s">
        <v>1306</v>
      </c>
      <c r="C39" s="625" t="e">
        <f>SUBTOTAL(9,C40:C42)</f>
        <v>#NAME?</v>
      </c>
      <c r="D39" s="625" t="e">
        <f>SUBTOTAL(9,D40:D42)</f>
        <v>#NAME?</v>
      </c>
      <c r="E39" s="625" t="e">
        <f t="shared" ref="E39:F39" si="5">SUBTOTAL(9,E40:E42)</f>
        <v>#NAME?</v>
      </c>
      <c r="F39" s="625" t="e">
        <f t="shared" si="5"/>
        <v>#NAME?</v>
      </c>
      <c r="G39" s="626" t="e">
        <f t="shared" ref="G39:G52" si="6">IF(E39-F39=0,"-",E39-F39)</f>
        <v>#NAME?</v>
      </c>
      <c r="H39" s="679" t="e">
        <f>IF(OR(G39="-",F39=0),"-",G39/F39)</f>
        <v>#NAME?</v>
      </c>
      <c r="I39" s="627"/>
      <c r="J39" s="628"/>
      <c r="K39" s="624"/>
      <c r="L39" s="628">
        <v>1</v>
      </c>
    </row>
    <row r="40" spans="1:12" outlineLevel="1">
      <c r="A40" s="611">
        <v>1211</v>
      </c>
      <c r="B40" s="613" t="e">
        <f>VLOOKUP($K40,DULIEU,2,0)</f>
        <v>#NAME?</v>
      </c>
      <c r="C40" s="629" t="e">
        <f>VLOOKUP($K$40,DULIEU,3,0)</f>
        <v>#NAME?</v>
      </c>
      <c r="D40" s="630" t="e">
        <f>VLOOKUP(K40,DULIEU,4,0)-VLOOKUP(K40,DULIEU,5,0)</f>
        <v>#NAME?</v>
      </c>
      <c r="E40" s="630" t="e">
        <f t="shared" ref="E40:E42" si="7">C40+D40</f>
        <v>#NAME?</v>
      </c>
      <c r="F40" s="655" t="e">
        <f>VLOOKUP(K40,DULIEU,10,0)</f>
        <v>#NAME?</v>
      </c>
      <c r="G40" s="643" t="e">
        <f t="shared" si="6"/>
        <v>#NAME?</v>
      </c>
      <c r="H40" s="679" t="e">
        <f t="shared" ref="H40:H52" si="8">IF(OR(G40="-",F40=0),"-",G40/F40)</f>
        <v>#NAME?</v>
      </c>
      <c r="I40" s="631"/>
      <c r="J40" s="632"/>
      <c r="K40" s="623">
        <v>1211</v>
      </c>
      <c r="L40" s="632"/>
    </row>
    <row r="41" spans="1:12" outlineLevel="1">
      <c r="A41" s="611">
        <v>1212</v>
      </c>
      <c r="B41" s="613" t="e">
        <f>VLOOKUP($K41,DULIEU,2,0)</f>
        <v>#NAME?</v>
      </c>
      <c r="C41" s="629" t="e">
        <f>VLOOKUP(K41,DULIEU,3,0)</f>
        <v>#NAME?</v>
      </c>
      <c r="D41" s="630" t="e">
        <f>VLOOKUP(K41,DULIEU,4,0)-VLOOKUP(K41,DULIEU,5,0)</f>
        <v>#NAME?</v>
      </c>
      <c r="E41" s="630" t="e">
        <f t="shared" si="7"/>
        <v>#NAME?</v>
      </c>
      <c r="F41" s="655" t="e">
        <f>VLOOKUP(K41,DULIEU,10,0)</f>
        <v>#NAME?</v>
      </c>
      <c r="G41" s="643" t="e">
        <f t="shared" si="6"/>
        <v>#NAME?</v>
      </c>
      <c r="H41" s="679" t="e">
        <f t="shared" si="8"/>
        <v>#NAME?</v>
      </c>
      <c r="I41" s="631"/>
      <c r="J41" s="632"/>
      <c r="K41" s="623">
        <v>1212</v>
      </c>
      <c r="L41" s="632"/>
    </row>
    <row r="42" spans="1:12" ht="31.5" customHeight="1" outlineLevel="1">
      <c r="A42" s="611">
        <v>1218</v>
      </c>
      <c r="B42" s="613" t="e">
        <f>VLOOKUP($K42,DULIEU,2,0)</f>
        <v>#NAME?</v>
      </c>
      <c r="C42" s="629" t="e">
        <f>VLOOKUP(K42,DULIEU,3,0)</f>
        <v>#NAME?</v>
      </c>
      <c r="D42" s="630" t="e">
        <f>VLOOKUP(K42,DULIEU,4,0)-VLOOKUP(K42,DULIEU,5,0)</f>
        <v>#NAME?</v>
      </c>
      <c r="E42" s="630" t="e">
        <f t="shared" si="7"/>
        <v>#NAME?</v>
      </c>
      <c r="F42" s="655" t="e">
        <f>VLOOKUP(K42,DULIEU,10,0)</f>
        <v>#NAME?</v>
      </c>
      <c r="G42" s="643" t="e">
        <f t="shared" ref="G42" si="9">IF(E42-F42=0,"-",E42-F42)</f>
        <v>#NAME?</v>
      </c>
      <c r="H42" s="679" t="e">
        <f t="shared" ref="H42" si="10">IF(OR(G42="-",F42=0),"-",G42/F42)</f>
        <v>#NAME?</v>
      </c>
      <c r="I42" s="631"/>
      <c r="J42" s="632"/>
      <c r="K42" s="623">
        <v>1218</v>
      </c>
      <c r="L42" s="632"/>
    </row>
    <row r="43" spans="1:12" ht="51" customHeight="1" outlineLevel="1">
      <c r="A43" s="617"/>
      <c r="B43" s="614" t="s">
        <v>1311</v>
      </c>
      <c r="C43" s="633" t="e">
        <f>VLOOKUP(K43,DULIEU,3,0)</f>
        <v>#NAME?</v>
      </c>
      <c r="D43" s="634" t="e">
        <f>VLOOKUP(K43,DULIEU,4,0)-VLOOKUP(K43,DULIEU,5,0)</f>
        <v>#NAME?</v>
      </c>
      <c r="E43" s="634" t="e">
        <f t="shared" ref="E43" si="11">C43+D43</f>
        <v>#NAME?</v>
      </c>
      <c r="F43" s="700" t="e">
        <f>VLOOKUP(K43,DULIEU,10,0)</f>
        <v>#NAME?</v>
      </c>
      <c r="G43" s="626" t="e">
        <f t="shared" si="6"/>
        <v>#NAME?</v>
      </c>
      <c r="H43" s="679" t="e">
        <f t="shared" si="8"/>
        <v>#NAME?</v>
      </c>
      <c r="I43" s="627"/>
      <c r="J43" s="628"/>
      <c r="K43" s="624">
        <v>122</v>
      </c>
      <c r="L43" s="628">
        <v>1</v>
      </c>
    </row>
    <row r="44" spans="1:12" ht="33.75" customHeight="1" outlineLevel="1">
      <c r="A44" s="618"/>
      <c r="B44" s="615" t="s">
        <v>1308</v>
      </c>
      <c r="C44" s="633" t="e">
        <f>SUBTOTAL(9,C45:C48)</f>
        <v>#NAME?</v>
      </c>
      <c r="D44" s="633" t="e">
        <f>SUBTOTAL(9,D45:D48)</f>
        <v>#NAME?</v>
      </c>
      <c r="E44" s="633" t="e">
        <f t="shared" ref="E44:F44" si="12">SUBTOTAL(9,E45:E48)</f>
        <v>#NAME?</v>
      </c>
      <c r="F44" s="633" t="e">
        <f t="shared" si="12"/>
        <v>#NAME?</v>
      </c>
      <c r="G44" s="626" t="e">
        <f t="shared" si="6"/>
        <v>#NAME?</v>
      </c>
      <c r="H44" s="679" t="e">
        <f t="shared" si="8"/>
        <v>#NAME?</v>
      </c>
      <c r="I44" s="627"/>
      <c r="J44" s="628"/>
      <c r="K44" s="635"/>
      <c r="L44" s="628">
        <v>1</v>
      </c>
    </row>
    <row r="45" spans="1:12" s="548" customFormat="1" ht="32.25" customHeight="1" outlineLevel="1">
      <c r="A45" s="619">
        <v>1281</v>
      </c>
      <c r="B45" s="616" t="e">
        <f>VLOOKUP($K45,DULIEU,2,0)</f>
        <v>#NAME?</v>
      </c>
      <c r="C45" s="636" t="e">
        <f>VLOOKUP(K45,DULIEU,3,0)</f>
        <v>#NAME?</v>
      </c>
      <c r="D45" s="637" t="e">
        <f>VLOOKUP(K45,DULIEU,4,0)-VLOOKUP(K45,DULIEU,5,0)</f>
        <v>#NAME?</v>
      </c>
      <c r="E45" s="637" t="e">
        <f t="shared" ref="E45" si="13">C45+D45</f>
        <v>#NAME?</v>
      </c>
      <c r="F45" s="655" t="e">
        <f>VLOOKUP(K45,DULIEU,10,0)</f>
        <v>#NAME?</v>
      </c>
      <c r="G45" s="638" t="e">
        <f t="shared" si="6"/>
        <v>#NAME?</v>
      </c>
      <c r="H45" s="680" t="e">
        <f t="shared" si="8"/>
        <v>#NAME?</v>
      </c>
      <c r="I45" s="639"/>
      <c r="J45" s="640"/>
      <c r="K45" s="623">
        <v>1281</v>
      </c>
      <c r="L45" s="640"/>
    </row>
    <row r="46" spans="1:12" s="548" customFormat="1" outlineLevel="1">
      <c r="A46" s="620">
        <v>1282</v>
      </c>
      <c r="B46" s="616" t="e">
        <f>VLOOKUP($K46,DULIEU,2,0)</f>
        <v>#NAME?</v>
      </c>
      <c r="C46" s="636" t="e">
        <f>VLOOKUP(K46,DULIEU,3,0)</f>
        <v>#NAME?</v>
      </c>
      <c r="D46" s="637" t="e">
        <f>VLOOKUP(K46,DULIEU,4,0)-VLOOKUP(K46,DULIEU,5,0)</f>
        <v>#NAME?</v>
      </c>
      <c r="E46" s="637" t="e">
        <f t="shared" ref="E46:E48" si="14">C46+D46</f>
        <v>#NAME?</v>
      </c>
      <c r="F46" s="655" t="e">
        <f>VLOOKUP(K46,DULIEU,10,0)</f>
        <v>#NAME?</v>
      </c>
      <c r="G46" s="638" t="e">
        <f t="shared" si="6"/>
        <v>#NAME?</v>
      </c>
      <c r="H46" s="680" t="e">
        <f t="shared" si="8"/>
        <v>#NAME?</v>
      </c>
      <c r="I46" s="639"/>
      <c r="J46" s="640"/>
      <c r="K46" s="641">
        <v>1282</v>
      </c>
      <c r="L46" s="640"/>
    </row>
    <row r="47" spans="1:12" s="548" customFormat="1" outlineLevel="1">
      <c r="A47" s="620">
        <v>1283</v>
      </c>
      <c r="B47" s="616" t="e">
        <f>VLOOKUP($K47,DULIEU,2,0)</f>
        <v>#NAME?</v>
      </c>
      <c r="C47" s="636" t="e">
        <f>VLOOKUP(K47,DULIEU,3,0)</f>
        <v>#NAME?</v>
      </c>
      <c r="D47" s="637" t="e">
        <f>VLOOKUP(K47,DULIEU,4,0)-VLOOKUP(K47,DULIEU,5,0)</f>
        <v>#NAME?</v>
      </c>
      <c r="E47" s="637" t="e">
        <f t="shared" si="14"/>
        <v>#NAME?</v>
      </c>
      <c r="F47" s="655" t="e">
        <f>VLOOKUP(K47,DULIEU,10,0)</f>
        <v>#NAME?</v>
      </c>
      <c r="G47" s="638" t="e">
        <f t="shared" si="6"/>
        <v>#NAME?</v>
      </c>
      <c r="H47" s="680" t="e">
        <f t="shared" si="8"/>
        <v>#NAME?</v>
      </c>
      <c r="I47" s="639"/>
      <c r="J47" s="640"/>
      <c r="K47" s="642">
        <v>1283</v>
      </c>
      <c r="L47" s="640"/>
    </row>
    <row r="48" spans="1:12" s="548" customFormat="1" ht="63" customHeight="1" outlineLevel="1">
      <c r="A48" s="620">
        <v>1288</v>
      </c>
      <c r="B48" s="616" t="e">
        <f>VLOOKUP($K48,DULIEU,2,0)</f>
        <v>#NAME?</v>
      </c>
      <c r="C48" s="636" t="e">
        <f>VLOOKUP(K48,DULIEU,3,0)</f>
        <v>#NAME?</v>
      </c>
      <c r="D48" s="637" t="e">
        <f>VLOOKUP(K48,DULIEU,4,0)-VLOOKUP(K48,DULIEU,5,0)</f>
        <v>#NAME?</v>
      </c>
      <c r="E48" s="637" t="e">
        <f t="shared" si="14"/>
        <v>#NAME?</v>
      </c>
      <c r="F48" s="655" t="e">
        <f>VLOOKUP(K48,DULIEU,10,0)</f>
        <v>#NAME?</v>
      </c>
      <c r="G48" s="638" t="e">
        <f t="shared" si="6"/>
        <v>#NAME?</v>
      </c>
      <c r="H48" s="680" t="e">
        <f t="shared" si="8"/>
        <v>#NAME?</v>
      </c>
      <c r="I48" s="639"/>
      <c r="J48" s="640"/>
      <c r="K48" s="642">
        <v>1288</v>
      </c>
      <c r="L48" s="640"/>
    </row>
    <row r="49" spans="1:12" ht="36.75" customHeight="1" outlineLevel="1">
      <c r="A49" s="617"/>
      <c r="B49" s="614" t="s">
        <v>724</v>
      </c>
      <c r="C49" s="633" t="e">
        <f>VLOOKUP(K49,DULIEU,3,0)</f>
        <v>#NAME?</v>
      </c>
      <c r="D49" s="634" t="e">
        <f>VLOOKUP(K49,DULIEU,4,0)-VLOOKUP(K49,DULIEU,5,0)</f>
        <v>#NAME?</v>
      </c>
      <c r="E49" s="634" t="e">
        <f t="shared" ref="E49" si="15">C49+D49</f>
        <v>#NAME?</v>
      </c>
      <c r="F49" s="700" t="e">
        <f>VLOOKUP(K49,DULIEU,10,0)</f>
        <v>#NAME?</v>
      </c>
      <c r="G49" s="626" t="e">
        <f t="shared" si="6"/>
        <v>#NAME?</v>
      </c>
      <c r="H49" s="679" t="e">
        <f t="shared" si="8"/>
        <v>#NAME?</v>
      </c>
      <c r="I49" s="627"/>
      <c r="J49" s="628"/>
      <c r="K49" s="624">
        <v>251</v>
      </c>
      <c r="L49" s="628">
        <v>1</v>
      </c>
    </row>
    <row r="50" spans="1:12" ht="31.5" customHeight="1" outlineLevel="1">
      <c r="A50" s="617"/>
      <c r="B50" s="614" t="s">
        <v>1309</v>
      </c>
      <c r="C50" s="625" t="e">
        <f>SUBTOTAL(9,C51:C52)</f>
        <v>#NAME?</v>
      </c>
      <c r="D50" s="625" t="e">
        <f t="shared" ref="D50:F50" si="16">SUBTOTAL(9,D51:D52)</f>
        <v>#NAME?</v>
      </c>
      <c r="E50" s="625" t="e">
        <f t="shared" si="16"/>
        <v>#NAME?</v>
      </c>
      <c r="F50" s="625" t="e">
        <f t="shared" si="16"/>
        <v>#NAME?</v>
      </c>
      <c r="G50" s="626" t="e">
        <f>IF(E50-F50=0,"-",E50-F50)</f>
        <v>#NAME?</v>
      </c>
      <c r="H50" s="679" t="e">
        <f t="shared" si="8"/>
        <v>#NAME?</v>
      </c>
      <c r="I50" s="627"/>
      <c r="J50" s="628"/>
      <c r="K50" s="624"/>
      <c r="L50" s="628">
        <v>1</v>
      </c>
    </row>
    <row r="51" spans="1:12" ht="31.5" customHeight="1" outlineLevel="1">
      <c r="A51" s="621">
        <v>2221</v>
      </c>
      <c r="B51" s="613" t="e">
        <f>VLOOKUP(A51,#REF!,2,0)</f>
        <v>#REF!</v>
      </c>
      <c r="C51" s="629" t="e">
        <f>VLOOKUP(K51,DULIEU,3,0)</f>
        <v>#NAME?</v>
      </c>
      <c r="D51" s="630" t="e">
        <f>VLOOKUP(K51,DULIEU,4,0)-VLOOKUP(K51,DULIEU,5,0)</f>
        <v>#NAME?</v>
      </c>
      <c r="E51" s="630" t="e">
        <f t="shared" ref="E51:E52" si="17">C51+D51</f>
        <v>#NAME?</v>
      </c>
      <c r="F51" s="655" t="e">
        <f>VLOOKUP(K51,DULIEU,10,0)</f>
        <v>#NAME?</v>
      </c>
      <c r="G51" s="643" t="e">
        <f t="shared" si="6"/>
        <v>#NAME?</v>
      </c>
      <c r="H51" s="681" t="e">
        <f t="shared" si="8"/>
        <v>#NAME?</v>
      </c>
      <c r="I51" s="627"/>
      <c r="J51" s="628"/>
      <c r="K51" s="642">
        <v>2221</v>
      </c>
      <c r="L51" s="632"/>
    </row>
    <row r="52" spans="1:12" ht="47.25" customHeight="1" outlineLevel="1">
      <c r="A52" s="621">
        <v>2222</v>
      </c>
      <c r="B52" s="613" t="e">
        <f>VLOOKUP(A52,#REF!,2,0)</f>
        <v>#REF!</v>
      </c>
      <c r="C52" s="629" t="e">
        <f>VLOOKUP(K52,DULIEU,3,0)</f>
        <v>#NAME?</v>
      </c>
      <c r="D52" s="630" t="e">
        <f>VLOOKUP(K52,DULIEU,4,0)-VLOOKUP(K52,DULIEU,5,0)</f>
        <v>#NAME?</v>
      </c>
      <c r="E52" s="630" t="e">
        <f t="shared" si="17"/>
        <v>#NAME?</v>
      </c>
      <c r="F52" s="655" t="e">
        <f>VLOOKUP(K52,DULIEU,10,0)</f>
        <v>#NAME?</v>
      </c>
      <c r="G52" s="643" t="e">
        <f t="shared" si="6"/>
        <v>#NAME?</v>
      </c>
      <c r="H52" s="681" t="e">
        <f t="shared" si="8"/>
        <v>#NAME?</v>
      </c>
      <c r="I52" s="627"/>
      <c r="J52" s="628"/>
      <c r="K52" s="642">
        <v>2222</v>
      </c>
      <c r="L52" s="632"/>
    </row>
    <row r="53" spans="1:12" s="572" customFormat="1" ht="36" customHeight="1" outlineLevel="1">
      <c r="A53" s="622"/>
      <c r="B53" s="614" t="s">
        <v>1310</v>
      </c>
      <c r="C53" s="625" t="e">
        <f>SUBTOTAL(9,C54:C55)</f>
        <v>#NAME?</v>
      </c>
      <c r="D53" s="625" t="e">
        <f t="shared" ref="D53" si="18">SUBTOTAL(9,D54:D55)</f>
        <v>#NAME?</v>
      </c>
      <c r="E53" s="625" t="e">
        <f t="shared" ref="E53" si="19">SUBTOTAL(9,E54:E55)</f>
        <v>#NAME?</v>
      </c>
      <c r="F53" s="625" t="e">
        <f t="shared" ref="F53" si="20">SUBTOTAL(9,F54:F55)</f>
        <v>#NAME?</v>
      </c>
      <c r="G53" s="626" t="e">
        <f>IF(E53-F53=0,"-",E53-F53)</f>
        <v>#NAME?</v>
      </c>
      <c r="H53" s="679" t="e">
        <f t="shared" ref="H53:H57" si="21">IF(OR(G53="-",F53=0),"-",G53/F53)</f>
        <v>#NAME?</v>
      </c>
      <c r="I53" s="627"/>
      <c r="J53" s="628"/>
      <c r="K53" s="624"/>
      <c r="L53" s="628">
        <v>1</v>
      </c>
    </row>
    <row r="54" spans="1:12" s="572" customFormat="1" ht="35.25" customHeight="1" outlineLevel="1">
      <c r="A54" s="621">
        <v>2281</v>
      </c>
      <c r="B54" s="613" t="s">
        <v>1156</v>
      </c>
      <c r="C54" s="629" t="e">
        <f>VLOOKUP(K54,DULIEU,3,0)</f>
        <v>#NAME?</v>
      </c>
      <c r="D54" s="630" t="e">
        <f>VLOOKUP(K54,DULIEU,4,0)-VLOOKUP(K54,DULIEU,5,0)</f>
        <v>#NAME?</v>
      </c>
      <c r="E54" s="630" t="e">
        <f t="shared" ref="E54:E57" si="22">C54+D54</f>
        <v>#NAME?</v>
      </c>
      <c r="F54" s="655" t="e">
        <f>VLOOKUP(K54,DULIEU,10,0)</f>
        <v>#NAME?</v>
      </c>
      <c r="G54" s="643" t="e">
        <f t="shared" ref="G54:G57" si="23">IF(E54-F54=0,"-",E54-F54)</f>
        <v>#NAME?</v>
      </c>
      <c r="H54" s="681" t="e">
        <f t="shared" si="21"/>
        <v>#NAME?</v>
      </c>
      <c r="I54" s="627"/>
      <c r="J54" s="628"/>
      <c r="K54" s="642">
        <v>2281</v>
      </c>
      <c r="L54" s="632"/>
    </row>
    <row r="55" spans="1:12" s="572" customFormat="1" ht="20.25" customHeight="1" outlineLevel="1">
      <c r="A55" s="621">
        <v>2288</v>
      </c>
      <c r="B55" s="613" t="s">
        <v>1157</v>
      </c>
      <c r="C55" s="629" t="e">
        <f>VLOOKUP(K55,DULIEU,3,0)</f>
        <v>#NAME?</v>
      </c>
      <c r="D55" s="630" t="e">
        <f>VLOOKUP(K55,DULIEU,4,0)-VLOOKUP(K55,DULIEU,5,0)</f>
        <v>#NAME?</v>
      </c>
      <c r="E55" s="630" t="e">
        <f t="shared" si="22"/>
        <v>#NAME?</v>
      </c>
      <c r="F55" s="655" t="e">
        <f>VLOOKUP(K55,DULIEU,10,0)</f>
        <v>#NAME?</v>
      </c>
      <c r="G55" s="643" t="e">
        <f t="shared" si="23"/>
        <v>#NAME?</v>
      </c>
      <c r="H55" s="681" t="e">
        <f t="shared" si="21"/>
        <v>#NAME?</v>
      </c>
      <c r="I55" s="627"/>
      <c r="J55" s="628"/>
      <c r="K55" s="642">
        <v>2288</v>
      </c>
      <c r="L55" s="632"/>
    </row>
    <row r="56" spans="1:12" s="572" customFormat="1" ht="51" customHeight="1" outlineLevel="1">
      <c r="A56" s="621">
        <v>2292</v>
      </c>
      <c r="B56" s="613" t="e">
        <f>VLOOKUP(A56,#REF!,2,0)</f>
        <v>#REF!</v>
      </c>
      <c r="C56" s="629" t="e">
        <f>VLOOKUP(K56,DULIEU,3,0)</f>
        <v>#NAME?</v>
      </c>
      <c r="D56" s="630" t="e">
        <f>VLOOKUP(K56,DULIEU,4,0)-VLOOKUP(K56,DULIEU,5,0)</f>
        <v>#NAME?</v>
      </c>
      <c r="E56" s="630" t="e">
        <f t="shared" ref="E56" si="24">C56+D56</f>
        <v>#NAME?</v>
      </c>
      <c r="F56" s="655" t="e">
        <f>VLOOKUP(K56,DULIEU,10,0)</f>
        <v>#NAME?</v>
      </c>
      <c r="G56" s="643" t="e">
        <f t="shared" ref="G56" si="25">IF(E56-F56=0,"-",E56-F56)</f>
        <v>#NAME?</v>
      </c>
      <c r="H56" s="681" t="e">
        <f t="shared" ref="H56" si="26">IF(OR(G56="-",F56=0),"-",G56/F56)</f>
        <v>#NAME?</v>
      </c>
      <c r="I56" s="627"/>
      <c r="J56" s="628"/>
      <c r="K56" s="642">
        <v>254</v>
      </c>
      <c r="L56" s="632"/>
    </row>
    <row r="57" spans="1:12" s="572" customFormat="1" ht="66" customHeight="1" outlineLevel="1">
      <c r="A57" s="621" t="s">
        <v>800</v>
      </c>
      <c r="B57" s="613" t="e">
        <f>VLOOKUP(A57,#REF!,2,0)</f>
        <v>#REF!</v>
      </c>
      <c r="C57" s="629" t="e">
        <f>VLOOKUP(K57,DULIEU,3,0)</f>
        <v>#NAME?</v>
      </c>
      <c r="D57" s="630" t="e">
        <f>VLOOKUP(K57,DULIEU,4,0)-VLOOKUP(K57,DULIEU,5,0)</f>
        <v>#NAME?</v>
      </c>
      <c r="E57" s="630" t="e">
        <f t="shared" si="22"/>
        <v>#NAME?</v>
      </c>
      <c r="F57" s="655" t="e">
        <f>VLOOKUP(K57,DULIEU,10,0)</f>
        <v>#NAME?</v>
      </c>
      <c r="G57" s="643" t="e">
        <f t="shared" si="23"/>
        <v>#NAME?</v>
      </c>
      <c r="H57" s="681" t="e">
        <f t="shared" si="21"/>
        <v>#NAME?</v>
      </c>
      <c r="I57" s="627"/>
      <c r="J57" s="628"/>
      <c r="K57" s="642">
        <v>255</v>
      </c>
      <c r="L57" s="632"/>
    </row>
    <row r="58" spans="1:12" outlineLevel="1">
      <c r="A58" s="621"/>
      <c r="B58" s="611"/>
      <c r="C58" s="625"/>
      <c r="D58" s="644"/>
      <c r="E58" s="644"/>
      <c r="F58" s="625"/>
      <c r="G58" s="625"/>
      <c r="H58" s="682"/>
      <c r="I58" s="627"/>
      <c r="J58" s="628"/>
      <c r="K58" s="645"/>
      <c r="L58" s="632"/>
    </row>
    <row r="59" spans="1:12" s="454" customFormat="1" ht="16.5" outlineLevel="1" thickBot="1">
      <c r="A59" s="519"/>
      <c r="B59" s="579" t="s">
        <v>166</v>
      </c>
      <c r="C59" s="646" t="e">
        <f>SUBTOTAL(9,C39:C57)</f>
        <v>#NAME?</v>
      </c>
      <c r="D59" s="646" t="e">
        <f>SUBTOTAL(9,D39:D57)</f>
        <v>#NAME?</v>
      </c>
      <c r="E59" s="646" t="e">
        <f>SUBTOTAL(9,E39:E57)</f>
        <v>#NAME?</v>
      </c>
      <c r="F59" s="646" t="e">
        <f>SUBTOTAL(9,F39:F57)</f>
        <v>#NAME?</v>
      </c>
      <c r="G59" s="729" t="e">
        <f>IF(E59-F59=0,"-",E59-F59)</f>
        <v>#NAME?</v>
      </c>
      <c r="H59" s="730" t="e">
        <f>IF(OR(G59="-",F59=0),"-",G59/F59)</f>
        <v>#NAME?</v>
      </c>
      <c r="I59" s="647"/>
      <c r="J59" s="647"/>
      <c r="K59" s="648"/>
      <c r="L59" s="649"/>
    </row>
    <row r="60" spans="1:12" s="454" customFormat="1" ht="16.5" outlineLevel="1" thickTop="1">
      <c r="A60" s="495"/>
      <c r="B60" s="580"/>
      <c r="C60" s="486" t="s">
        <v>1305</v>
      </c>
      <c r="D60" s="496" t="s">
        <v>1204</v>
      </c>
      <c r="E60" s="496" t="s">
        <v>1205</v>
      </c>
      <c r="F60" s="497" t="s">
        <v>1206</v>
      </c>
      <c r="G60" s="497"/>
      <c r="H60" s="661" t="s">
        <v>1202</v>
      </c>
      <c r="I60" s="488"/>
      <c r="J60" s="451"/>
      <c r="K60" s="714"/>
    </row>
    <row r="61" spans="1:12" outlineLevel="1">
      <c r="A61" s="495"/>
      <c r="B61" s="581"/>
      <c r="C61" s="486"/>
      <c r="D61" s="492"/>
      <c r="E61" s="492"/>
      <c r="F61" s="492"/>
      <c r="G61" s="497"/>
      <c r="I61" s="488"/>
    </row>
    <row r="62" spans="1:12" s="572" customFormat="1" outlineLevel="1">
      <c r="A62" s="495"/>
      <c r="B62" s="581"/>
      <c r="C62" s="486"/>
      <c r="D62" s="492"/>
      <c r="E62" s="492"/>
      <c r="F62" s="492"/>
      <c r="G62" s="497"/>
      <c r="H62" s="661"/>
      <c r="I62" s="488"/>
      <c r="K62" s="713"/>
    </row>
    <row r="63" spans="1:12" s="572" customFormat="1" outlineLevel="1">
      <c r="A63" s="495"/>
      <c r="B63" s="581"/>
      <c r="C63" s="486"/>
      <c r="D63" s="492"/>
      <c r="E63" s="492"/>
      <c r="F63" s="492"/>
      <c r="G63" s="497"/>
      <c r="H63" s="661"/>
      <c r="I63" s="488"/>
      <c r="K63" s="713"/>
    </row>
    <row r="64" spans="1:12" s="572" customFormat="1" outlineLevel="1">
      <c r="A64" s="495"/>
      <c r="B64" s="581"/>
      <c r="C64" s="486"/>
      <c r="D64" s="492"/>
      <c r="E64" s="492"/>
      <c r="F64" s="492"/>
      <c r="G64" s="497"/>
      <c r="H64" s="661"/>
      <c r="I64" s="488"/>
      <c r="K64" s="713"/>
    </row>
    <row r="65" spans="1:11" s="572" customFormat="1" outlineLevel="1">
      <c r="A65" s="495"/>
      <c r="B65" s="581"/>
      <c r="C65" s="486"/>
      <c r="D65" s="492"/>
      <c r="E65" s="492"/>
      <c r="F65" s="492"/>
      <c r="G65" s="497"/>
      <c r="H65" s="661"/>
      <c r="I65" s="488"/>
      <c r="K65" s="713"/>
    </row>
    <row r="66" spans="1:11" s="572" customFormat="1" outlineLevel="1">
      <c r="A66" s="495"/>
      <c r="B66" s="581"/>
      <c r="C66" s="486"/>
      <c r="D66" s="492"/>
      <c r="E66" s="492"/>
      <c r="F66" s="492"/>
      <c r="G66" s="497"/>
      <c r="H66" s="661"/>
      <c r="I66" s="488"/>
      <c r="K66" s="713"/>
    </row>
    <row r="67" spans="1:11" s="572" customFormat="1" outlineLevel="1">
      <c r="A67" s="495"/>
      <c r="B67" s="581"/>
      <c r="C67" s="486"/>
      <c r="D67" s="492"/>
      <c r="E67" s="492"/>
      <c r="F67" s="492"/>
      <c r="G67" s="497"/>
      <c r="H67" s="661"/>
      <c r="I67" s="488"/>
      <c r="K67" s="713"/>
    </row>
    <row r="68" spans="1:11" s="572" customFormat="1" outlineLevel="1">
      <c r="A68" s="495"/>
      <c r="B68" s="581"/>
      <c r="C68" s="486"/>
      <c r="D68" s="492"/>
      <c r="E68" s="492"/>
      <c r="F68" s="492"/>
      <c r="G68" s="497"/>
      <c r="H68" s="661"/>
      <c r="I68" s="488"/>
      <c r="K68" s="713"/>
    </row>
    <row r="69" spans="1:11" s="572" customFormat="1" outlineLevel="1">
      <c r="A69" s="495"/>
      <c r="B69" s="581"/>
      <c r="C69" s="486"/>
      <c r="D69" s="492"/>
      <c r="E69" s="492"/>
      <c r="F69" s="492"/>
      <c r="G69" s="497"/>
      <c r="H69" s="661"/>
      <c r="I69" s="488"/>
      <c r="K69" s="713"/>
    </row>
    <row r="70" spans="1:11" s="572" customFormat="1" outlineLevel="1">
      <c r="A70" s="495"/>
      <c r="B70" s="581"/>
      <c r="C70" s="486"/>
      <c r="D70" s="492"/>
      <c r="E70" s="492"/>
      <c r="F70" s="492"/>
      <c r="G70" s="497"/>
      <c r="H70" s="661"/>
      <c r="I70" s="488"/>
      <c r="K70" s="713"/>
    </row>
    <row r="71" spans="1:11" s="572" customFormat="1" outlineLevel="1">
      <c r="A71" s="495"/>
      <c r="B71" s="581"/>
      <c r="C71" s="486"/>
      <c r="D71" s="492"/>
      <c r="E71" s="492"/>
      <c r="F71" s="492"/>
      <c r="G71" s="497"/>
      <c r="H71" s="661"/>
      <c r="I71" s="488"/>
      <c r="K71" s="713"/>
    </row>
    <row r="72" spans="1:11" s="572" customFormat="1" outlineLevel="1">
      <c r="A72" s="495"/>
      <c r="B72" s="581"/>
      <c r="C72" s="486"/>
      <c r="D72" s="492"/>
      <c r="E72" s="492"/>
      <c r="F72" s="492"/>
      <c r="G72" s="497"/>
      <c r="H72" s="661"/>
      <c r="I72" s="488"/>
      <c r="K72" s="713"/>
    </row>
    <row r="73" spans="1:11" s="572" customFormat="1" outlineLevel="1">
      <c r="A73" s="495"/>
      <c r="B73" s="581"/>
      <c r="C73" s="486"/>
      <c r="D73" s="492"/>
      <c r="E73" s="492"/>
      <c r="F73" s="492"/>
      <c r="G73" s="497"/>
      <c r="H73" s="661"/>
      <c r="I73" s="488"/>
      <c r="K73" s="713"/>
    </row>
    <row r="74" spans="1:11" s="572" customFormat="1" outlineLevel="1">
      <c r="A74" s="495"/>
      <c r="B74" s="581"/>
      <c r="C74" s="486"/>
      <c r="D74" s="492"/>
      <c r="E74" s="492"/>
      <c r="F74" s="492"/>
      <c r="G74" s="497"/>
      <c r="H74" s="661"/>
      <c r="I74" s="488"/>
      <c r="K74" s="713"/>
    </row>
    <row r="75" spans="1:11" s="572" customFormat="1" outlineLevel="1">
      <c r="A75" s="495"/>
      <c r="B75" s="581"/>
      <c r="C75" s="486"/>
      <c r="D75" s="492"/>
      <c r="E75" s="492"/>
      <c r="F75" s="492"/>
      <c r="G75" s="497"/>
      <c r="H75" s="661"/>
      <c r="I75" s="488"/>
      <c r="K75" s="713"/>
    </row>
    <row r="76" spans="1:11" s="572" customFormat="1" outlineLevel="1">
      <c r="A76" s="495"/>
      <c r="B76" s="581"/>
      <c r="C76" s="486"/>
      <c r="D76" s="492"/>
      <c r="E76" s="492"/>
      <c r="F76" s="492"/>
      <c r="G76" s="497"/>
      <c r="H76" s="661"/>
      <c r="I76" s="488"/>
      <c r="K76" s="713"/>
    </row>
    <row r="77" spans="1:11" s="572" customFormat="1" outlineLevel="1">
      <c r="A77" s="495"/>
      <c r="B77" s="581"/>
      <c r="C77" s="486"/>
      <c r="D77" s="492"/>
      <c r="E77" s="492"/>
      <c r="F77" s="492"/>
      <c r="G77" s="497"/>
      <c r="H77" s="661"/>
      <c r="I77" s="488"/>
      <c r="K77" s="713"/>
    </row>
    <row r="78" spans="1:11" s="572" customFormat="1" outlineLevel="1">
      <c r="A78" s="495"/>
      <c r="B78" s="581"/>
      <c r="C78" s="486"/>
      <c r="D78" s="492"/>
      <c r="E78" s="492"/>
      <c r="F78" s="492"/>
      <c r="G78" s="497"/>
      <c r="H78" s="661"/>
      <c r="I78" s="488"/>
      <c r="K78" s="713"/>
    </row>
    <row r="79" spans="1:11" s="572" customFormat="1" outlineLevel="1">
      <c r="A79" s="495"/>
      <c r="B79" s="581"/>
      <c r="C79" s="486"/>
      <c r="D79" s="492"/>
      <c r="E79" s="492"/>
      <c r="F79" s="492"/>
      <c r="G79" s="497"/>
      <c r="H79" s="661"/>
      <c r="I79" s="488"/>
      <c r="K79" s="713"/>
    </row>
    <row r="80" spans="1:11" s="572" customFormat="1" outlineLevel="1">
      <c r="A80" s="495"/>
      <c r="B80" s="581"/>
      <c r="C80" s="486"/>
      <c r="D80" s="492"/>
      <c r="E80" s="492"/>
      <c r="F80" s="492"/>
      <c r="G80" s="497"/>
      <c r="H80" s="661"/>
      <c r="I80" s="488"/>
      <c r="K80" s="713"/>
    </row>
    <row r="81" spans="1:11" s="572" customFormat="1" outlineLevel="1">
      <c r="A81" s="495"/>
      <c r="B81" s="581"/>
      <c r="C81" s="486"/>
      <c r="D81" s="492"/>
      <c r="E81" s="492"/>
      <c r="F81" s="492"/>
      <c r="G81" s="497"/>
      <c r="H81" s="661"/>
      <c r="I81" s="488"/>
      <c r="K81" s="713"/>
    </row>
    <row r="82" spans="1:11" outlineLevel="1"/>
    <row r="83" spans="1:11" ht="15.75" customHeight="1" outlineLevel="1"/>
    <row r="84" spans="1:11" ht="15.75" customHeight="1" outlineLevel="1"/>
    <row r="85" spans="1:11" ht="15.75" customHeight="1"/>
    <row r="86" spans="1:11">
      <c r="A86" s="450" t="s">
        <v>1217</v>
      </c>
    </row>
    <row r="87" spans="1:11" outlineLevel="1">
      <c r="A87" s="453" t="str">
        <f>A2</f>
        <v>CÔNG TY TNHH KIỂM TOÁN ASC</v>
      </c>
      <c r="B87" s="576"/>
      <c r="C87" s="455"/>
      <c r="D87" s="456"/>
      <c r="E87" s="457"/>
      <c r="F87" s="454"/>
      <c r="G87" s="458"/>
      <c r="H87" s="662" t="s">
        <v>1218</v>
      </c>
      <c r="I87" s="498"/>
      <c r="J87" s="458" t="s">
        <v>1181</v>
      </c>
    </row>
    <row r="88" spans="1:11" outlineLevel="1">
      <c r="A88" s="453" t="e">
        <f>A3</f>
        <v>#REF!</v>
      </c>
      <c r="B88" s="576"/>
      <c r="C88" s="454"/>
      <c r="D88" s="454"/>
      <c r="E88" s="454"/>
      <c r="F88" s="454"/>
      <c r="G88" s="520"/>
      <c r="H88" s="683" t="s">
        <v>1182</v>
      </c>
      <c r="I88" s="3286" t="s">
        <v>1183</v>
      </c>
      <c r="J88" s="3286"/>
    </row>
    <row r="89" spans="1:11" outlineLevel="1">
      <c r="A89" s="453" t="e">
        <f>A4</f>
        <v>#REF!</v>
      </c>
      <c r="B89" s="576"/>
      <c r="C89" s="454"/>
      <c r="D89" s="454"/>
      <c r="E89" s="454"/>
      <c r="F89" s="500" t="s">
        <v>1185</v>
      </c>
      <c r="G89" s="500"/>
      <c r="H89" s="684"/>
      <c r="I89" s="3287"/>
      <c r="J89" s="3287"/>
    </row>
    <row r="90" spans="1:11" outlineLevel="1">
      <c r="A90" s="453" t="s">
        <v>1219</v>
      </c>
      <c r="B90" s="576"/>
      <c r="C90" s="454"/>
      <c r="D90" s="454"/>
      <c r="E90" s="454"/>
      <c r="F90" s="500" t="s">
        <v>1187</v>
      </c>
      <c r="G90" s="500"/>
      <c r="H90" s="685"/>
      <c r="I90" s="3288"/>
      <c r="J90" s="3288"/>
    </row>
    <row r="91" spans="1:11" ht="21.75" customHeight="1" outlineLevel="1">
      <c r="A91" s="454"/>
      <c r="B91" s="3275" t="s">
        <v>1220</v>
      </c>
      <c r="C91" s="3275"/>
      <c r="D91" s="3275"/>
      <c r="E91" s="454"/>
      <c r="F91" s="500" t="s">
        <v>1189</v>
      </c>
      <c r="G91" s="500"/>
      <c r="H91" s="685"/>
      <c r="I91" s="3288"/>
      <c r="J91" s="3288"/>
    </row>
    <row r="92" spans="1:11" outlineLevel="1">
      <c r="A92" s="461"/>
      <c r="B92" s="577"/>
      <c r="C92" s="461"/>
      <c r="D92" s="461"/>
      <c r="E92" s="461"/>
      <c r="F92" s="652"/>
      <c r="G92" s="652"/>
      <c r="H92" s="686"/>
      <c r="I92" s="652"/>
      <c r="J92" s="652"/>
    </row>
    <row r="93" spans="1:11" outlineLevel="1">
      <c r="A93" s="463"/>
      <c r="B93" s="578"/>
      <c r="C93" s="465"/>
      <c r="D93" s="465"/>
      <c r="E93" s="465"/>
      <c r="F93" s="465"/>
      <c r="G93" s="466"/>
      <c r="H93" s="665"/>
      <c r="I93" s="522"/>
      <c r="J93" s="467"/>
    </row>
    <row r="94" spans="1:11" ht="15.75" customHeight="1" outlineLevel="1">
      <c r="C94" s="472" t="e">
        <f>C9</f>
        <v>#REF!</v>
      </c>
      <c r="D94" s="472" t="s">
        <v>1193</v>
      </c>
      <c r="E94" s="472" t="e">
        <f>E9</f>
        <v>#REF!</v>
      </c>
      <c r="F94" s="472" t="e">
        <f>F9</f>
        <v>#REF!</v>
      </c>
      <c r="G94" s="523" t="s">
        <v>510</v>
      </c>
      <c r="H94" s="687"/>
      <c r="I94" s="523"/>
    </row>
    <row r="95" spans="1:11" outlineLevel="1">
      <c r="A95" s="509" t="s">
        <v>1191</v>
      </c>
      <c r="B95" s="583" t="s">
        <v>1192</v>
      </c>
      <c r="C95" s="478" t="s">
        <v>1194</v>
      </c>
      <c r="D95" s="477"/>
      <c r="E95" s="478" t="s">
        <v>1195</v>
      </c>
      <c r="F95" s="478" t="s">
        <v>1195</v>
      </c>
      <c r="G95" s="524" t="s">
        <v>987</v>
      </c>
      <c r="H95" s="688" t="s">
        <v>375</v>
      </c>
      <c r="I95" s="525"/>
      <c r="J95" s="511" t="s">
        <v>540</v>
      </c>
    </row>
    <row r="96" spans="1:11" outlineLevel="1">
      <c r="A96" s="654">
        <v>131</v>
      </c>
      <c r="B96" s="653" t="e">
        <f>VLOOKUP(A96,#REF!,2,0)</f>
        <v>#REF!</v>
      </c>
      <c r="C96" s="655" t="e">
        <f t="shared" ref="C96:C101" si="27">VLOOKUP(K96,DULIEU,3,0)</f>
        <v>#NAME?</v>
      </c>
      <c r="D96" s="656" t="e">
        <f t="shared" ref="D96:D101" si="28">VLOOKUP(K96,DULIEU,4,0)-VLOOKUP(K96,DULIEU,5,0)</f>
        <v>#NAME?</v>
      </c>
      <c r="E96" s="656" t="e">
        <f t="shared" ref="E96:E101" si="29">C96+D96</f>
        <v>#NAME?</v>
      </c>
      <c r="F96" s="655" t="e">
        <f t="shared" ref="F96:F101" si="30">VLOOKUP(K96,DULIEU,10,0)</f>
        <v>#NAME?</v>
      </c>
      <c r="G96" s="643" t="e">
        <f t="shared" ref="G96:G101" si="31">IF(E96-F96=0,"-",E96-F96)</f>
        <v>#NAME?</v>
      </c>
      <c r="H96" s="681" t="e">
        <f t="shared" ref="H96:H101" si="32">IF(OR(G96="-",F96=0),"-",G96/F96)</f>
        <v>#NAME?</v>
      </c>
      <c r="I96" s="631"/>
      <c r="J96" s="657"/>
      <c r="K96" s="713">
        <v>131</v>
      </c>
    </row>
    <row r="97" spans="1:11" outlineLevel="1">
      <c r="A97" s="654" t="s">
        <v>12</v>
      </c>
      <c r="B97" s="653" t="e">
        <f>VLOOKUP(A97,#REF!,2,0)</f>
        <v>#REF!</v>
      </c>
      <c r="C97" s="655" t="e">
        <f t="shared" si="27"/>
        <v>#NAME?</v>
      </c>
      <c r="D97" s="656" t="e">
        <f t="shared" si="28"/>
        <v>#NAME?</v>
      </c>
      <c r="E97" s="656" t="e">
        <f t="shared" si="29"/>
        <v>#NAME?</v>
      </c>
      <c r="F97" s="655" t="e">
        <f t="shared" si="30"/>
        <v>#NAME?</v>
      </c>
      <c r="G97" s="643" t="e">
        <f t="shared" si="31"/>
        <v>#NAME?</v>
      </c>
      <c r="H97" s="681" t="e">
        <f t="shared" si="32"/>
        <v>#NAME?</v>
      </c>
      <c r="I97" s="631"/>
      <c r="J97" s="657"/>
      <c r="K97" s="713">
        <v>211</v>
      </c>
    </row>
    <row r="98" spans="1:11" ht="32.25" customHeight="1" outlineLevel="1">
      <c r="A98" s="654" t="s">
        <v>527</v>
      </c>
      <c r="B98" s="653" t="e">
        <f>VLOOKUP(A98,#REF!,2,0)</f>
        <v>#REF!</v>
      </c>
      <c r="C98" s="655" t="e">
        <f t="shared" si="27"/>
        <v>#NAME?</v>
      </c>
      <c r="D98" s="656" t="e">
        <f t="shared" si="28"/>
        <v>#NAME?</v>
      </c>
      <c r="E98" s="656" t="e">
        <f t="shared" si="29"/>
        <v>#NAME?</v>
      </c>
      <c r="F98" s="655" t="e">
        <f t="shared" si="30"/>
        <v>#NAME?</v>
      </c>
      <c r="G98" s="643" t="e">
        <f t="shared" si="31"/>
        <v>#NAME?</v>
      </c>
      <c r="H98" s="681" t="e">
        <f t="shared" si="32"/>
        <v>#NAME?</v>
      </c>
      <c r="I98" s="631"/>
      <c r="J98" s="657"/>
      <c r="K98" s="713">
        <v>132</v>
      </c>
    </row>
    <row r="99" spans="1:11" s="572" customFormat="1" ht="32.25" customHeight="1" outlineLevel="1">
      <c r="A99" s="654" t="s">
        <v>1153</v>
      </c>
      <c r="B99" s="653" t="e">
        <f>VLOOKUP(A99,#REF!,2,0)</f>
        <v>#REF!</v>
      </c>
      <c r="C99" s="655" t="e">
        <f t="shared" si="27"/>
        <v>#NAME?</v>
      </c>
      <c r="D99" s="656" t="e">
        <f t="shared" si="28"/>
        <v>#NAME?</v>
      </c>
      <c r="E99" s="656" t="e">
        <f t="shared" si="29"/>
        <v>#NAME?</v>
      </c>
      <c r="F99" s="655" t="e">
        <f t="shared" si="30"/>
        <v>#NAME?</v>
      </c>
      <c r="G99" s="643" t="e">
        <f t="shared" si="31"/>
        <v>#NAME?</v>
      </c>
      <c r="H99" s="681" t="e">
        <f t="shared" si="32"/>
        <v>#NAME?</v>
      </c>
      <c r="I99" s="631"/>
      <c r="J99" s="657"/>
      <c r="K99" s="713">
        <v>212</v>
      </c>
    </row>
    <row r="100" spans="1:11" ht="42.75" customHeight="1" outlineLevel="1">
      <c r="A100" s="654">
        <v>2293</v>
      </c>
      <c r="B100" s="653" t="e">
        <f>VLOOKUP(A100,#REF!,2,0)</f>
        <v>#REF!</v>
      </c>
      <c r="C100" s="655" t="e">
        <f t="shared" si="27"/>
        <v>#NAME?</v>
      </c>
      <c r="D100" s="656" t="e">
        <f t="shared" si="28"/>
        <v>#NAME?</v>
      </c>
      <c r="E100" s="656" t="e">
        <f t="shared" si="29"/>
        <v>#NAME?</v>
      </c>
      <c r="F100" s="655" t="e">
        <f t="shared" si="30"/>
        <v>#NAME?</v>
      </c>
      <c r="G100" s="643" t="e">
        <f t="shared" si="31"/>
        <v>#NAME?</v>
      </c>
      <c r="H100" s="681" t="e">
        <f t="shared" si="32"/>
        <v>#NAME?</v>
      </c>
      <c r="I100" s="631"/>
      <c r="J100" s="657"/>
      <c r="K100" s="713">
        <v>137</v>
      </c>
    </row>
    <row r="101" spans="1:11" s="572" customFormat="1" ht="42.75" customHeight="1" outlineLevel="1">
      <c r="A101" s="654" t="s">
        <v>814</v>
      </c>
      <c r="B101" s="653" t="e">
        <f>VLOOKUP(A101,#REF!,2,0)</f>
        <v>#REF!</v>
      </c>
      <c r="C101" s="655" t="e">
        <f t="shared" si="27"/>
        <v>#NAME?</v>
      </c>
      <c r="D101" s="656" t="e">
        <f t="shared" si="28"/>
        <v>#NAME?</v>
      </c>
      <c r="E101" s="656" t="e">
        <f t="shared" si="29"/>
        <v>#NAME?</v>
      </c>
      <c r="F101" s="655" t="e">
        <f t="shared" si="30"/>
        <v>#NAME?</v>
      </c>
      <c r="G101" s="643" t="e">
        <f t="shared" si="31"/>
        <v>#NAME?</v>
      </c>
      <c r="H101" s="681" t="e">
        <f t="shared" si="32"/>
        <v>#NAME?</v>
      </c>
      <c r="I101" s="631"/>
      <c r="J101" s="657"/>
      <c r="K101" s="713">
        <v>219</v>
      </c>
    </row>
    <row r="102" spans="1:11" outlineLevel="1">
      <c r="A102" s="526"/>
      <c r="B102" s="515"/>
      <c r="C102" s="527"/>
      <c r="D102" s="528"/>
      <c r="E102" s="528"/>
      <c r="F102" s="527"/>
      <c r="G102" s="490"/>
      <c r="I102" s="488"/>
    </row>
    <row r="103" spans="1:11" ht="16.5" outlineLevel="1" thickBot="1">
      <c r="A103" s="481"/>
      <c r="B103" s="529" t="s">
        <v>166</v>
      </c>
      <c r="C103" s="493" t="e">
        <f>SUBTOTAL(9,C96:C102)</f>
        <v>#NAME?</v>
      </c>
      <c r="D103" s="493" t="e">
        <f t="shared" ref="D103:F103" si="33">SUBTOTAL(9,D96:D102)</f>
        <v>#NAME?</v>
      </c>
      <c r="E103" s="493" t="e">
        <f t="shared" si="33"/>
        <v>#NAME?</v>
      </c>
      <c r="F103" s="493" t="e">
        <f t="shared" si="33"/>
        <v>#NAME?</v>
      </c>
      <c r="G103" s="573" t="e">
        <f>IF(E103-F103=0,"-",E103-F103)</f>
        <v>#NAME?</v>
      </c>
      <c r="H103" s="671" t="e">
        <f>IF(OR(G103="-",F103=0),"-",G103/F103)</f>
        <v>#NAME?</v>
      </c>
      <c r="I103" s="494"/>
      <c r="J103" s="494"/>
    </row>
    <row r="104" spans="1:11" ht="16.5" outlineLevel="1" thickTop="1">
      <c r="A104" s="495"/>
      <c r="B104" s="580"/>
      <c r="C104" s="486" t="s">
        <v>1203</v>
      </c>
      <c r="D104" s="496" t="s">
        <v>1204</v>
      </c>
      <c r="E104" s="496" t="s">
        <v>1205</v>
      </c>
      <c r="F104" s="497" t="s">
        <v>1206</v>
      </c>
      <c r="G104" s="490" t="s">
        <v>1202</v>
      </c>
      <c r="I104" s="488"/>
    </row>
    <row r="105" spans="1:11" outlineLevel="1">
      <c r="A105" s="495"/>
      <c r="B105" s="581"/>
      <c r="C105" s="486"/>
      <c r="D105" s="492"/>
      <c r="E105" s="492"/>
      <c r="F105" s="492"/>
      <c r="G105" s="490"/>
      <c r="I105" s="488"/>
    </row>
    <row r="106" spans="1:11" outlineLevel="1">
      <c r="A106" s="495"/>
      <c r="B106" s="581"/>
      <c r="C106" s="486"/>
      <c r="D106" s="492"/>
      <c r="E106" s="492"/>
      <c r="F106" s="492"/>
      <c r="G106" s="490"/>
      <c r="I106" s="488"/>
    </row>
    <row r="107" spans="1:11" outlineLevel="1">
      <c r="A107" s="495"/>
    </row>
    <row r="108" spans="1:11" outlineLevel="1"/>
    <row r="109" spans="1:11" outlineLevel="1"/>
    <row r="110" spans="1:11" outlineLevel="1"/>
    <row r="111" spans="1:11" outlineLevel="1"/>
    <row r="112" spans="1:11" outlineLevel="1">
      <c r="B112" s="584"/>
    </row>
    <row r="113" outlineLevel="1"/>
    <row r="114" ht="15.75" hidden="1" customHeight="1" outlineLevel="1"/>
    <row r="115" ht="15.75" hidden="1" customHeight="1" outlineLevel="1"/>
    <row r="116" ht="15.75" hidden="1" customHeight="1" outlineLevel="1"/>
    <row r="117" ht="15.75" hidden="1" customHeight="1" outlineLevel="1"/>
    <row r="118" ht="15.75" hidden="1" customHeight="1" outlineLevel="1"/>
    <row r="119" ht="15.75" hidden="1" customHeight="1" outlineLevel="1"/>
    <row r="120" ht="15.75" hidden="1" customHeight="1" outlineLevel="1"/>
    <row r="121" ht="15.75" hidden="1" customHeight="1" outlineLevel="1"/>
    <row r="122" ht="15.75" hidden="1" customHeight="1" outlineLevel="1"/>
    <row r="123" ht="15.75" hidden="1" customHeight="1" outlineLevel="1"/>
    <row r="124" ht="15.75" hidden="1" customHeight="1" outlineLevel="1"/>
    <row r="125" ht="15.75" hidden="1" customHeight="1" outlineLevel="1"/>
    <row r="126" ht="15.75" hidden="1" customHeight="1" outlineLevel="1"/>
    <row r="127" ht="15.75" hidden="1" customHeight="1" outlineLevel="1"/>
    <row r="128" ht="15.75" hidden="1" customHeight="1" outlineLevel="1"/>
    <row r="129" ht="15.75" hidden="1" customHeight="1" outlineLevel="1"/>
    <row r="130" ht="15.75" hidden="1" customHeight="1" outlineLevel="1"/>
    <row r="131" ht="15.75" hidden="1" customHeight="1" outlineLevel="1"/>
    <row r="132" ht="15.75" hidden="1" customHeight="1" outlineLevel="1"/>
    <row r="133" ht="15.75" hidden="1" customHeight="1" outlineLevel="1"/>
    <row r="134" ht="15.75" hidden="1" customHeight="1" outlineLevel="1"/>
    <row r="135" ht="15.75" hidden="1" customHeight="1" outlineLevel="1"/>
    <row r="136" ht="15.75" hidden="1" customHeight="1" outlineLevel="1"/>
    <row r="137" ht="15.75" hidden="1" customHeight="1" outlineLevel="1"/>
    <row r="138" ht="15.75" hidden="1" customHeight="1" outlineLevel="1"/>
    <row r="139" ht="15.75" hidden="1" customHeight="1" outlineLevel="1"/>
    <row r="140" ht="15.75" hidden="1" customHeight="1" outlineLevel="1"/>
    <row r="141" ht="15.75" hidden="1" customHeight="1" outlineLevel="1"/>
    <row r="142" ht="15.75" hidden="1" customHeight="1" outlineLevel="1"/>
    <row r="143" ht="15.75" hidden="1" customHeight="1" outlineLevel="1"/>
    <row r="144" ht="15.75" hidden="1" customHeight="1" outlineLevel="1"/>
    <row r="145" spans="1:10" ht="15.75" hidden="1" customHeight="1" outlineLevel="1"/>
    <row r="146" spans="1:10" ht="15.75" hidden="1" customHeight="1" outlineLevel="1"/>
    <row r="147" spans="1:10" outlineLevel="1"/>
    <row r="148" spans="1:10" outlineLevel="1"/>
    <row r="149" spans="1:10" outlineLevel="1"/>
    <row r="150" spans="1:10" outlineLevel="1"/>
    <row r="152" spans="1:10">
      <c r="A152" s="450" t="s">
        <v>1312</v>
      </c>
    </row>
    <row r="153" spans="1:10" outlineLevel="1">
      <c r="A153" s="453" t="str">
        <f>A87</f>
        <v>CÔNG TY TNHH KIỂM TOÁN ASC</v>
      </c>
      <c r="B153" s="576"/>
      <c r="C153" s="455"/>
      <c r="D153" s="456"/>
      <c r="E153" s="457"/>
      <c r="F153" s="454"/>
      <c r="G153" s="458"/>
      <c r="H153" s="662" t="s">
        <v>1221</v>
      </c>
      <c r="I153" s="458" t="s">
        <v>1181</v>
      </c>
    </row>
    <row r="154" spans="1:10" ht="15.75" customHeight="1" outlineLevel="1">
      <c r="A154" s="453" t="e">
        <f>A88</f>
        <v>#REF!</v>
      </c>
      <c r="B154" s="576"/>
      <c r="C154" s="454"/>
      <c r="D154" s="454"/>
      <c r="E154" s="454"/>
      <c r="F154" s="454"/>
      <c r="G154" s="658" t="s">
        <v>1182</v>
      </c>
      <c r="H154" s="690"/>
      <c r="I154" s="3266" t="s">
        <v>1183</v>
      </c>
      <c r="J154" s="3267"/>
    </row>
    <row r="155" spans="1:10" outlineLevel="1">
      <c r="A155" s="453" t="e">
        <f>A89</f>
        <v>#REF!</v>
      </c>
      <c r="B155" s="576"/>
      <c r="C155" s="454"/>
      <c r="D155" s="454"/>
      <c r="E155" s="454"/>
      <c r="F155" s="500" t="s">
        <v>1185</v>
      </c>
      <c r="G155" s="530"/>
      <c r="H155" s="691"/>
      <c r="I155" s="3273"/>
      <c r="J155" s="3274"/>
    </row>
    <row r="156" spans="1:10" outlineLevel="1">
      <c r="A156" s="453" t="s">
        <v>1222</v>
      </c>
      <c r="B156" s="576"/>
      <c r="C156" s="454"/>
      <c r="D156" s="454"/>
      <c r="E156" s="454"/>
      <c r="F156" s="500" t="s">
        <v>1187</v>
      </c>
      <c r="G156" s="531"/>
      <c r="H156" s="691"/>
      <c r="I156" s="3262"/>
      <c r="J156" s="3263"/>
    </row>
    <row r="157" spans="1:10" ht="21" customHeight="1" outlineLevel="1">
      <c r="A157" s="3265" t="s">
        <v>1223</v>
      </c>
      <c r="B157" s="3265"/>
      <c r="C157" s="3265"/>
      <c r="D157" s="3265"/>
      <c r="E157" s="3285"/>
      <c r="F157" s="500" t="s">
        <v>1189</v>
      </c>
      <c r="G157" s="531"/>
      <c r="H157" s="691"/>
      <c r="I157" s="3262"/>
      <c r="J157" s="3263"/>
    </row>
    <row r="158" spans="1:10" outlineLevel="1">
      <c r="A158" s="461"/>
      <c r="B158" s="577"/>
      <c r="C158" s="461"/>
      <c r="D158" s="461"/>
      <c r="E158" s="461"/>
      <c r="F158" s="652"/>
      <c r="G158" s="659"/>
      <c r="H158" s="692"/>
      <c r="I158" s="652"/>
      <c r="J158" s="652"/>
    </row>
    <row r="159" spans="1:10" outlineLevel="1">
      <c r="A159" s="463"/>
      <c r="B159" s="578"/>
      <c r="C159" s="465"/>
      <c r="D159" s="465"/>
      <c r="E159" s="465"/>
      <c r="F159" s="465"/>
      <c r="G159" s="466"/>
      <c r="H159" s="665"/>
      <c r="I159" s="467"/>
    </row>
    <row r="160" spans="1:10" outlineLevel="1">
      <c r="A160" s="463"/>
      <c r="B160" s="578"/>
      <c r="C160" s="465"/>
      <c r="D160" s="465"/>
      <c r="E160" s="465"/>
      <c r="F160" s="465"/>
      <c r="G160" s="466"/>
      <c r="H160" s="665"/>
      <c r="I160" s="467"/>
    </row>
    <row r="161" spans="1:11" outlineLevel="1">
      <c r="A161" s="468"/>
      <c r="F161" s="469"/>
      <c r="G161" s="470"/>
      <c r="H161" s="676"/>
    </row>
    <row r="162" spans="1:11" ht="15.75" customHeight="1" outlineLevel="1">
      <c r="C162" s="472" t="e">
        <f>C9</f>
        <v>#REF!</v>
      </c>
      <c r="D162" s="472" t="s">
        <v>1193</v>
      </c>
      <c r="E162" s="472" t="e">
        <f>E9</f>
        <v>#REF!</v>
      </c>
      <c r="F162" s="472" t="e">
        <f>F9</f>
        <v>#REF!</v>
      </c>
      <c r="G162" s="532" t="s">
        <v>510</v>
      </c>
      <c r="H162" s="693"/>
    </row>
    <row r="163" spans="1:11" outlineLevel="1">
      <c r="A163" s="509" t="s">
        <v>1191</v>
      </c>
      <c r="B163" s="583" t="s">
        <v>1192</v>
      </c>
      <c r="C163" s="478" t="s">
        <v>1194</v>
      </c>
      <c r="D163" s="477"/>
      <c r="E163" s="478" t="s">
        <v>1195</v>
      </c>
      <c r="F163" s="478" t="s">
        <v>1195</v>
      </c>
      <c r="G163" s="524" t="s">
        <v>987</v>
      </c>
      <c r="H163" s="694" t="s">
        <v>375</v>
      </c>
      <c r="I163" s="511" t="s">
        <v>540</v>
      </c>
    </row>
    <row r="164" spans="1:11" outlineLevel="1">
      <c r="A164" s="481">
        <v>136</v>
      </c>
      <c r="B164" s="515" t="s">
        <v>494</v>
      </c>
      <c r="C164" s="705" t="e">
        <f>SUBTOTAL(9,C165:C166)</f>
        <v>#NAME?</v>
      </c>
      <c r="D164" s="705" t="e">
        <f>SUBTOTAL(9,D165:D166)</f>
        <v>#NAME?</v>
      </c>
      <c r="E164" s="705" t="e">
        <f>SUBTOTAL(9,E165:E166)</f>
        <v>#NAME?</v>
      </c>
      <c r="F164" s="705" t="e">
        <f>SUBTOTAL(9,F165:F166)</f>
        <v>#NAME?</v>
      </c>
      <c r="G164" s="626" t="e">
        <f>IF(E164-F164=0,"-",E164-F164)</f>
        <v>#NAME?</v>
      </c>
      <c r="H164" s="679" t="e">
        <f>IF(OR(G164="-",F164=0),"-",G164/F164)</f>
        <v>#NAME?</v>
      </c>
      <c r="I164" s="657"/>
    </row>
    <row r="165" spans="1:11" s="548" customFormat="1" outlineLevel="1">
      <c r="A165" s="483">
        <v>1362</v>
      </c>
      <c r="B165" s="613" t="e">
        <f>VLOOKUP(A165,#REF!,2,0)</f>
        <v>#REF!</v>
      </c>
      <c r="C165" s="703" t="e">
        <f>VLOOKUP(K165,DULIEU,3,0)</f>
        <v>#NAME?</v>
      </c>
      <c r="D165" s="704" t="e">
        <f>VLOOKUP(K165,DULIEU,4,0)-VLOOKUP(K165,DULIEU,5,0)</f>
        <v>#NAME?</v>
      </c>
      <c r="E165" s="704" t="e">
        <f>C165+D165</f>
        <v>#NAME?</v>
      </c>
      <c r="F165" s="703" t="e">
        <f>VLOOKUP(K165,DULIEU,10,0)</f>
        <v>#NAME?</v>
      </c>
      <c r="G165" s="638" t="e">
        <f>IF(E165-F165=0,"-",E165-F165)</f>
        <v>#NAME?</v>
      </c>
      <c r="H165" s="680" t="e">
        <f>IF(OR(G165="-",F165=0),"-",G165/F165)</f>
        <v>#NAME?</v>
      </c>
      <c r="I165" s="621"/>
      <c r="K165" s="718">
        <v>1362</v>
      </c>
    </row>
    <row r="166" spans="1:11" s="548" customFormat="1" outlineLevel="1">
      <c r="A166" s="483">
        <v>1363</v>
      </c>
      <c r="B166" s="613" t="e">
        <f>VLOOKUP(A166,#REF!,2,0)</f>
        <v>#REF!</v>
      </c>
      <c r="C166" s="703" t="e">
        <f>VLOOKUP(K166,DULIEU,3,0)</f>
        <v>#NAME?</v>
      </c>
      <c r="D166" s="704" t="e">
        <f>VLOOKUP(K166,DULIEU,4,0)-VLOOKUP(K166,DULIEU,5,0)</f>
        <v>#NAME?</v>
      </c>
      <c r="E166" s="704" t="e">
        <f t="shared" ref="E166:E167" si="34">C166+D166</f>
        <v>#NAME?</v>
      </c>
      <c r="F166" s="703" t="e">
        <f>VLOOKUP(K166,DULIEU,10,0)</f>
        <v>#NAME?</v>
      </c>
      <c r="G166" s="638" t="e">
        <f>IF(E166-F166=0,"-",E166-F166)</f>
        <v>#NAME?</v>
      </c>
      <c r="H166" s="680" t="e">
        <f>IF(OR(G166="-",F166=0),"-",G166/F166)</f>
        <v>#NAME?</v>
      </c>
      <c r="I166" s="621"/>
      <c r="K166" s="718">
        <v>1363</v>
      </c>
    </row>
    <row r="167" spans="1:11" s="548" customFormat="1" outlineLevel="1">
      <c r="A167" s="483">
        <v>1368</v>
      </c>
      <c r="B167" s="613" t="e">
        <f>VLOOKUP(A167,#REF!,2,0)</f>
        <v>#REF!</v>
      </c>
      <c r="C167" s="703" t="e">
        <f>VLOOKUP(K167,DULIEU,3,0)</f>
        <v>#NAME?</v>
      </c>
      <c r="D167" s="704" t="e">
        <f>VLOOKUP(K167,DULIEU,4,0)-VLOOKUP(K167,DULIEU,5,0)</f>
        <v>#NAME?</v>
      </c>
      <c r="E167" s="704" t="e">
        <f t="shared" si="34"/>
        <v>#NAME?</v>
      </c>
      <c r="F167" s="703" t="e">
        <f>VLOOKUP(K167,DULIEU,10,0)</f>
        <v>#NAME?</v>
      </c>
      <c r="G167" s="638" t="e">
        <f>IF(E167-F167=0,"-",E167-F167)</f>
        <v>#NAME?</v>
      </c>
      <c r="H167" s="680" t="e">
        <f>IF(OR(G167="-",F167=0),"-",G167/F167)</f>
        <v>#NAME?</v>
      </c>
      <c r="I167" s="621"/>
      <c r="K167" s="718">
        <v>1368</v>
      </c>
    </row>
    <row r="168" spans="1:11" s="468" customFormat="1" outlineLevel="1">
      <c r="A168" s="536" t="s">
        <v>14</v>
      </c>
      <c r="B168" s="614" t="e">
        <f>VLOOKUP(A168,#REF!,2,0)</f>
        <v>#REF!</v>
      </c>
      <c r="C168" s="700" t="e">
        <f>VLOOKUP(K168,DULIEU,3,0)</f>
        <v>#NAME?</v>
      </c>
      <c r="D168" s="701" t="e">
        <f>VLOOKUP(K168,DULIEU,4,0)-VLOOKUP(K168,DULIEU,5,0)</f>
        <v>#NAME?</v>
      </c>
      <c r="E168" s="701" t="e">
        <f t="shared" ref="E168" si="35">C168+D168</f>
        <v>#NAME?</v>
      </c>
      <c r="F168" s="700" t="e">
        <f>VLOOKUP(K168,DULIEU,10,0)</f>
        <v>#NAME?</v>
      </c>
      <c r="G168" s="626" t="e">
        <f>IF(E168-F168=0,"-",E168-F168)</f>
        <v>#NAME?</v>
      </c>
      <c r="H168" s="679" t="e">
        <f>IF(OR(G168="-",F168=0),"-",G168/F168)</f>
        <v>#NAME?</v>
      </c>
      <c r="I168" s="622"/>
      <c r="K168" s="713">
        <v>214</v>
      </c>
    </row>
    <row r="169" spans="1:11" s="572" customFormat="1" outlineLevel="1">
      <c r="A169" s="483"/>
      <c r="B169" s="653"/>
      <c r="C169" s="655"/>
      <c r="D169" s="656"/>
      <c r="E169" s="656"/>
      <c r="F169" s="655"/>
      <c r="G169" s="706"/>
      <c r="H169" s="681"/>
      <c r="I169" s="657"/>
      <c r="K169" s="713"/>
    </row>
    <row r="170" spans="1:11" s="622" customFormat="1" outlineLevel="1">
      <c r="A170" s="699" t="s">
        <v>550</v>
      </c>
      <c r="B170" s="614" t="e">
        <f>VLOOKUP(A170,#REF!,2,0)</f>
        <v>#REF!</v>
      </c>
      <c r="C170" s="700" t="e">
        <f>VLOOKUP(K170,DULIEU,3,0)</f>
        <v>#NAME?</v>
      </c>
      <c r="D170" s="701" t="e">
        <f>VLOOKUP(K170,DULIEU,4,0)-VLOOKUP(K170,DULIEU,5,0)</f>
        <v>#NAME?</v>
      </c>
      <c r="E170" s="701" t="e">
        <f t="shared" ref="E170" si="36">C170+D170</f>
        <v>#NAME?</v>
      </c>
      <c r="F170" s="700" t="e">
        <f>VLOOKUP(K170,DULIEU,10,0)</f>
        <v>#NAME?</v>
      </c>
      <c r="G170" s="626" t="e">
        <f>IF(E170-F170=0,"-",E170-F170)</f>
        <v>#NAME?</v>
      </c>
      <c r="H170" s="679" t="e">
        <f>IF(OR(G170="-",F170=0),"-",G170/F170)</f>
        <v>#NAME?</v>
      </c>
      <c r="K170" s="702">
        <v>216</v>
      </c>
    </row>
    <row r="171" spans="1:11" s="572" customFormat="1" outlineLevel="1">
      <c r="A171" s="519"/>
      <c r="B171" s="586" t="s">
        <v>1140</v>
      </c>
      <c r="C171" s="707" t="e">
        <f t="shared" ref="C171:G171" si="37">SUBTOTAL(9,C172:C173)</f>
        <v>#NAME?</v>
      </c>
      <c r="D171" s="707" t="e">
        <f t="shared" si="37"/>
        <v>#NAME?</v>
      </c>
      <c r="E171" s="707" t="e">
        <f t="shared" si="37"/>
        <v>#NAME?</v>
      </c>
      <c r="F171" s="707" t="e">
        <f t="shared" si="37"/>
        <v>#NAME?</v>
      </c>
      <c r="G171" s="707" t="e">
        <f t="shared" si="37"/>
        <v>#NAME?</v>
      </c>
      <c r="H171" s="679" t="e">
        <f>IF(OR(G171="-",F171=0),"-",G171/F171)</f>
        <v>#NAME?</v>
      </c>
      <c r="I171" s="657"/>
      <c r="K171" s="713"/>
    </row>
    <row r="172" spans="1:11" s="548" customFormat="1" ht="36" customHeight="1" outlineLevel="1">
      <c r="A172" s="710">
        <v>1385</v>
      </c>
      <c r="B172" s="613" t="e">
        <f>VLOOKUP(A172,#REF!,2,0)</f>
        <v>#REF!</v>
      </c>
      <c r="C172" s="703" t="e">
        <f>VLOOKUP(K172,DULIEU,3,0)</f>
        <v>#NAME?</v>
      </c>
      <c r="D172" s="704" t="e">
        <f>VLOOKUP(K172,DULIEU,4,0)-VLOOKUP(K172,DULIEU,5,0)</f>
        <v>#NAME?</v>
      </c>
      <c r="E172" s="704" t="e">
        <f t="shared" ref="E172:E174" si="38">C172+D172</f>
        <v>#NAME?</v>
      </c>
      <c r="F172" s="703" t="e">
        <f>VLOOKUP(K172,DULIEU,10,0)</f>
        <v>#NAME?</v>
      </c>
      <c r="G172" s="638" t="e">
        <f t="shared" ref="G172:G174" si="39">IF(E172-F172=0,"-",E172-F172)</f>
        <v>#NAME?</v>
      </c>
      <c r="H172" s="680" t="e">
        <f t="shared" ref="H172:H174" si="40">IF(OR(G172="-",F172=0),"-",G172/F172)</f>
        <v>#NAME?</v>
      </c>
      <c r="I172" s="621"/>
      <c r="K172" s="642" t="s">
        <v>810</v>
      </c>
    </row>
    <row r="173" spans="1:11" s="548" customFormat="1" ht="39.75" customHeight="1" outlineLevel="1">
      <c r="A173" s="710">
        <v>1388</v>
      </c>
      <c r="B173" s="613" t="e">
        <f>VLOOKUP(A173,#REF!,2,0)</f>
        <v>#REF!</v>
      </c>
      <c r="C173" s="703" t="e">
        <f>VLOOKUP(K173,DULIEU,3,0)</f>
        <v>#NAME?</v>
      </c>
      <c r="D173" s="704" t="e">
        <f>VLOOKUP(K173,DULIEU,4,0)-VLOOKUP(K173,DULIEU,5,0)</f>
        <v>#NAME?</v>
      </c>
      <c r="E173" s="704" t="e">
        <f t="shared" si="38"/>
        <v>#NAME?</v>
      </c>
      <c r="F173" s="703" t="e">
        <f>VLOOKUP(K173,DULIEU,10,0)</f>
        <v>#NAME?</v>
      </c>
      <c r="G173" s="638" t="e">
        <f t="shared" si="39"/>
        <v>#NAME?</v>
      </c>
      <c r="H173" s="680" t="e">
        <f t="shared" si="40"/>
        <v>#NAME?</v>
      </c>
      <c r="I173" s="621"/>
      <c r="K173" s="642" t="s">
        <v>811</v>
      </c>
    </row>
    <row r="174" spans="1:11" s="548" customFormat="1" ht="40.5" customHeight="1" outlineLevel="1">
      <c r="A174" s="710" t="s">
        <v>15</v>
      </c>
      <c r="B174" s="613" t="e">
        <f>VLOOKUP(A174,#REF!,2,0)</f>
        <v>#REF!</v>
      </c>
      <c r="C174" s="703" t="e">
        <f>VLOOKUP(K174,DULIEU,3,0)</f>
        <v>#NAME?</v>
      </c>
      <c r="D174" s="704" t="e">
        <f>VLOOKUP(K174,DULIEU,4,0)-VLOOKUP(K174,DULIEU,5,0)</f>
        <v>#NAME?</v>
      </c>
      <c r="E174" s="704" t="e">
        <f t="shared" si="38"/>
        <v>#NAME?</v>
      </c>
      <c r="F174" s="703" t="e">
        <f>VLOOKUP(K174,DULIEU,10,0)</f>
        <v>#NAME?</v>
      </c>
      <c r="G174" s="638" t="e">
        <f t="shared" si="39"/>
        <v>#NAME?</v>
      </c>
      <c r="H174" s="680" t="e">
        <f t="shared" si="40"/>
        <v>#NAME?</v>
      </c>
      <c r="I174" s="621"/>
      <c r="K174" s="642" t="s">
        <v>14</v>
      </c>
    </row>
    <row r="175" spans="1:11" outlineLevel="1">
      <c r="A175" s="519"/>
      <c r="B175" s="586"/>
      <c r="C175" s="708"/>
      <c r="D175" s="709"/>
      <c r="E175" s="709"/>
      <c r="F175" s="708"/>
      <c r="G175" s="706"/>
      <c r="H175" s="681"/>
      <c r="I175" s="657"/>
    </row>
    <row r="176" spans="1:11" ht="16.5" outlineLevel="1" thickBot="1">
      <c r="A176" s="481"/>
      <c r="B176" s="579" t="s">
        <v>166</v>
      </c>
      <c r="C176" s="493" t="e">
        <f>SUBTOTAL(9,C164:C171)</f>
        <v>#NAME?</v>
      </c>
      <c r="D176" s="493" t="e">
        <f>SUBTOTAL(9,D164:D171)</f>
        <v>#NAME?</v>
      </c>
      <c r="E176" s="493" t="e">
        <f>SUBTOTAL(9,E164:E171)</f>
        <v>#NAME?</v>
      </c>
      <c r="F176" s="493" t="e">
        <f>SUBTOTAL(9,F164:F171)</f>
        <v>#NAME?</v>
      </c>
      <c r="G176" s="573" t="e">
        <f>IF(E176-F176=0,"-",E176-F176)</f>
        <v>#NAME?</v>
      </c>
      <c r="H176" s="671" t="e">
        <f>IF(OR(G176="-",F176=0),"-",G176/F176)</f>
        <v>#NAME?</v>
      </c>
      <c r="I176" s="494"/>
    </row>
    <row r="177" spans="1:10" ht="16.5" outlineLevel="1" thickTop="1">
      <c r="A177" s="495"/>
      <c r="B177" s="580"/>
      <c r="C177" s="486" t="s">
        <v>1305</v>
      </c>
      <c r="D177" s="496" t="s">
        <v>1204</v>
      </c>
      <c r="E177" s="496" t="s">
        <v>1205</v>
      </c>
      <c r="F177" s="497" t="s">
        <v>1206</v>
      </c>
      <c r="G177" s="490" t="s">
        <v>1202</v>
      </c>
      <c r="H177" s="660"/>
    </row>
    <row r="178" spans="1:10" outlineLevel="1">
      <c r="A178" s="495"/>
      <c r="B178" s="581"/>
      <c r="C178" s="486"/>
      <c r="D178" s="492"/>
      <c r="E178" s="492"/>
      <c r="F178" s="492"/>
      <c r="G178" s="490"/>
      <c r="H178" s="660"/>
    </row>
    <row r="179" spans="1:10" ht="15.75" customHeight="1" outlineLevel="1"/>
    <row r="180" spans="1:10" ht="15.75" customHeight="1" outlineLevel="1"/>
    <row r="181" spans="1:10" ht="15.75" customHeight="1" outlineLevel="1"/>
    <row r="182" spans="1:10" ht="15.75" customHeight="1" outlineLevel="1"/>
    <row r="183" spans="1:10" ht="15.75" customHeight="1" outlineLevel="1"/>
    <row r="184" spans="1:10">
      <c r="A184" s="450" t="s">
        <v>1313</v>
      </c>
    </row>
    <row r="185" spans="1:10" outlineLevel="1">
      <c r="A185" s="453" t="str">
        <f>A153</f>
        <v>CÔNG TY TNHH KIỂM TOÁN ASC</v>
      </c>
      <c r="B185" s="576"/>
      <c r="C185" s="455"/>
      <c r="D185" s="456"/>
      <c r="E185" s="457"/>
      <c r="F185" s="454"/>
      <c r="G185" s="458"/>
      <c r="H185" s="662" t="s">
        <v>1224</v>
      </c>
      <c r="I185" s="458" t="s">
        <v>1181</v>
      </c>
    </row>
    <row r="186" spans="1:10" ht="15.75" customHeight="1" outlineLevel="1">
      <c r="A186" s="453" t="e">
        <f>A154</f>
        <v>#REF!</v>
      </c>
      <c r="B186" s="576"/>
      <c r="C186" s="454"/>
      <c r="D186" s="454"/>
      <c r="E186" s="454"/>
      <c r="F186" s="454"/>
      <c r="G186" s="520"/>
      <c r="H186" s="690" t="s">
        <v>1182</v>
      </c>
      <c r="I186" s="3266" t="s">
        <v>1183</v>
      </c>
      <c r="J186" s="3267"/>
    </row>
    <row r="187" spans="1:10" outlineLevel="1">
      <c r="A187" s="453" t="e">
        <f>A155</f>
        <v>#REF!</v>
      </c>
      <c r="B187" s="576"/>
      <c r="C187" s="454"/>
      <c r="D187" s="454"/>
      <c r="E187" s="454"/>
      <c r="F187" s="460" t="s">
        <v>1185</v>
      </c>
      <c r="G187" s="460"/>
      <c r="H187" s="691"/>
      <c r="I187" s="3273"/>
      <c r="J187" s="3274"/>
    </row>
    <row r="188" spans="1:10" outlineLevel="1">
      <c r="A188" s="453" t="s">
        <v>1225</v>
      </c>
      <c r="B188" s="576"/>
      <c r="C188" s="454"/>
      <c r="D188" s="454"/>
      <c r="E188" s="454"/>
      <c r="F188" s="460" t="s">
        <v>1187</v>
      </c>
      <c r="G188" s="460"/>
      <c r="H188" s="691"/>
      <c r="I188" s="3262"/>
      <c r="J188" s="3263"/>
    </row>
    <row r="189" spans="1:10" outlineLevel="1">
      <c r="A189" s="454"/>
      <c r="B189" s="585" t="s">
        <v>1226</v>
      </c>
      <c r="C189" s="454"/>
      <c r="D189" s="454"/>
      <c r="E189" s="454"/>
      <c r="F189" s="460" t="s">
        <v>1189</v>
      </c>
      <c r="G189" s="460"/>
      <c r="H189" s="691"/>
      <c r="I189" s="3262"/>
      <c r="J189" s="3263"/>
    </row>
    <row r="190" spans="1:10" outlineLevel="1">
      <c r="A190" s="461"/>
      <c r="B190" s="577"/>
      <c r="C190" s="461"/>
      <c r="D190" s="461"/>
      <c r="E190" s="461"/>
      <c r="F190" s="711"/>
      <c r="G190" s="711"/>
      <c r="H190" s="692"/>
      <c r="I190" s="3264"/>
      <c r="J190" s="3264"/>
    </row>
    <row r="191" spans="1:10" outlineLevel="1">
      <c r="A191" s="501"/>
      <c r="B191" s="582"/>
      <c r="C191" s="501"/>
      <c r="D191" s="501"/>
      <c r="E191" s="501"/>
      <c r="F191" s="502"/>
      <c r="G191" s="503"/>
      <c r="H191" s="695"/>
      <c r="I191" s="504"/>
    </row>
    <row r="192" spans="1:10" outlineLevel="1">
      <c r="A192" s="463"/>
      <c r="B192" s="578"/>
      <c r="C192" s="465"/>
      <c r="D192" s="465"/>
      <c r="E192" s="465"/>
      <c r="F192" s="465"/>
      <c r="G192" s="466"/>
      <c r="H192" s="665"/>
      <c r="I192" s="467"/>
    </row>
    <row r="193" spans="1:11" outlineLevel="1">
      <c r="A193" s="468"/>
      <c r="F193" s="469"/>
      <c r="G193" s="470"/>
      <c r="H193" s="676"/>
    </row>
    <row r="194" spans="1:11" ht="15.75" customHeight="1" outlineLevel="1">
      <c r="C194" s="472" t="e">
        <f>C9</f>
        <v>#REF!</v>
      </c>
      <c r="D194" s="472" t="s">
        <v>1193</v>
      </c>
      <c r="E194" s="472" t="e">
        <f>$C$9</f>
        <v>#REF!</v>
      </c>
      <c r="F194" s="472" t="e">
        <f>F9</f>
        <v>#REF!</v>
      </c>
      <c r="G194" s="532" t="s">
        <v>510</v>
      </c>
      <c r="H194" s="693"/>
    </row>
    <row r="195" spans="1:11" outlineLevel="1">
      <c r="A195" s="509" t="s">
        <v>1191</v>
      </c>
      <c r="B195" s="583" t="s">
        <v>1192</v>
      </c>
      <c r="C195" s="478" t="s">
        <v>1194</v>
      </c>
      <c r="D195" s="477"/>
      <c r="E195" s="478" t="s">
        <v>1195</v>
      </c>
      <c r="F195" s="478" t="s">
        <v>1195</v>
      </c>
      <c r="G195" s="524" t="s">
        <v>987</v>
      </c>
      <c r="H195" s="694" t="s">
        <v>375</v>
      </c>
      <c r="I195" s="511" t="s">
        <v>540</v>
      </c>
    </row>
    <row r="196" spans="1:11" outlineLevel="1">
      <c r="A196" s="712">
        <v>151</v>
      </c>
      <c r="B196" s="614" t="e">
        <f>VLOOKUP(A196,#REF!,2,0)</f>
        <v>#REF!</v>
      </c>
      <c r="C196" s="700" t="e">
        <f t="shared" ref="C196:C205" si="41">VLOOKUP(K196,DULIEU,3,0)</f>
        <v>#NAME?</v>
      </c>
      <c r="D196" s="701" t="e">
        <f t="shared" ref="D196:D205" si="42">VLOOKUP(K196,DULIEU,4,0)-VLOOKUP(K196,DULIEU,5,0)</f>
        <v>#NAME?</v>
      </c>
      <c r="E196" s="701" t="e">
        <f>C196+D196</f>
        <v>#NAME?</v>
      </c>
      <c r="F196" s="700" t="e">
        <f t="shared" ref="F196:F205" si="43">VLOOKUP(K196,DULIEU,10,0)</f>
        <v>#NAME?</v>
      </c>
      <c r="G196" s="626" t="e">
        <f>IF(E196-F196=0,"-",E196-F196)</f>
        <v>#NAME?</v>
      </c>
      <c r="H196" s="679" t="e">
        <f>IF(OR(G196="-",F196=0),"-",G196/F196)</f>
        <v>#NAME?</v>
      </c>
      <c r="K196" s="645" t="s">
        <v>5</v>
      </c>
    </row>
    <row r="197" spans="1:11" outlineLevel="1">
      <c r="A197" s="595">
        <v>152</v>
      </c>
      <c r="B197" s="614" t="e">
        <f>VLOOKUP(A197,#REF!,2,0)</f>
        <v>#REF!</v>
      </c>
      <c r="C197" s="700" t="e">
        <f t="shared" si="41"/>
        <v>#NAME?</v>
      </c>
      <c r="D197" s="701" t="e">
        <f t="shared" si="42"/>
        <v>#NAME?</v>
      </c>
      <c r="E197" s="701" t="e">
        <f t="shared" ref="E197:E205" si="44">C197+D197</f>
        <v>#NAME?</v>
      </c>
      <c r="F197" s="700" t="e">
        <f t="shared" si="43"/>
        <v>#NAME?</v>
      </c>
      <c r="G197" s="626" t="e">
        <f t="shared" ref="G197:G205" si="45">IF(E197-F197=0,"-",E197-F197)</f>
        <v>#NAME?</v>
      </c>
      <c r="H197" s="679" t="e">
        <f>IF(OR(G197="-",F197=0),"-",G197/F197)</f>
        <v>#NAME?</v>
      </c>
      <c r="I197" s="464"/>
      <c r="K197" s="645" t="s">
        <v>6</v>
      </c>
    </row>
    <row r="198" spans="1:11" s="468" customFormat="1" outlineLevel="1">
      <c r="A198" s="712">
        <v>153</v>
      </c>
      <c r="B198" s="614" t="e">
        <f>VLOOKUP(A198,#REF!,2,0)</f>
        <v>#REF!</v>
      </c>
      <c r="C198" s="700" t="e">
        <f t="shared" si="41"/>
        <v>#NAME?</v>
      </c>
      <c r="D198" s="701" t="e">
        <f t="shared" si="42"/>
        <v>#NAME?</v>
      </c>
      <c r="E198" s="701" t="e">
        <f t="shared" si="44"/>
        <v>#NAME?</v>
      </c>
      <c r="F198" s="700" t="e">
        <f t="shared" si="43"/>
        <v>#NAME?</v>
      </c>
      <c r="G198" s="626" t="e">
        <f t="shared" si="45"/>
        <v>#NAME?</v>
      </c>
      <c r="H198" s="679" t="e">
        <f t="shared" ref="H198:H205" si="46">IF(OR(G198="-",F198=0),"-",G198/F198)</f>
        <v>#NAME?</v>
      </c>
      <c r="K198" s="624" t="s">
        <v>7</v>
      </c>
    </row>
    <row r="199" spans="1:11" s="468" customFormat="1" outlineLevel="1">
      <c r="A199" s="712">
        <v>154</v>
      </c>
      <c r="B199" s="614" t="e">
        <f>VLOOKUP(A199,#REF!,2,0)</f>
        <v>#REF!</v>
      </c>
      <c r="C199" s="700" t="e">
        <f t="shared" si="41"/>
        <v>#NAME?</v>
      </c>
      <c r="D199" s="701" t="e">
        <f t="shared" si="42"/>
        <v>#NAME?</v>
      </c>
      <c r="E199" s="701" t="e">
        <f t="shared" si="44"/>
        <v>#NAME?</v>
      </c>
      <c r="F199" s="700" t="e">
        <f t="shared" si="43"/>
        <v>#NAME?</v>
      </c>
      <c r="G199" s="626" t="e">
        <f t="shared" si="45"/>
        <v>#NAME?</v>
      </c>
      <c r="H199" s="679" t="e">
        <f t="shared" si="46"/>
        <v>#NAME?</v>
      </c>
      <c r="K199" s="624" t="s">
        <v>8</v>
      </c>
    </row>
    <row r="200" spans="1:11" s="468" customFormat="1" ht="37.5" customHeight="1" outlineLevel="1">
      <c r="A200" s="712" t="s">
        <v>813</v>
      </c>
      <c r="B200" s="614" t="e">
        <f>VLOOKUP(A200,#REF!,2,0)</f>
        <v>#REF!</v>
      </c>
      <c r="C200" s="700" t="e">
        <f t="shared" si="41"/>
        <v>#NAME?</v>
      </c>
      <c r="D200" s="701" t="e">
        <f t="shared" si="42"/>
        <v>#NAME?</v>
      </c>
      <c r="E200" s="701" t="e">
        <f t="shared" ref="E200" si="47">C200+D200</f>
        <v>#NAME?</v>
      </c>
      <c r="F200" s="700" t="e">
        <f t="shared" si="43"/>
        <v>#NAME?</v>
      </c>
      <c r="G200" s="626" t="e">
        <f t="shared" ref="G200" si="48">IF(E200-F200=0,"-",E200-F200)</f>
        <v>#NAME?</v>
      </c>
      <c r="H200" s="679" t="e">
        <f t="shared" ref="H200" si="49">IF(OR(G200="-",F200=0),"-",G200/F200)</f>
        <v>#NAME?</v>
      </c>
      <c r="K200" s="624">
        <v>241</v>
      </c>
    </row>
    <row r="201" spans="1:11" outlineLevel="1">
      <c r="A201" s="712">
        <v>155</v>
      </c>
      <c r="B201" s="614" t="e">
        <f>VLOOKUP(A201,#REF!,2,0)</f>
        <v>#REF!</v>
      </c>
      <c r="C201" s="700" t="e">
        <f t="shared" si="41"/>
        <v>#NAME?</v>
      </c>
      <c r="D201" s="701" t="e">
        <f t="shared" si="42"/>
        <v>#NAME?</v>
      </c>
      <c r="E201" s="701" t="e">
        <f t="shared" si="44"/>
        <v>#NAME?</v>
      </c>
      <c r="F201" s="700" t="e">
        <f t="shared" si="43"/>
        <v>#NAME?</v>
      </c>
      <c r="G201" s="626" t="e">
        <f t="shared" si="45"/>
        <v>#NAME?</v>
      </c>
      <c r="H201" s="679" t="e">
        <f t="shared" si="46"/>
        <v>#NAME?</v>
      </c>
      <c r="K201" s="645" t="s">
        <v>9</v>
      </c>
    </row>
    <row r="202" spans="1:11" outlineLevel="1">
      <c r="A202" s="712">
        <v>156</v>
      </c>
      <c r="B202" s="614" t="e">
        <f>VLOOKUP(A202,#REF!,2,0)</f>
        <v>#REF!</v>
      </c>
      <c r="C202" s="700" t="e">
        <f t="shared" si="41"/>
        <v>#NAME?</v>
      </c>
      <c r="D202" s="701" t="e">
        <f t="shared" si="42"/>
        <v>#NAME?</v>
      </c>
      <c r="E202" s="701" t="e">
        <f t="shared" si="44"/>
        <v>#NAME?</v>
      </c>
      <c r="F202" s="700" t="e">
        <f t="shared" si="43"/>
        <v>#NAME?</v>
      </c>
      <c r="G202" s="626" t="e">
        <f t="shared" si="45"/>
        <v>#NAME?</v>
      </c>
      <c r="H202" s="679" t="e">
        <f t="shared" si="46"/>
        <v>#NAME?</v>
      </c>
      <c r="K202" s="645" t="s">
        <v>10</v>
      </c>
    </row>
    <row r="203" spans="1:11" outlineLevel="1">
      <c r="A203" s="712">
        <v>157</v>
      </c>
      <c r="B203" s="614" t="e">
        <f>VLOOKUP(A203,#REF!,2,0)</f>
        <v>#REF!</v>
      </c>
      <c r="C203" s="700" t="e">
        <f t="shared" si="41"/>
        <v>#NAME?</v>
      </c>
      <c r="D203" s="701" t="e">
        <f t="shared" si="42"/>
        <v>#NAME?</v>
      </c>
      <c r="E203" s="701" t="e">
        <f t="shared" si="44"/>
        <v>#NAME?</v>
      </c>
      <c r="F203" s="700" t="e">
        <f t="shared" si="43"/>
        <v>#NAME?</v>
      </c>
      <c r="G203" s="626" t="e">
        <f t="shared" si="45"/>
        <v>#NAME?</v>
      </c>
      <c r="H203" s="679" t="e">
        <f t="shared" si="46"/>
        <v>#NAME?</v>
      </c>
      <c r="K203" s="645" t="s">
        <v>11</v>
      </c>
    </row>
    <row r="204" spans="1:11" outlineLevel="1">
      <c r="A204" s="712">
        <v>158</v>
      </c>
      <c r="B204" s="614" t="e">
        <f>VLOOKUP(A204,#REF!,2,0)</f>
        <v>#REF!</v>
      </c>
      <c r="C204" s="700" t="e">
        <f t="shared" si="41"/>
        <v>#NAME?</v>
      </c>
      <c r="D204" s="701" t="e">
        <f t="shared" si="42"/>
        <v>#NAME?</v>
      </c>
      <c r="E204" s="701" t="e">
        <f t="shared" si="44"/>
        <v>#NAME?</v>
      </c>
      <c r="F204" s="700" t="e">
        <f t="shared" si="43"/>
        <v>#NAME?</v>
      </c>
      <c r="G204" s="626" t="e">
        <f t="shared" si="45"/>
        <v>#NAME?</v>
      </c>
      <c r="H204" s="679" t="e">
        <f t="shared" si="46"/>
        <v>#NAME?</v>
      </c>
      <c r="K204" s="645" t="s">
        <v>276</v>
      </c>
    </row>
    <row r="205" spans="1:11" outlineLevel="1">
      <c r="A205" s="712">
        <v>2294</v>
      </c>
      <c r="B205" s="614" t="e">
        <f>VLOOKUP(A205,#REF!,2,0)</f>
        <v>#REF!</v>
      </c>
      <c r="C205" s="700" t="e">
        <f t="shared" si="41"/>
        <v>#NAME?</v>
      </c>
      <c r="D205" s="701" t="e">
        <f t="shared" si="42"/>
        <v>#NAME?</v>
      </c>
      <c r="E205" s="701" t="e">
        <f t="shared" si="44"/>
        <v>#NAME?</v>
      </c>
      <c r="F205" s="700" t="e">
        <f t="shared" si="43"/>
        <v>#NAME?</v>
      </c>
      <c r="G205" s="626" t="e">
        <f t="shared" si="45"/>
        <v>#NAME?</v>
      </c>
      <c r="H205" s="679" t="e">
        <f t="shared" si="46"/>
        <v>#NAME?</v>
      </c>
      <c r="K205" s="645" t="s">
        <v>277</v>
      </c>
    </row>
    <row r="206" spans="1:11" outlineLevel="1">
      <c r="A206" s="519"/>
      <c r="B206" s="587"/>
      <c r="C206" s="491"/>
      <c r="D206" s="492"/>
      <c r="E206" s="492"/>
      <c r="F206" s="491"/>
      <c r="G206" s="490"/>
      <c r="H206" s="660"/>
      <c r="K206" s="645"/>
    </row>
    <row r="207" spans="1:11" ht="16.5" outlineLevel="1" thickBot="1">
      <c r="A207" s="519"/>
      <c r="B207" s="588" t="s">
        <v>166</v>
      </c>
      <c r="C207" s="535" t="e">
        <f>SUBTOTAL(9,C196:C205)</f>
        <v>#NAME?</v>
      </c>
      <c r="D207" s="535" t="e">
        <f>SUBTOTAL(9,D196:D205)</f>
        <v>#NAME?</v>
      </c>
      <c r="E207" s="535" t="e">
        <f>SUBTOTAL(9,E196:E205)</f>
        <v>#NAME?</v>
      </c>
      <c r="F207" s="535" t="e">
        <f>SUBTOTAL(9,F196:F205)</f>
        <v>#NAME?</v>
      </c>
      <c r="G207" s="573" t="e">
        <f>IF(E207-F207=0,"-",E207-F207)</f>
        <v>#NAME?</v>
      </c>
      <c r="H207" s="671" t="e">
        <f>IF(G207="-","-",G207/F207)</f>
        <v>#NAME?</v>
      </c>
      <c r="I207" s="494"/>
    </row>
    <row r="208" spans="1:11" ht="16.5" outlineLevel="1" thickTop="1">
      <c r="A208" s="495"/>
      <c r="B208" s="580"/>
      <c r="C208" s="486" t="s">
        <v>1305</v>
      </c>
      <c r="D208" s="496" t="s">
        <v>1204</v>
      </c>
      <c r="E208" s="496" t="s">
        <v>1205</v>
      </c>
      <c r="F208" s="497" t="s">
        <v>1206</v>
      </c>
      <c r="G208" s="490" t="s">
        <v>1202</v>
      </c>
      <c r="H208" s="660"/>
    </row>
    <row r="209" spans="1:10" outlineLevel="1">
      <c r="A209" s="495"/>
      <c r="B209" s="581"/>
      <c r="C209" s="486"/>
      <c r="D209" s="492"/>
      <c r="E209" s="492"/>
      <c r="F209" s="492"/>
      <c r="G209" s="490"/>
      <c r="H209" s="660"/>
    </row>
    <row r="210" spans="1:10" outlineLevel="1"/>
    <row r="211" spans="1:10" ht="15.75" customHeight="1" outlineLevel="1"/>
    <row r="212" spans="1:10" ht="15.75" customHeight="1" outlineLevel="1"/>
    <row r="213" spans="1:10" ht="15.75" customHeight="1" outlineLevel="1"/>
    <row r="214" spans="1:10" ht="15.75" customHeight="1" outlineLevel="1"/>
    <row r="215" spans="1:10" ht="15.75" customHeight="1" outlineLevel="1"/>
    <row r="216" spans="1:10" ht="15.75" customHeight="1" outlineLevel="1"/>
    <row r="217" spans="1:10" ht="15.75" customHeight="1" outlineLevel="1"/>
    <row r="218" spans="1:10">
      <c r="A218" s="450" t="s">
        <v>1314</v>
      </c>
    </row>
    <row r="219" spans="1:10" outlineLevel="1">
      <c r="A219" s="453" t="str">
        <f>A185</f>
        <v>CÔNG TY TNHH KIỂM TOÁN ASC</v>
      </c>
      <c r="B219" s="576"/>
      <c r="C219" s="455"/>
      <c r="D219" s="456"/>
      <c r="E219" s="457"/>
      <c r="F219" s="454"/>
      <c r="G219" s="458"/>
      <c r="H219" s="662" t="s">
        <v>1227</v>
      </c>
      <c r="I219" s="458"/>
    </row>
    <row r="220" spans="1:10" ht="15.75" customHeight="1" outlineLevel="1">
      <c r="A220" s="453" t="e">
        <f>A186</f>
        <v>#REF!</v>
      </c>
      <c r="B220" s="576"/>
      <c r="C220" s="454"/>
      <c r="D220" s="454"/>
      <c r="E220" s="454"/>
      <c r="F220" s="454"/>
      <c r="G220" s="520"/>
      <c r="H220" s="690" t="s">
        <v>1182</v>
      </c>
      <c r="I220" s="3266" t="s">
        <v>1183</v>
      </c>
      <c r="J220" s="3267"/>
    </row>
    <row r="221" spans="1:10" outlineLevel="1">
      <c r="A221" s="453" t="e">
        <f>A187</f>
        <v>#REF!</v>
      </c>
      <c r="B221" s="576"/>
      <c r="C221" s="454"/>
      <c r="D221" s="454"/>
      <c r="E221" s="454"/>
      <c r="F221" s="460" t="s">
        <v>1185</v>
      </c>
      <c r="G221" s="460"/>
      <c r="H221" s="691"/>
      <c r="I221" s="3273"/>
      <c r="J221" s="3274"/>
    </row>
    <row r="222" spans="1:10" outlineLevel="1">
      <c r="A222" s="453" t="s">
        <v>1228</v>
      </c>
      <c r="B222" s="576"/>
      <c r="C222" s="454"/>
      <c r="D222" s="454"/>
      <c r="E222" s="454"/>
      <c r="F222" s="460" t="s">
        <v>1187</v>
      </c>
      <c r="G222" s="460"/>
      <c r="H222" s="691"/>
      <c r="I222" s="3262"/>
      <c r="J222" s="3263"/>
    </row>
    <row r="223" spans="1:10" ht="18" customHeight="1" outlineLevel="1">
      <c r="A223" s="454"/>
      <c r="B223" s="3265" t="s">
        <v>1229</v>
      </c>
      <c r="C223" s="3265"/>
      <c r="D223" s="3265"/>
      <c r="E223" s="454"/>
      <c r="F223" s="460" t="s">
        <v>1189</v>
      </c>
      <c r="G223" s="460"/>
      <c r="H223" s="691"/>
      <c r="I223" s="3262"/>
      <c r="J223" s="3263"/>
    </row>
    <row r="224" spans="1:10" outlineLevel="1">
      <c r="A224" s="461"/>
      <c r="B224" s="577"/>
      <c r="C224" s="461"/>
      <c r="D224" s="461"/>
      <c r="E224" s="461"/>
      <c r="F224" s="711"/>
      <c r="G224" s="711"/>
      <c r="H224" s="692"/>
      <c r="I224" s="3264"/>
      <c r="J224" s="3264"/>
    </row>
    <row r="225" spans="1:11" outlineLevel="1">
      <c r="A225" s="463"/>
      <c r="B225" s="578"/>
      <c r="C225" s="465"/>
      <c r="D225" s="465"/>
      <c r="E225" s="465"/>
      <c r="F225" s="465"/>
      <c r="G225" s="466"/>
      <c r="H225" s="665"/>
      <c r="I225" s="467"/>
    </row>
    <row r="226" spans="1:11" outlineLevel="1">
      <c r="A226" s="468"/>
      <c r="F226" s="469"/>
      <c r="G226" s="470"/>
      <c r="H226" s="676"/>
    </row>
    <row r="227" spans="1:11" ht="15.75" customHeight="1" outlineLevel="1">
      <c r="C227" s="472" t="e">
        <f>C9</f>
        <v>#REF!</v>
      </c>
      <c r="D227" s="472" t="s">
        <v>1193</v>
      </c>
      <c r="E227" s="472" t="e">
        <f>$C$9</f>
        <v>#REF!</v>
      </c>
      <c r="F227" s="472" t="e">
        <f>F9</f>
        <v>#REF!</v>
      </c>
      <c r="G227" s="532" t="s">
        <v>510</v>
      </c>
      <c r="H227" s="693"/>
    </row>
    <row r="228" spans="1:11" outlineLevel="1">
      <c r="A228" s="509" t="s">
        <v>1191</v>
      </c>
      <c r="B228" s="583" t="s">
        <v>1192</v>
      </c>
      <c r="C228" s="478" t="s">
        <v>1194</v>
      </c>
      <c r="D228" s="477"/>
      <c r="E228" s="478" t="s">
        <v>1195</v>
      </c>
      <c r="F228" s="478" t="s">
        <v>1195</v>
      </c>
      <c r="G228" s="524" t="s">
        <v>987</v>
      </c>
      <c r="H228" s="694" t="s">
        <v>375</v>
      </c>
      <c r="I228" s="511" t="s">
        <v>540</v>
      </c>
    </row>
    <row r="229" spans="1:11" ht="38.25" customHeight="1" outlineLevel="1">
      <c r="A229" s="533">
        <v>133</v>
      </c>
      <c r="B229" s="614" t="e">
        <f>VLOOKUP(A229,#REF!,2,0)</f>
        <v>#REF!</v>
      </c>
      <c r="C229" s="722" t="e">
        <f t="shared" ref="C229:C236" si="50">VLOOKUP(K229,DULIEU,3,0)</f>
        <v>#NAME?</v>
      </c>
      <c r="D229" s="724" t="e">
        <f t="shared" ref="D229:D236" si="51">VLOOKUP(K229,DULIEU,4,0)-VLOOKUP(K229,DULIEU,5,0)</f>
        <v>#NAME?</v>
      </c>
      <c r="E229" s="724" t="e">
        <f t="shared" ref="E229" si="52">C229+D229</f>
        <v>#NAME?</v>
      </c>
      <c r="F229" s="725" t="e">
        <f t="shared" ref="F229:F236" si="53">VLOOKUP(K229,DULIEU,10,0)</f>
        <v>#NAME?</v>
      </c>
      <c r="G229" s="719" t="e">
        <f t="shared" ref="G229" si="54">IF(E229-F229=0,"-",E229-F229)</f>
        <v>#NAME?</v>
      </c>
      <c r="H229" s="679" t="e">
        <f t="shared" ref="H229" si="55">IF(OR(G229="-",F229=0),"-",G229/F229)</f>
        <v>#NAME?</v>
      </c>
      <c r="K229" s="645">
        <v>152</v>
      </c>
    </row>
    <row r="230" spans="1:11" outlineLevel="1">
      <c r="A230" s="536">
        <v>141</v>
      </c>
      <c r="B230" s="614" t="e">
        <f>VLOOKUP(A230,#REF!,2,0)</f>
        <v>#REF!</v>
      </c>
      <c r="C230" s="726" t="e">
        <f t="shared" si="50"/>
        <v>#NAME?</v>
      </c>
      <c r="D230" s="727" t="e">
        <f t="shared" si="51"/>
        <v>#NAME?</v>
      </c>
      <c r="E230" s="727" t="e">
        <f t="shared" ref="E230:E236" si="56">C230+D230</f>
        <v>#NAME?</v>
      </c>
      <c r="F230" s="728" t="e">
        <f t="shared" si="53"/>
        <v>#NAME?</v>
      </c>
      <c r="G230" s="720" t="e">
        <f t="shared" ref="G230:G236" si="57">IF(E230-F230=0,"-",E230-F230)</f>
        <v>#NAME?</v>
      </c>
      <c r="H230" s="689" t="e">
        <f t="shared" ref="H230:H236" si="58">IF(OR(G230="-",F230=0),"-",G230/F230)</f>
        <v>#NAME?</v>
      </c>
      <c r="K230" s="645" t="s">
        <v>863</v>
      </c>
    </row>
    <row r="231" spans="1:11" outlineLevel="1">
      <c r="A231" s="533">
        <v>2421</v>
      </c>
      <c r="B231" s="614" t="e">
        <f>VLOOKUP(A231,#REF!,2,0)</f>
        <v>#REF!</v>
      </c>
      <c r="C231" s="726" t="e">
        <f t="shared" si="50"/>
        <v>#NAME?</v>
      </c>
      <c r="D231" s="727" t="e">
        <f t="shared" si="51"/>
        <v>#NAME?</v>
      </c>
      <c r="E231" s="727" t="e">
        <f t="shared" si="56"/>
        <v>#NAME?</v>
      </c>
      <c r="F231" s="728" t="e">
        <f t="shared" si="53"/>
        <v>#NAME?</v>
      </c>
      <c r="G231" s="720" t="e">
        <f t="shared" si="57"/>
        <v>#NAME?</v>
      </c>
      <c r="H231" s="689" t="e">
        <f t="shared" si="58"/>
        <v>#NAME?</v>
      </c>
      <c r="K231" s="645">
        <v>151</v>
      </c>
    </row>
    <row r="232" spans="1:11" outlineLevel="1">
      <c r="A232" s="533">
        <v>2441</v>
      </c>
      <c r="B232" s="614" t="e">
        <f>VLOOKUP(A232,#REF!,2,0)</f>
        <v>#REF!</v>
      </c>
      <c r="C232" s="726" t="e">
        <f t="shared" si="50"/>
        <v>#NAME?</v>
      </c>
      <c r="D232" s="727" t="e">
        <f t="shared" si="51"/>
        <v>#NAME?</v>
      </c>
      <c r="E232" s="727" t="e">
        <f t="shared" si="56"/>
        <v>#NAME?</v>
      </c>
      <c r="F232" s="728" t="e">
        <f t="shared" si="53"/>
        <v>#NAME?</v>
      </c>
      <c r="G232" s="720" t="e">
        <f t="shared" si="57"/>
        <v>#NAME?</v>
      </c>
      <c r="H232" s="689" t="e">
        <f t="shared" si="58"/>
        <v>#NAME?</v>
      </c>
      <c r="K232" s="645" t="s">
        <v>864</v>
      </c>
    </row>
    <row r="233" spans="1:11" outlineLevel="1">
      <c r="A233" s="536">
        <v>2422</v>
      </c>
      <c r="B233" s="614" t="e">
        <f>VLOOKUP(A233,#REF!,2,0)</f>
        <v>#REF!</v>
      </c>
      <c r="C233" s="726" t="e">
        <f t="shared" si="50"/>
        <v>#NAME?</v>
      </c>
      <c r="D233" s="727" t="e">
        <f t="shared" si="51"/>
        <v>#NAME?</v>
      </c>
      <c r="E233" s="727" t="e">
        <f t="shared" si="56"/>
        <v>#NAME?</v>
      </c>
      <c r="F233" s="728" t="e">
        <f t="shared" si="53"/>
        <v>#NAME?</v>
      </c>
      <c r="G233" s="720" t="e">
        <f t="shared" si="57"/>
        <v>#NAME?</v>
      </c>
      <c r="H233" s="689" t="e">
        <f t="shared" si="58"/>
        <v>#NAME?</v>
      </c>
      <c r="K233" s="645">
        <v>261</v>
      </c>
    </row>
    <row r="234" spans="1:11" outlineLevel="1">
      <c r="A234" s="536">
        <v>243</v>
      </c>
      <c r="B234" s="614" t="e">
        <f>VLOOKUP(A234,#REF!,2,0)</f>
        <v>#REF!</v>
      </c>
      <c r="C234" s="726" t="e">
        <f t="shared" si="50"/>
        <v>#NAME?</v>
      </c>
      <c r="D234" s="727" t="e">
        <f t="shared" si="51"/>
        <v>#NAME?</v>
      </c>
      <c r="E234" s="727" t="e">
        <f t="shared" si="56"/>
        <v>#NAME?</v>
      </c>
      <c r="F234" s="728" t="e">
        <f t="shared" si="53"/>
        <v>#NAME?</v>
      </c>
      <c r="G234" s="720" t="e">
        <f t="shared" si="57"/>
        <v>#NAME?</v>
      </c>
      <c r="H234" s="689" t="e">
        <f t="shared" si="58"/>
        <v>#NAME?</v>
      </c>
      <c r="K234" s="645">
        <v>262</v>
      </c>
    </row>
    <row r="235" spans="1:11" s="572" customFormat="1" ht="35.25" customHeight="1" outlineLevel="1">
      <c r="A235" s="536">
        <v>1534</v>
      </c>
      <c r="B235" s="614" t="e">
        <f>VLOOKUP(A235,#REF!,2,0)</f>
        <v>#REF!</v>
      </c>
      <c r="C235" s="726" t="e">
        <f t="shared" si="50"/>
        <v>#NAME?</v>
      </c>
      <c r="D235" s="727" t="e">
        <f t="shared" si="51"/>
        <v>#NAME?</v>
      </c>
      <c r="E235" s="727" t="e">
        <f t="shared" ref="E235" si="59">C235+D235</f>
        <v>#NAME?</v>
      </c>
      <c r="F235" s="728" t="e">
        <f t="shared" si="53"/>
        <v>#NAME?</v>
      </c>
      <c r="G235" s="720" t="e">
        <f t="shared" ref="G235" si="60">IF(E235-F235=0,"-",E235-F235)</f>
        <v>#NAME?</v>
      </c>
      <c r="H235" s="689" t="e">
        <f t="shared" ref="H235" si="61">IF(OR(G235="-",F235=0),"-",G235/F235)</f>
        <v>#NAME?</v>
      </c>
      <c r="K235" s="645">
        <v>263</v>
      </c>
    </row>
    <row r="236" spans="1:11" outlineLevel="1">
      <c r="A236" s="536">
        <v>2442</v>
      </c>
      <c r="B236" s="614" t="e">
        <f>VLOOKUP(A236,#REF!,2,0)</f>
        <v>#REF!</v>
      </c>
      <c r="C236" s="726" t="e">
        <f t="shared" si="50"/>
        <v>#NAME?</v>
      </c>
      <c r="D236" s="727" t="e">
        <f t="shared" si="51"/>
        <v>#NAME?</v>
      </c>
      <c r="E236" s="727" t="e">
        <f t="shared" si="56"/>
        <v>#NAME?</v>
      </c>
      <c r="F236" s="728" t="e">
        <f t="shared" si="53"/>
        <v>#NAME?</v>
      </c>
      <c r="G236" s="720" t="e">
        <f t="shared" si="57"/>
        <v>#NAME?</v>
      </c>
      <c r="H236" s="689" t="e">
        <f t="shared" si="58"/>
        <v>#NAME?</v>
      </c>
      <c r="K236" s="645" t="s">
        <v>1230</v>
      </c>
    </row>
    <row r="237" spans="1:11" outlineLevel="1">
      <c r="A237" s="536"/>
      <c r="B237" s="534"/>
      <c r="C237" s="723"/>
      <c r="D237" s="492"/>
      <c r="E237" s="492"/>
      <c r="F237" s="491"/>
      <c r="G237" s="721"/>
      <c r="H237" s="660"/>
    </row>
    <row r="238" spans="1:11" ht="16.5" outlineLevel="1" thickBot="1">
      <c r="A238" s="537"/>
      <c r="B238" s="529" t="s">
        <v>166</v>
      </c>
      <c r="C238" s="493" t="e">
        <f>SUBTOTAL(9,C229:C236)</f>
        <v>#NAME?</v>
      </c>
      <c r="D238" s="493" t="e">
        <f>SUBTOTAL(9,D229:D236)</f>
        <v>#NAME?</v>
      </c>
      <c r="E238" s="493" t="e">
        <f>SUBTOTAL(9,E229:E236)</f>
        <v>#NAME?</v>
      </c>
      <c r="F238" s="493" t="e">
        <f>SUBTOTAL(9,F229:F236)</f>
        <v>#NAME?</v>
      </c>
      <c r="G238" s="573" t="e">
        <f>IF(E238-F238=0,"-",E238-F238)</f>
        <v>#NAME?</v>
      </c>
      <c r="H238" s="671" t="e">
        <f>IF(OR(G238="-",F238=0),"-",G238/F238)</f>
        <v>#NAME?</v>
      </c>
      <c r="I238" s="494"/>
    </row>
    <row r="239" spans="1:11" ht="16.5" outlineLevel="1" thickTop="1">
      <c r="A239" s="495"/>
      <c r="B239" s="580"/>
      <c r="C239" s="486" t="s">
        <v>1305</v>
      </c>
      <c r="D239" s="496" t="s">
        <v>1204</v>
      </c>
      <c r="E239" s="496" t="s">
        <v>1205</v>
      </c>
      <c r="F239" s="497" t="s">
        <v>1206</v>
      </c>
      <c r="G239" s="490" t="s">
        <v>1202</v>
      </c>
      <c r="H239" s="660"/>
    </row>
    <row r="240" spans="1:11" outlineLevel="1">
      <c r="A240" s="495"/>
      <c r="B240" s="581"/>
      <c r="C240" s="486"/>
      <c r="D240" s="492"/>
      <c r="E240" s="492"/>
      <c r="F240" s="492"/>
      <c r="G240" s="490"/>
      <c r="H240" s="660"/>
    </row>
    <row r="241" spans="1:10" outlineLevel="1">
      <c r="A241" s="495"/>
      <c r="B241" s="581"/>
      <c r="C241" s="486"/>
      <c r="D241" s="492"/>
      <c r="E241" s="492"/>
      <c r="F241" s="492"/>
      <c r="G241" s="490"/>
      <c r="H241" s="660"/>
    </row>
    <row r="242" spans="1:10" outlineLevel="1">
      <c r="A242" s="495"/>
    </row>
    <row r="243" spans="1:10" outlineLevel="1"/>
    <row r="244" spans="1:10" outlineLevel="1"/>
    <row r="245" spans="1:10" outlineLevel="1"/>
    <row r="246" spans="1:10" outlineLevel="1"/>
    <row r="247" spans="1:10" outlineLevel="1">
      <c r="B247" s="584"/>
    </row>
    <row r="248" spans="1:10" outlineLevel="1">
      <c r="B248" s="584"/>
    </row>
    <row r="249" spans="1:10" outlineLevel="1">
      <c r="B249" s="584"/>
    </row>
    <row r="250" spans="1:10">
      <c r="A250" s="450" t="s">
        <v>1231</v>
      </c>
    </row>
    <row r="251" spans="1:10" outlineLevel="1">
      <c r="A251" s="453" t="str">
        <f>A219</f>
        <v>CÔNG TY TNHH KIỂM TOÁN ASC</v>
      </c>
      <c r="B251" s="576"/>
      <c r="C251" s="455"/>
      <c r="D251" s="456"/>
      <c r="E251" s="457"/>
      <c r="F251" s="454"/>
      <c r="G251" s="458"/>
      <c r="H251" s="662" t="s">
        <v>1232</v>
      </c>
      <c r="I251" s="458"/>
    </row>
    <row r="252" spans="1:10" ht="15.75" customHeight="1" outlineLevel="1">
      <c r="A252" s="453" t="e">
        <f>A220</f>
        <v>#REF!</v>
      </c>
      <c r="B252" s="576"/>
      <c r="C252" s="454"/>
      <c r="D252" s="454"/>
      <c r="E252" s="454"/>
      <c r="F252" s="454"/>
      <c r="G252" s="520"/>
      <c r="H252" s="690" t="s">
        <v>1182</v>
      </c>
      <c r="I252" s="3266" t="s">
        <v>1183</v>
      </c>
      <c r="J252" s="3267"/>
    </row>
    <row r="253" spans="1:10" outlineLevel="1">
      <c r="A253" s="453" t="e">
        <f>A221</f>
        <v>#REF!</v>
      </c>
      <c r="B253" s="576"/>
      <c r="C253" s="454"/>
      <c r="D253" s="454"/>
      <c r="E253" s="454"/>
      <c r="F253" s="460" t="s">
        <v>1185</v>
      </c>
      <c r="G253" s="460"/>
      <c r="H253" s="691"/>
      <c r="I253" s="3273"/>
      <c r="J253" s="3274"/>
    </row>
    <row r="254" spans="1:10" outlineLevel="1">
      <c r="A254" s="453" t="s">
        <v>1233</v>
      </c>
      <c r="B254" s="576"/>
      <c r="C254" s="454"/>
      <c r="D254" s="454"/>
      <c r="E254" s="454"/>
      <c r="F254" s="460" t="s">
        <v>1187</v>
      </c>
      <c r="G254" s="460"/>
      <c r="H254" s="691"/>
      <c r="I254" s="3262"/>
      <c r="J254" s="3263"/>
    </row>
    <row r="255" spans="1:10" ht="18.75" customHeight="1" outlineLevel="1">
      <c r="A255" s="454"/>
      <c r="B255" s="3275" t="s">
        <v>1234</v>
      </c>
      <c r="C255" s="3275"/>
      <c r="D255" s="3275"/>
      <c r="E255" s="454"/>
      <c r="F255" s="460" t="s">
        <v>1189</v>
      </c>
      <c r="G255" s="460"/>
      <c r="H255" s="691"/>
      <c r="I255" s="3262"/>
      <c r="J255" s="3263"/>
    </row>
    <row r="256" spans="1:10" outlineLevel="1">
      <c r="A256" s="461"/>
      <c r="B256" s="577"/>
      <c r="C256" s="461"/>
      <c r="D256" s="461"/>
      <c r="E256" s="461"/>
      <c r="F256" s="711"/>
      <c r="G256" s="711"/>
      <c r="H256" s="692"/>
      <c r="I256" s="3264"/>
      <c r="J256" s="3264"/>
    </row>
    <row r="257" spans="1:11" outlineLevel="1">
      <c r="A257" s="463"/>
      <c r="B257" s="578"/>
      <c r="C257" s="465"/>
      <c r="D257" s="465"/>
      <c r="E257" s="465"/>
      <c r="F257" s="465"/>
      <c r="G257" s="466"/>
      <c r="H257" s="665"/>
      <c r="I257" s="467"/>
    </row>
    <row r="258" spans="1:11" ht="15.75" customHeight="1" outlineLevel="1">
      <c r="C258" s="472" t="e">
        <f>C9</f>
        <v>#REF!</v>
      </c>
      <c r="D258" s="472" t="s">
        <v>1193</v>
      </c>
      <c r="E258" s="472" t="e">
        <f>$C$9</f>
        <v>#REF!</v>
      </c>
      <c r="F258" s="472" t="e">
        <f>F9</f>
        <v>#REF!</v>
      </c>
      <c r="G258" s="532" t="s">
        <v>510</v>
      </c>
      <c r="H258" s="693"/>
    </row>
    <row r="259" spans="1:11" outlineLevel="1">
      <c r="A259" s="509" t="s">
        <v>1191</v>
      </c>
      <c r="B259" s="583" t="s">
        <v>1192</v>
      </c>
      <c r="C259" s="478" t="s">
        <v>1194</v>
      </c>
      <c r="D259" s="477"/>
      <c r="E259" s="478" t="s">
        <v>1195</v>
      </c>
      <c r="F259" s="478" t="s">
        <v>1195</v>
      </c>
      <c r="G259" s="524" t="s">
        <v>987</v>
      </c>
      <c r="H259" s="694" t="s">
        <v>375</v>
      </c>
      <c r="I259" s="511" t="s">
        <v>540</v>
      </c>
    </row>
    <row r="260" spans="1:11" s="657" customFormat="1" outlineLevel="1">
      <c r="A260" s="595">
        <v>211</v>
      </c>
      <c r="B260" s="614" t="e">
        <f>VLOOKUP(A260,#REF!,2,0)</f>
        <v>#REF!</v>
      </c>
      <c r="C260" s="731" t="e">
        <f t="shared" ref="C260:C266" si="62">VLOOKUP(K260,DULIEU,3,0)</f>
        <v>#NAME?</v>
      </c>
      <c r="D260" s="732" t="e">
        <f t="shared" ref="D260:D265" si="63">VLOOKUP(K260,DULIEU,4,0)-VLOOKUP(K260,DULIEU,5,0)</f>
        <v>#NAME?</v>
      </c>
      <c r="E260" s="732" t="e">
        <f>C260+D260</f>
        <v>#NAME?</v>
      </c>
      <c r="F260" s="731" t="e">
        <f t="shared" ref="F260:F266" si="64">VLOOKUP(K260,DULIEU,10,0)</f>
        <v>#NAME?</v>
      </c>
      <c r="G260" s="626" t="e">
        <f>IF(E260-F260=0,"-",E260-F260)</f>
        <v>#NAME?</v>
      </c>
      <c r="H260" s="679" t="e">
        <f>IF(OR(G260="-",F260=0),"-",G260/F260)</f>
        <v>#NAME?</v>
      </c>
      <c r="I260" s="733"/>
      <c r="K260" s="713">
        <v>222</v>
      </c>
    </row>
    <row r="261" spans="1:11" s="657" customFormat="1" ht="20.25" customHeight="1" outlineLevel="1">
      <c r="A261" s="595">
        <v>213</v>
      </c>
      <c r="B261" s="614" t="e">
        <f>VLOOKUP(A261,#REF!,2,0)</f>
        <v>#REF!</v>
      </c>
      <c r="C261" s="731" t="e">
        <f t="shared" si="62"/>
        <v>#NAME?</v>
      </c>
      <c r="D261" s="732" t="e">
        <f t="shared" si="63"/>
        <v>#NAME?</v>
      </c>
      <c r="E261" s="732" t="e">
        <f t="shared" ref="E261:E265" si="65">C261+D261</f>
        <v>#NAME?</v>
      </c>
      <c r="F261" s="731" t="e">
        <f t="shared" si="64"/>
        <v>#NAME?</v>
      </c>
      <c r="G261" s="626" t="e">
        <f>IF(E261-F261=0,"-",E261-F261)</f>
        <v>#NAME?</v>
      </c>
      <c r="H261" s="679" t="e">
        <f>IF(OR(G261="-",F261=0),"-",G261/F261)</f>
        <v>#NAME?</v>
      </c>
      <c r="I261" s="622"/>
      <c r="K261" s="713">
        <v>228</v>
      </c>
    </row>
    <row r="262" spans="1:11" s="657" customFormat="1" outlineLevel="1">
      <c r="A262" s="734">
        <v>217</v>
      </c>
      <c r="B262" s="614" t="e">
        <f>VLOOKUP(A262,#REF!,2,0)</f>
        <v>#REF!</v>
      </c>
      <c r="C262" s="731" t="e">
        <f t="shared" si="62"/>
        <v>#NAME?</v>
      </c>
      <c r="D262" s="732" t="e">
        <f t="shared" si="63"/>
        <v>#NAME?</v>
      </c>
      <c r="E262" s="732" t="e">
        <f t="shared" si="65"/>
        <v>#NAME?</v>
      </c>
      <c r="F262" s="731" t="e">
        <f t="shared" si="64"/>
        <v>#NAME?</v>
      </c>
      <c r="G262" s="626" t="e">
        <f t="shared" ref="G262:G267" si="66">IF(E262-F262=0,"-",E262-F262)</f>
        <v>#NAME?</v>
      </c>
      <c r="H262" s="679" t="e">
        <f t="shared" ref="H262:H267" si="67">IF(OR(G262="-",F262=0),"-",G262/F262)</f>
        <v>#NAME?</v>
      </c>
      <c r="I262" s="622"/>
      <c r="K262" s="713">
        <v>231</v>
      </c>
    </row>
    <row r="263" spans="1:11" s="657" customFormat="1" outlineLevel="1">
      <c r="A263" s="712">
        <v>2141</v>
      </c>
      <c r="B263" s="614" t="e">
        <f>VLOOKUP(A263,#REF!,2,0)</f>
        <v>#REF!</v>
      </c>
      <c r="C263" s="731" t="e">
        <f t="shared" si="62"/>
        <v>#NAME?</v>
      </c>
      <c r="D263" s="732" t="e">
        <f t="shared" si="63"/>
        <v>#NAME?</v>
      </c>
      <c r="E263" s="732" t="e">
        <f t="shared" si="65"/>
        <v>#NAME?</v>
      </c>
      <c r="F263" s="731" t="e">
        <f t="shared" si="64"/>
        <v>#NAME?</v>
      </c>
      <c r="G263" s="626" t="e">
        <f>IF(E263-F263=0,"-",E263-F263)</f>
        <v>#NAME?</v>
      </c>
      <c r="H263" s="679" t="e">
        <f t="shared" si="67"/>
        <v>#NAME?</v>
      </c>
      <c r="I263" s="622"/>
      <c r="K263" s="713">
        <v>223</v>
      </c>
    </row>
    <row r="264" spans="1:11" s="657" customFormat="1" outlineLevel="1">
      <c r="A264" s="712">
        <v>2143</v>
      </c>
      <c r="B264" s="614" t="e">
        <f>VLOOKUP(A264,#REF!,2,0)</f>
        <v>#REF!</v>
      </c>
      <c r="C264" s="731" t="e">
        <f t="shared" si="62"/>
        <v>#NAME?</v>
      </c>
      <c r="D264" s="732" t="e">
        <f t="shared" si="63"/>
        <v>#NAME?</v>
      </c>
      <c r="E264" s="732" t="e">
        <f t="shared" si="65"/>
        <v>#NAME?</v>
      </c>
      <c r="F264" s="731" t="e">
        <f t="shared" si="64"/>
        <v>#NAME?</v>
      </c>
      <c r="G264" s="626" t="e">
        <f t="shared" si="66"/>
        <v>#NAME?</v>
      </c>
      <c r="H264" s="679" t="e">
        <f t="shared" si="67"/>
        <v>#NAME?</v>
      </c>
      <c r="I264" s="622"/>
      <c r="K264" s="713">
        <v>229</v>
      </c>
    </row>
    <row r="265" spans="1:11" s="657" customFormat="1" outlineLevel="1">
      <c r="A265" s="734">
        <v>2147</v>
      </c>
      <c r="B265" s="614" t="e">
        <f>VLOOKUP(A265,#REF!,2,0)</f>
        <v>#REF!</v>
      </c>
      <c r="C265" s="731" t="e">
        <f t="shared" si="62"/>
        <v>#NAME?</v>
      </c>
      <c r="D265" s="732" t="e">
        <f t="shared" si="63"/>
        <v>#NAME?</v>
      </c>
      <c r="E265" s="732" t="e">
        <f t="shared" si="65"/>
        <v>#NAME?</v>
      </c>
      <c r="F265" s="731" t="e">
        <f t="shared" si="64"/>
        <v>#NAME?</v>
      </c>
      <c r="G265" s="626" t="e">
        <f t="shared" si="66"/>
        <v>#NAME?</v>
      </c>
      <c r="H265" s="679" t="e">
        <f t="shared" si="67"/>
        <v>#NAME?</v>
      </c>
      <c r="I265" s="622"/>
      <c r="K265" s="713">
        <v>232</v>
      </c>
    </row>
    <row r="266" spans="1:11" s="657" customFormat="1" outlineLevel="1">
      <c r="A266" s="595">
        <v>241</v>
      </c>
      <c r="B266" s="614" t="e">
        <f>VLOOKUP(A266,#REF!,2,0)</f>
        <v>#REF!</v>
      </c>
      <c r="C266" s="731" t="e">
        <f t="shared" si="62"/>
        <v>#NAME?</v>
      </c>
      <c r="D266" s="732">
        <v>0</v>
      </c>
      <c r="E266" s="732" t="e">
        <f>C266+D266</f>
        <v>#NAME?</v>
      </c>
      <c r="F266" s="731" t="e">
        <f t="shared" si="64"/>
        <v>#NAME?</v>
      </c>
      <c r="G266" s="626" t="e">
        <f t="shared" si="66"/>
        <v>#NAME?</v>
      </c>
      <c r="H266" s="679" t="e">
        <f t="shared" si="67"/>
        <v>#NAME?</v>
      </c>
      <c r="I266" s="622"/>
      <c r="K266" s="713">
        <v>242</v>
      </c>
    </row>
    <row r="267" spans="1:11" ht="16.5" outlineLevel="1" thickBot="1">
      <c r="A267" s="481"/>
      <c r="B267" s="579" t="s">
        <v>166</v>
      </c>
      <c r="C267" s="493" t="e">
        <f>SUBTOTAL(9,C260:C266)</f>
        <v>#NAME?</v>
      </c>
      <c r="D267" s="493" t="e">
        <f>SUBTOTAL(9,D260:D266)</f>
        <v>#NAME?</v>
      </c>
      <c r="E267" s="493" t="e">
        <f>SUBTOTAL(9,E260:E266)</f>
        <v>#NAME?</v>
      </c>
      <c r="F267" s="493" t="e">
        <f>SUBTOTAL(9,F260:F266)</f>
        <v>#NAME?</v>
      </c>
      <c r="G267" s="573" t="e">
        <f t="shared" si="66"/>
        <v>#NAME?</v>
      </c>
      <c r="H267" s="671" t="e">
        <f t="shared" si="67"/>
        <v>#NAME?</v>
      </c>
      <c r="I267" s="494"/>
    </row>
    <row r="268" spans="1:11" ht="16.5" outlineLevel="1" thickTop="1">
      <c r="A268" s="495"/>
      <c r="B268" s="580"/>
      <c r="C268" s="486" t="s">
        <v>1305</v>
      </c>
      <c r="D268" s="496" t="s">
        <v>1204</v>
      </c>
      <c r="E268" s="496" t="s">
        <v>1205</v>
      </c>
      <c r="F268" s="497" t="s">
        <v>1206</v>
      </c>
      <c r="G268" s="490" t="s">
        <v>1202</v>
      </c>
      <c r="H268" s="660"/>
    </row>
    <row r="269" spans="1:11" outlineLevel="1">
      <c r="A269" s="495"/>
      <c r="B269" s="581"/>
      <c r="C269" s="486"/>
      <c r="D269" s="492"/>
      <c r="E269" s="492"/>
      <c r="F269" s="492"/>
      <c r="G269" s="490"/>
      <c r="H269" s="660"/>
    </row>
    <row r="270" spans="1:11" outlineLevel="1"/>
    <row r="271" spans="1:11" ht="15.75" customHeight="1" outlineLevel="1"/>
    <row r="272" spans="1:11" ht="15.75" customHeight="1" outlineLevel="1"/>
    <row r="273" spans="1:11" ht="15.75" customHeight="1" outlineLevel="1"/>
    <row r="274" spans="1:11" ht="15.75" customHeight="1"/>
    <row r="275" spans="1:11">
      <c r="A275" s="450" t="s">
        <v>1235</v>
      </c>
    </row>
    <row r="276" spans="1:11" outlineLevel="1">
      <c r="A276" s="453" t="str">
        <f>A251</f>
        <v>CÔNG TY TNHH KIỂM TOÁN ASC</v>
      </c>
      <c r="B276" s="576"/>
      <c r="C276" s="455"/>
      <c r="D276" s="456"/>
      <c r="E276" s="457"/>
      <c r="F276" s="454"/>
      <c r="G276" s="458"/>
      <c r="H276" s="662" t="s">
        <v>1236</v>
      </c>
      <c r="I276" s="458"/>
    </row>
    <row r="277" spans="1:11" ht="15.75" customHeight="1" outlineLevel="1">
      <c r="A277" s="453" t="e">
        <f>A252</f>
        <v>#REF!</v>
      </c>
      <c r="B277" s="576"/>
      <c r="C277" s="454"/>
      <c r="D277" s="454"/>
      <c r="E277" s="454"/>
      <c r="F277" s="454"/>
      <c r="G277" s="520"/>
      <c r="H277" s="690" t="s">
        <v>1182</v>
      </c>
      <c r="I277" s="3266" t="s">
        <v>1183</v>
      </c>
      <c r="J277" s="3267"/>
    </row>
    <row r="278" spans="1:11" outlineLevel="1">
      <c r="A278" s="453" t="e">
        <f>A253</f>
        <v>#REF!</v>
      </c>
      <c r="B278" s="576"/>
      <c r="C278" s="454"/>
      <c r="D278" s="454"/>
      <c r="E278" s="454"/>
      <c r="F278" s="460" t="s">
        <v>1185</v>
      </c>
      <c r="G278" s="460"/>
      <c r="H278" s="691"/>
      <c r="I278" s="3273"/>
      <c r="J278" s="3274"/>
    </row>
    <row r="279" spans="1:11" outlineLevel="1">
      <c r="A279" s="453" t="s">
        <v>1237</v>
      </c>
      <c r="B279" s="576"/>
      <c r="C279" s="454"/>
      <c r="D279" s="454"/>
      <c r="E279" s="454"/>
      <c r="F279" s="460" t="s">
        <v>1187</v>
      </c>
      <c r="G279" s="460"/>
      <c r="H279" s="691"/>
      <c r="I279" s="3262"/>
      <c r="J279" s="3263"/>
    </row>
    <row r="280" spans="1:11" outlineLevel="1">
      <c r="A280" s="501"/>
      <c r="B280" s="589"/>
      <c r="C280" s="501"/>
      <c r="D280" s="501"/>
      <c r="E280" s="538"/>
      <c r="F280" s="460" t="s">
        <v>1189</v>
      </c>
      <c r="G280" s="460"/>
      <c r="H280" s="691"/>
      <c r="I280" s="3262"/>
      <c r="J280" s="3263"/>
    </row>
    <row r="281" spans="1:11" outlineLevel="1">
      <c r="A281" s="461"/>
      <c r="B281" s="577"/>
      <c r="C281" s="461"/>
      <c r="D281" s="461"/>
      <c r="E281" s="461"/>
      <c r="F281" s="711"/>
      <c r="G281" s="711"/>
      <c r="H281" s="692"/>
      <c r="I281" s="3264"/>
      <c r="J281" s="3264"/>
    </row>
    <row r="282" spans="1:11" outlineLevel="1">
      <c r="A282" s="463"/>
      <c r="B282" s="578"/>
      <c r="C282" s="465"/>
      <c r="D282" s="465"/>
      <c r="E282" s="465"/>
      <c r="F282" s="465"/>
      <c r="G282" s="466"/>
      <c r="H282" s="665"/>
      <c r="I282" s="467"/>
    </row>
    <row r="283" spans="1:11" outlineLevel="1">
      <c r="A283" s="468"/>
      <c r="F283" s="469"/>
      <c r="G283" s="470"/>
      <c r="H283" s="676"/>
    </row>
    <row r="284" spans="1:11" ht="15.75" customHeight="1" outlineLevel="1">
      <c r="C284" s="472" t="e">
        <f>C9</f>
        <v>#REF!</v>
      </c>
      <c r="D284" s="472" t="s">
        <v>1193</v>
      </c>
      <c r="E284" s="472" t="e">
        <f>$C$9</f>
        <v>#REF!</v>
      </c>
      <c r="F284" s="472" t="e">
        <f>F9</f>
        <v>#REF!</v>
      </c>
      <c r="G284" s="532" t="s">
        <v>510</v>
      </c>
      <c r="H284" s="693"/>
    </row>
    <row r="285" spans="1:11" outlineLevel="1">
      <c r="A285" s="509" t="s">
        <v>1191</v>
      </c>
      <c r="B285" s="583" t="s">
        <v>1192</v>
      </c>
      <c r="C285" s="478" t="s">
        <v>1194</v>
      </c>
      <c r="D285" s="477"/>
      <c r="E285" s="478" t="s">
        <v>1195</v>
      </c>
      <c r="F285" s="478" t="s">
        <v>1195</v>
      </c>
      <c r="G285" s="524" t="s">
        <v>987</v>
      </c>
      <c r="H285" s="694" t="s">
        <v>375</v>
      </c>
      <c r="I285" s="511" t="s">
        <v>540</v>
      </c>
    </row>
    <row r="286" spans="1:11" s="657" customFormat="1" outlineLevel="1">
      <c r="A286" s="735">
        <v>212</v>
      </c>
      <c r="B286" s="614" t="e">
        <f>VLOOKUP(A286,#REF!,2,0)</f>
        <v>#REF!</v>
      </c>
      <c r="C286" s="731" t="e">
        <f>VLOOKUP(K286,DULIEU,3,0)</f>
        <v>#NAME?</v>
      </c>
      <c r="D286" s="732" t="e">
        <f>VLOOKUP(K286,DULIEU,4,0)-VLOOKUP(K286,DULIEU,5,0)</f>
        <v>#NAME?</v>
      </c>
      <c r="E286" s="732" t="e">
        <f t="shared" ref="E286" si="68">C286+D286</f>
        <v>#NAME?</v>
      </c>
      <c r="F286" s="731" t="e">
        <f>VLOOKUP(K286,DULIEU,10,0)</f>
        <v>#NAME?</v>
      </c>
      <c r="G286" s="626" t="e">
        <f>IF(E286-F286=0,"-",E286-F286)</f>
        <v>#NAME?</v>
      </c>
      <c r="H286" s="679" t="e">
        <f>IF(OR(G286="-",F286=0),"-",G286/F286)</f>
        <v>#NAME?</v>
      </c>
      <c r="I286" s="622"/>
      <c r="K286" s="713">
        <v>225</v>
      </c>
    </row>
    <row r="287" spans="1:11" s="657" customFormat="1" outlineLevel="1">
      <c r="A287" s="735"/>
      <c r="B287" s="736"/>
      <c r="C287" s="655"/>
      <c r="D287" s="656"/>
      <c r="E287" s="656"/>
      <c r="F287" s="655"/>
      <c r="G287" s="737"/>
      <c r="H287" s="679"/>
      <c r="I287" s="622"/>
      <c r="K287" s="713"/>
    </row>
    <row r="288" spans="1:11" s="657" customFormat="1" ht="43.5" customHeight="1" outlineLevel="1">
      <c r="A288" s="736">
        <v>2142</v>
      </c>
      <c r="B288" s="614" t="e">
        <f>VLOOKUP(A288,#REF!,2,0)</f>
        <v>#REF!</v>
      </c>
      <c r="C288" s="731" t="e">
        <f>VLOOKUP(K288,DULIEU,3,0)</f>
        <v>#NAME?</v>
      </c>
      <c r="D288" s="732" t="e">
        <f>VLOOKUP(K288,DULIEU,4,0)-VLOOKUP(K288,DULIEU,5,0)</f>
        <v>#NAME?</v>
      </c>
      <c r="E288" s="732" t="e">
        <f t="shared" ref="E288" si="69">C288+D288</f>
        <v>#NAME?</v>
      </c>
      <c r="F288" s="731" t="e">
        <f>VLOOKUP(K288,DULIEU,10,0)</f>
        <v>#NAME?</v>
      </c>
      <c r="G288" s="626" t="e">
        <f>IF(E288-F288=0,"-",E288-F288)</f>
        <v>#NAME?</v>
      </c>
      <c r="H288" s="679" t="e">
        <f>IF(OR(G288="-",F288=0),"-",G288/F288)</f>
        <v>#NAME?</v>
      </c>
      <c r="I288" s="622"/>
      <c r="K288" s="713">
        <v>226</v>
      </c>
    </row>
    <row r="289" spans="1:11" outlineLevel="1"/>
    <row r="290" spans="1:11" ht="16.5" outlineLevel="1" thickBot="1">
      <c r="A290" s="481"/>
      <c r="B290" s="579" t="s">
        <v>166</v>
      </c>
      <c r="C290" s="493" t="e">
        <f>SUBTOTAL(9,C286:C288)</f>
        <v>#NAME?</v>
      </c>
      <c r="D290" s="493" t="e">
        <f>SUBTOTAL(9,D286:D288)</f>
        <v>#NAME?</v>
      </c>
      <c r="E290" s="493" t="e">
        <f>SUBTOTAL(9,E286:E288)</f>
        <v>#NAME?</v>
      </c>
      <c r="F290" s="493" t="e">
        <f>SUBTOTAL(9,F286:F288)</f>
        <v>#NAME?</v>
      </c>
      <c r="G290" s="573" t="e">
        <f>IF(E290-F290=0,"-",E290-F290)</f>
        <v>#NAME?</v>
      </c>
      <c r="H290" s="671" t="e">
        <f>IF(OR(G290="-",F290=0),"-",G290/F290)</f>
        <v>#NAME?</v>
      </c>
      <c r="I290" s="539"/>
      <c r="J290" s="465"/>
      <c r="K290" s="716"/>
    </row>
    <row r="291" spans="1:11" ht="16.5" outlineLevel="1" thickTop="1">
      <c r="A291" s="495"/>
      <c r="B291" s="580"/>
      <c r="C291" s="486" t="s">
        <v>1203</v>
      </c>
      <c r="D291" s="496" t="s">
        <v>1204</v>
      </c>
      <c r="E291" s="496" t="s">
        <v>1205</v>
      </c>
      <c r="F291" s="497" t="s">
        <v>1206</v>
      </c>
      <c r="G291" s="490" t="s">
        <v>1202</v>
      </c>
      <c r="H291" s="660"/>
    </row>
    <row r="292" spans="1:11" outlineLevel="1">
      <c r="A292" s="495"/>
      <c r="B292" s="581"/>
      <c r="C292" s="486"/>
      <c r="D292" s="492"/>
      <c r="E292" s="492"/>
      <c r="F292" s="492"/>
      <c r="G292" s="490"/>
      <c r="H292" s="660"/>
    </row>
    <row r="293" spans="1:11" outlineLevel="1"/>
    <row r="294" spans="1:11" ht="15.75" hidden="1" customHeight="1" outlineLevel="1"/>
    <row r="295" spans="1:11" ht="15.75" hidden="1" customHeight="1" outlineLevel="1"/>
    <row r="296" spans="1:11" ht="15.75" hidden="1" customHeight="1" outlineLevel="1"/>
    <row r="297" spans="1:11" ht="15.75" hidden="1" customHeight="1" outlineLevel="1"/>
    <row r="298" spans="1:11" ht="15.75" hidden="1" customHeight="1" outlineLevel="1"/>
    <row r="299" spans="1:11" ht="15.75" hidden="1" customHeight="1" outlineLevel="1"/>
    <row r="300" spans="1:11" ht="15.75" hidden="1" customHeight="1" outlineLevel="1"/>
    <row r="301" spans="1:11" ht="15.75" hidden="1" customHeight="1" outlineLevel="1"/>
    <row r="302" spans="1:11" ht="15.75" hidden="1" customHeight="1" outlineLevel="1"/>
    <row r="303" spans="1:11" ht="15.75" hidden="1" customHeight="1" outlineLevel="1"/>
    <row r="304" spans="1:11" ht="15.75" hidden="1" customHeight="1" outlineLevel="1"/>
    <row r="305" ht="15.75" hidden="1" customHeight="1" outlineLevel="1"/>
    <row r="306" ht="15.75" hidden="1" customHeight="1" outlineLevel="1"/>
    <row r="307" ht="15.75" hidden="1" customHeight="1" outlineLevel="1"/>
    <row r="308" ht="15.75" hidden="1" customHeight="1" outlineLevel="1"/>
    <row r="309" ht="15.75" hidden="1" customHeight="1" outlineLevel="1"/>
    <row r="310" ht="15.75" hidden="1" customHeight="1" outlineLevel="1"/>
    <row r="311" ht="15.75" hidden="1" customHeight="1" outlineLevel="1"/>
    <row r="312" ht="15.75" hidden="1" customHeight="1" outlineLevel="1"/>
    <row r="313" ht="15.75" hidden="1" customHeight="1" outlineLevel="1"/>
    <row r="314" ht="15.75" hidden="1" customHeight="1" outlineLevel="1"/>
    <row r="315" ht="15.75" hidden="1" customHeight="1" outlineLevel="1"/>
    <row r="316" ht="15.75" hidden="1" customHeight="1" outlineLevel="1"/>
    <row r="317" ht="15.75" hidden="1" customHeight="1" outlineLevel="1"/>
    <row r="318" ht="15.75" hidden="1" customHeight="1" outlineLevel="1"/>
    <row r="319" ht="15.75" hidden="1" customHeight="1" outlineLevel="1"/>
    <row r="320" ht="15.75" hidden="1" customHeight="1" outlineLevel="1"/>
    <row r="321" spans="1:10" ht="15.75" hidden="1" customHeight="1" outlineLevel="1"/>
    <row r="322" spans="1:10" ht="15.75" hidden="1" customHeight="1" outlineLevel="1"/>
    <row r="323" spans="1:10" ht="15.75" hidden="1" customHeight="1" outlineLevel="1"/>
    <row r="324" spans="1:10" ht="15.75" hidden="1" customHeight="1" outlineLevel="1"/>
    <row r="325" spans="1:10" ht="15.75" hidden="1" customHeight="1" outlineLevel="1"/>
    <row r="326" spans="1:10" ht="15.75" hidden="1" customHeight="1" outlineLevel="1"/>
    <row r="327" spans="1:10" ht="15.75" hidden="1" customHeight="1" outlineLevel="1"/>
    <row r="328" spans="1:10" ht="15.75" hidden="1" customHeight="1" outlineLevel="1"/>
    <row r="329" spans="1:10" ht="15.75" hidden="1" customHeight="1" outlineLevel="1"/>
    <row r="330" spans="1:10" ht="15.75" hidden="1" customHeight="1" outlineLevel="1"/>
    <row r="331" spans="1:10" outlineLevel="1"/>
    <row r="333" spans="1:10">
      <c r="A333" s="450" t="s">
        <v>1238</v>
      </c>
    </row>
    <row r="334" spans="1:10" outlineLevel="1">
      <c r="A334" s="453" t="str">
        <f>A251</f>
        <v>CÔNG TY TNHH KIỂM TOÁN ASC</v>
      </c>
      <c r="B334" s="576"/>
      <c r="C334" s="455"/>
      <c r="D334" s="456"/>
      <c r="E334" s="457"/>
      <c r="F334" s="454"/>
      <c r="G334" s="458"/>
      <c r="H334" s="662" t="s">
        <v>1239</v>
      </c>
      <c r="I334" s="458"/>
    </row>
    <row r="335" spans="1:10" ht="15.75" customHeight="1" outlineLevel="1">
      <c r="A335" s="453" t="e">
        <f>A252</f>
        <v>#REF!</v>
      </c>
      <c r="B335" s="576"/>
      <c r="C335" s="454"/>
      <c r="D335" s="454"/>
      <c r="E335" s="454"/>
      <c r="F335" s="454"/>
      <c r="G335" s="520"/>
      <c r="H335" s="690" t="s">
        <v>1182</v>
      </c>
      <c r="I335" s="3266" t="s">
        <v>1183</v>
      </c>
      <c r="J335" s="3267"/>
    </row>
    <row r="336" spans="1:10" outlineLevel="1">
      <c r="A336" s="453" t="e">
        <f>A253</f>
        <v>#REF!</v>
      </c>
      <c r="B336" s="576"/>
      <c r="C336" s="454"/>
      <c r="D336" s="454"/>
      <c r="E336" s="454"/>
      <c r="F336" s="460" t="s">
        <v>1185</v>
      </c>
      <c r="G336" s="460"/>
      <c r="H336" s="691"/>
      <c r="I336" s="3273"/>
      <c r="J336" s="3274"/>
    </row>
    <row r="337" spans="1:11" outlineLevel="1">
      <c r="A337" s="453" t="s">
        <v>1240</v>
      </c>
      <c r="B337" s="576"/>
      <c r="C337" s="454"/>
      <c r="D337" s="454"/>
      <c r="E337" s="454"/>
      <c r="F337" s="460" t="s">
        <v>1187</v>
      </c>
      <c r="G337" s="460"/>
      <c r="H337" s="691"/>
      <c r="I337" s="3262"/>
      <c r="J337" s="3263"/>
    </row>
    <row r="338" spans="1:11" ht="18" customHeight="1" outlineLevel="1">
      <c r="A338" s="454"/>
      <c r="B338" s="3275" t="s">
        <v>1317</v>
      </c>
      <c r="C338" s="3275"/>
      <c r="D338" s="3275"/>
      <c r="E338" s="454"/>
      <c r="F338" s="460" t="s">
        <v>1189</v>
      </c>
      <c r="G338" s="460"/>
      <c r="H338" s="691"/>
      <c r="I338" s="3262"/>
      <c r="J338" s="3263"/>
    </row>
    <row r="339" spans="1:11" outlineLevel="1">
      <c r="A339" s="461"/>
      <c r="B339" s="577"/>
      <c r="C339" s="461"/>
      <c r="D339" s="461"/>
      <c r="E339" s="461"/>
      <c r="F339" s="711"/>
      <c r="G339" s="711"/>
      <c r="H339" s="692"/>
      <c r="I339" s="3264"/>
      <c r="J339" s="3264"/>
    </row>
    <row r="340" spans="1:11" outlineLevel="1">
      <c r="A340" s="463"/>
      <c r="B340" s="578"/>
      <c r="C340" s="465"/>
      <c r="D340" s="465"/>
      <c r="E340" s="465"/>
      <c r="F340" s="465"/>
      <c r="G340" s="466"/>
      <c r="H340" s="665"/>
      <c r="I340" s="467"/>
    </row>
    <row r="341" spans="1:11" outlineLevel="1">
      <c r="A341" s="468"/>
      <c r="F341" s="469"/>
      <c r="G341" s="470"/>
      <c r="H341" s="676"/>
    </row>
    <row r="342" spans="1:11" ht="15.75" customHeight="1" outlineLevel="1">
      <c r="C342" s="472" t="e">
        <f>C9</f>
        <v>#REF!</v>
      </c>
      <c r="D342" s="472" t="s">
        <v>1193</v>
      </c>
      <c r="E342" s="472" t="e">
        <f>$C$9</f>
        <v>#REF!</v>
      </c>
      <c r="F342" s="472" t="e">
        <f>F9</f>
        <v>#REF!</v>
      </c>
      <c r="G342" s="532" t="s">
        <v>510</v>
      </c>
      <c r="H342" s="693"/>
    </row>
    <row r="343" spans="1:11" outlineLevel="1">
      <c r="A343" s="509" t="s">
        <v>1191</v>
      </c>
      <c r="B343" s="583" t="s">
        <v>1192</v>
      </c>
      <c r="C343" s="478" t="s">
        <v>1194</v>
      </c>
      <c r="D343" s="477"/>
      <c r="E343" s="478" t="s">
        <v>1195</v>
      </c>
      <c r="F343" s="478" t="s">
        <v>1195</v>
      </c>
      <c r="G343" s="524" t="s">
        <v>987</v>
      </c>
      <c r="H343" s="694" t="s">
        <v>375</v>
      </c>
      <c r="I343" s="511" t="s">
        <v>540</v>
      </c>
    </row>
    <row r="344" spans="1:11" ht="38.25" customHeight="1" outlineLevel="1">
      <c r="A344" s="699">
        <v>3411</v>
      </c>
      <c r="B344" s="615" t="e">
        <f>VLOOKUP(A344,#REF!,2,0)</f>
        <v>#REF!</v>
      </c>
      <c r="C344" s="722" t="e">
        <f>VLOOKUP(K344,DULIEU,3,0)</f>
        <v>#NAME?</v>
      </c>
      <c r="D344" s="727" t="e">
        <f>VLOOKUP(K344,DULIEU,5,0)-VLOOKUP(K344,DULIEU,4,0)</f>
        <v>#NAME?</v>
      </c>
      <c r="E344" s="727" t="e">
        <f>C344+D344</f>
        <v>#NAME?</v>
      </c>
      <c r="F344" s="725" t="e">
        <f>VLOOKUP(K344,DULIEU,10,0)</f>
        <v>#NAME?</v>
      </c>
      <c r="G344" s="747" t="e">
        <f>IF(E344-F344=0,"-",E344-F344)</f>
        <v>#NAME?</v>
      </c>
      <c r="H344" s="748" t="e">
        <f>IF(OR(G344="-",F344=0),"-",G344/F344)</f>
        <v>#NAME?</v>
      </c>
      <c r="I344" s="733"/>
      <c r="J344" s="733"/>
      <c r="K344" s="645" t="s">
        <v>1315</v>
      </c>
    </row>
    <row r="345" spans="1:11" s="572" customFormat="1" ht="38.25" customHeight="1" outlineLevel="1">
      <c r="A345" s="699">
        <v>3412</v>
      </c>
      <c r="B345" s="614" t="e">
        <f>VLOOKUP(A345,#REF!,2,0)</f>
        <v>#REF!</v>
      </c>
      <c r="C345" s="726" t="e">
        <f>VLOOKUP(K345,DULIEU,3,0)</f>
        <v>#NAME?</v>
      </c>
      <c r="D345" s="701" t="e">
        <f>VLOOKUP(K345,DULIEU,5,0)-VLOOKUP(K345,DULIEU,4,0)</f>
        <v>#NAME?</v>
      </c>
      <c r="E345" s="701" t="e">
        <f>C345+D345</f>
        <v>#NAME?</v>
      </c>
      <c r="F345" s="728" t="e">
        <f>VLOOKUP(K345,DULIEU,10,0)</f>
        <v>#NAME?</v>
      </c>
      <c r="G345" s="626" t="e">
        <f>IF(E345-F345=0,"-",E345-F345)</f>
        <v>#NAME?</v>
      </c>
      <c r="H345" s="679" t="e">
        <f>IF(OR(G345="-",F345=0),"-",G345/F345)</f>
        <v>#NAME?</v>
      </c>
      <c r="I345" s="657"/>
      <c r="J345" s="657"/>
      <c r="K345" s="645" t="s">
        <v>1316</v>
      </c>
    </row>
    <row r="346" spans="1:11" ht="31.5" outlineLevel="1">
      <c r="A346" s="699"/>
      <c r="B346" s="736" t="s">
        <v>1318</v>
      </c>
      <c r="C346" s="726" t="e">
        <f>SUBTOTAL(9,C348:C352)</f>
        <v>#NAME?</v>
      </c>
      <c r="D346" s="752" t="e">
        <f>SUBTOTAL(9,D348:D352)</f>
        <v>#NAME?</v>
      </c>
      <c r="E346" s="752" t="e">
        <f>SUBTOTAL(9,E348:E352)</f>
        <v>#NAME?</v>
      </c>
      <c r="F346" s="752" t="e">
        <f t="shared" ref="F346:G346" si="70">SUBTOTAL(9,F348:F352)</f>
        <v>#NAME?</v>
      </c>
      <c r="G346" s="726" t="e">
        <f t="shared" si="70"/>
        <v>#NAME?</v>
      </c>
      <c r="H346" s="679" t="e">
        <f>IF(OR(G346="-",F346=0),"-",G346/F346)</f>
        <v>#NAME?</v>
      </c>
      <c r="I346" s="657"/>
      <c r="J346" s="657"/>
      <c r="K346" s="645" t="s">
        <v>1241</v>
      </c>
    </row>
    <row r="347" spans="1:11" outlineLevel="1">
      <c r="A347" s="699"/>
      <c r="B347" s="736"/>
      <c r="C347" s="726"/>
      <c r="D347" s="701"/>
      <c r="E347" s="701"/>
      <c r="F347" s="728"/>
      <c r="G347" s="706"/>
      <c r="H347" s="681"/>
      <c r="I347" s="657"/>
      <c r="J347" s="657"/>
      <c r="K347" s="645"/>
    </row>
    <row r="348" spans="1:11" outlineLevel="1">
      <c r="A348" s="699" t="s">
        <v>834</v>
      </c>
      <c r="B348" s="614" t="e">
        <f>VLOOKUP(A348,#REF!,2,0)</f>
        <v>#REF!</v>
      </c>
      <c r="C348" s="726" t="e">
        <f>VLOOKUP(K348,DULIEU,3,0)</f>
        <v>#NAME?</v>
      </c>
      <c r="D348" s="701" t="e">
        <f>VLOOKUP(K348,DULIEU,5,0)-VLOOKUP(K348,DULIEU,4,0)</f>
        <v>#NAME?</v>
      </c>
      <c r="E348" s="701" t="e">
        <f t="shared" ref="E348:E352" si="71">C348+D348</f>
        <v>#NAME?</v>
      </c>
      <c r="F348" s="728" t="e">
        <f>VLOOKUP(K348,DULIEU,10,0)</f>
        <v>#NAME?</v>
      </c>
      <c r="G348" s="626" t="e">
        <f>IF(E348-F348=0,"-",E348-F348)</f>
        <v>#NAME?</v>
      </c>
      <c r="H348" s="679" t="e">
        <f>IF(OR(G348="-",F348=0),"-",G348/F348)</f>
        <v>#NAME?</v>
      </c>
      <c r="I348" s="657"/>
      <c r="J348" s="657"/>
      <c r="K348" s="645" t="s">
        <v>1319</v>
      </c>
    </row>
    <row r="349" spans="1:11" outlineLevel="1">
      <c r="A349" s="699"/>
      <c r="B349" s="736"/>
      <c r="C349" s="726"/>
      <c r="D349" s="701"/>
      <c r="E349" s="701"/>
      <c r="F349" s="728"/>
      <c r="G349" s="706"/>
      <c r="H349" s="681"/>
      <c r="I349" s="657"/>
      <c r="J349" s="657"/>
      <c r="K349" s="645"/>
    </row>
    <row r="350" spans="1:11" outlineLevel="1">
      <c r="A350" s="745" t="s">
        <v>835</v>
      </c>
      <c r="B350" s="614" t="e">
        <f>VLOOKUP(A350,#REF!,2,0)</f>
        <v>#REF!</v>
      </c>
      <c r="C350" s="726" t="e">
        <f>VLOOKUP(K350,DULIEU,3,0)</f>
        <v>#NAME?</v>
      </c>
      <c r="D350" s="701" t="e">
        <f>VLOOKUP(K350,DULIEU,5,0)-VLOOKUP(K350,DULIEU,4,0)</f>
        <v>#NAME?</v>
      </c>
      <c r="E350" s="701" t="e">
        <f t="shared" si="71"/>
        <v>#NAME?</v>
      </c>
      <c r="F350" s="728" t="e">
        <f>VLOOKUP(K350,DULIEU,10,0)</f>
        <v>#NAME?</v>
      </c>
      <c r="G350" s="626" t="e">
        <f>IF(E350-F350=0,"-",E350-F350)</f>
        <v>#NAME?</v>
      </c>
      <c r="H350" s="679" t="e">
        <f>IF(OR(G350="-",F350=0),"-",G350/F350)</f>
        <v>#NAME?</v>
      </c>
      <c r="I350" s="657"/>
      <c r="J350" s="657"/>
      <c r="K350" s="645" t="s">
        <v>1320</v>
      </c>
    </row>
    <row r="351" spans="1:11" outlineLevel="1">
      <c r="A351" s="745"/>
      <c r="B351" s="736"/>
      <c r="C351" s="726"/>
      <c r="D351" s="701"/>
      <c r="E351" s="701"/>
      <c r="F351" s="728"/>
      <c r="G351" s="706"/>
      <c r="H351" s="681"/>
      <c r="I351" s="657"/>
      <c r="J351" s="657"/>
      <c r="K351" s="645"/>
    </row>
    <row r="352" spans="1:11" outlineLevel="1">
      <c r="A352" s="745">
        <v>3431</v>
      </c>
      <c r="B352" s="614" t="e">
        <f>VLOOKUP(A352,#REF!,2,0)</f>
        <v>#REF!</v>
      </c>
      <c r="C352" s="726" t="e">
        <f>VLOOKUP(K352,DULIEU,3,0)</f>
        <v>#NAME?</v>
      </c>
      <c r="D352" s="701" t="e">
        <f>VLOOKUP(K352,DULIEU,5,0)-VLOOKUP(K352,DULIEU,4,0)</f>
        <v>#NAME?</v>
      </c>
      <c r="E352" s="701" t="e">
        <f t="shared" si="71"/>
        <v>#NAME?</v>
      </c>
      <c r="F352" s="728" t="e">
        <f>VLOOKUP(K352,DULIEU,10,0)</f>
        <v>#NAME?</v>
      </c>
      <c r="G352" s="626" t="e">
        <f>IF(E352-F352=0,"-",E352-F352)</f>
        <v>#NAME?</v>
      </c>
      <c r="H352" s="679" t="e">
        <f>IF(OR(G352="-",F352=0),"-",G352/F352)</f>
        <v>#NAME?</v>
      </c>
      <c r="I352" s="657"/>
      <c r="J352" s="657"/>
      <c r="K352" s="645" t="s">
        <v>1321</v>
      </c>
    </row>
    <row r="353" spans="1:11" outlineLevel="1">
      <c r="A353" s="746"/>
      <c r="B353" s="611"/>
      <c r="C353" s="741"/>
      <c r="D353" s="709"/>
      <c r="E353" s="709"/>
      <c r="F353" s="742"/>
      <c r="G353" s="706"/>
      <c r="H353" s="681"/>
      <c r="I353" s="657"/>
      <c r="J353" s="657"/>
      <c r="K353" s="645"/>
    </row>
    <row r="354" spans="1:11" ht="16.5" outlineLevel="1" thickBot="1">
      <c r="A354" s="481"/>
      <c r="B354" s="579" t="s">
        <v>166</v>
      </c>
      <c r="C354" s="738" t="e">
        <f>SUBTOTAL(9,C344:C352)</f>
        <v>#NAME?</v>
      </c>
      <c r="D354" s="493" t="e">
        <f>SUBTOTAL(9,D344:D352)</f>
        <v>#NAME?</v>
      </c>
      <c r="E354" s="493" t="e">
        <f>SUBTOTAL(9,E344:E352)</f>
        <v>#NAME?</v>
      </c>
      <c r="F354" s="739" t="e">
        <f>SUBTOTAL(9,F344:F352)</f>
        <v>#NAME?</v>
      </c>
      <c r="G354" s="740" t="e">
        <f>IF(E354-F354=0,"-",E354-F354)</f>
        <v>#NAME?</v>
      </c>
      <c r="H354" s="671" t="e">
        <f>IF(OR(G354="-",F354=0),"-",G354/F354)</f>
        <v>#NAME?</v>
      </c>
      <c r="I354" s="494"/>
      <c r="K354" s="645"/>
    </row>
    <row r="355" spans="1:11" ht="16.5" outlineLevel="1" thickTop="1">
      <c r="A355" s="495"/>
      <c r="B355" s="580"/>
      <c r="C355" s="486" t="s">
        <v>1305</v>
      </c>
      <c r="D355" s="496" t="s">
        <v>1204</v>
      </c>
      <c r="E355" s="496" t="s">
        <v>1205</v>
      </c>
      <c r="F355" s="497" t="s">
        <v>1206</v>
      </c>
      <c r="G355" s="490" t="s">
        <v>1202</v>
      </c>
      <c r="H355" s="660"/>
    </row>
    <row r="356" spans="1:11" s="572" customFormat="1" outlineLevel="1">
      <c r="A356" s="495"/>
      <c r="B356" s="580"/>
      <c r="C356" s="486"/>
      <c r="D356" s="544"/>
      <c r="E356" s="544"/>
      <c r="F356" s="497"/>
      <c r="G356" s="490"/>
      <c r="H356" s="660"/>
      <c r="K356" s="713"/>
    </row>
    <row r="357" spans="1:11" s="572" customFormat="1" outlineLevel="1">
      <c r="A357" s="495"/>
      <c r="B357" s="580"/>
      <c r="C357" s="486"/>
      <c r="D357" s="544"/>
      <c r="E357" s="544"/>
      <c r="F357" s="497"/>
      <c r="G357" s="490"/>
      <c r="H357" s="660"/>
      <c r="K357" s="713"/>
    </row>
    <row r="358" spans="1:11" s="572" customFormat="1" outlineLevel="1">
      <c r="A358" s="495"/>
      <c r="B358" s="580"/>
      <c r="C358" s="486"/>
      <c r="D358" s="544"/>
      <c r="E358" s="544"/>
      <c r="F358" s="497"/>
      <c r="G358" s="490"/>
      <c r="H358" s="660"/>
      <c r="K358" s="713"/>
    </row>
    <row r="359" spans="1:11">
      <c r="A359" s="450" t="s">
        <v>1242</v>
      </c>
    </row>
    <row r="360" spans="1:11" outlineLevel="1">
      <c r="A360" s="453" t="str">
        <f>A251</f>
        <v>CÔNG TY TNHH KIỂM TOÁN ASC</v>
      </c>
      <c r="B360" s="576"/>
      <c r="C360" s="455"/>
      <c r="D360" s="456"/>
      <c r="E360" s="457"/>
      <c r="F360" s="454"/>
      <c r="G360" s="458"/>
      <c r="H360" s="662" t="s">
        <v>1243</v>
      </c>
      <c r="I360" s="458"/>
    </row>
    <row r="361" spans="1:11" ht="15.75" customHeight="1" outlineLevel="1">
      <c r="A361" s="453" t="e">
        <f>A252</f>
        <v>#REF!</v>
      </c>
      <c r="B361" s="576"/>
      <c r="C361" s="454"/>
      <c r="D361" s="454"/>
      <c r="E361" s="454"/>
      <c r="F361" s="454"/>
      <c r="G361" s="520"/>
      <c r="H361" s="690" t="s">
        <v>1182</v>
      </c>
      <c r="I361" s="3266" t="s">
        <v>1183</v>
      </c>
      <c r="J361" s="3267"/>
    </row>
    <row r="362" spans="1:11" outlineLevel="1">
      <c r="A362" s="453" t="e">
        <f>A253</f>
        <v>#REF!</v>
      </c>
      <c r="B362" s="576"/>
      <c r="C362" s="454"/>
      <c r="D362" s="454"/>
      <c r="E362" s="454"/>
      <c r="F362" s="460" t="s">
        <v>1185</v>
      </c>
      <c r="G362" s="460"/>
      <c r="H362" s="691"/>
      <c r="I362" s="3273"/>
      <c r="J362" s="3274"/>
    </row>
    <row r="363" spans="1:11" outlineLevel="1">
      <c r="A363" s="453" t="s">
        <v>1244</v>
      </c>
      <c r="B363" s="576"/>
      <c r="C363" s="454"/>
      <c r="D363" s="454"/>
      <c r="E363" s="454"/>
      <c r="F363" s="460" t="s">
        <v>1187</v>
      </c>
      <c r="G363" s="460"/>
      <c r="H363" s="691"/>
      <c r="I363" s="3262"/>
      <c r="J363" s="3263"/>
    </row>
    <row r="364" spans="1:11" ht="21" customHeight="1" outlineLevel="1">
      <c r="A364" s="454"/>
      <c r="B364" s="3289" t="s">
        <v>1245</v>
      </c>
      <c r="C364" s="3289"/>
      <c r="D364" s="3289"/>
      <c r="E364" s="454"/>
      <c r="F364" s="460" t="s">
        <v>1189</v>
      </c>
      <c r="G364" s="460"/>
      <c r="H364" s="691"/>
      <c r="I364" s="3262"/>
      <c r="J364" s="3263"/>
    </row>
    <row r="365" spans="1:11" outlineLevel="1">
      <c r="A365" s="461"/>
      <c r="B365" s="577"/>
      <c r="C365" s="461"/>
      <c r="D365" s="461"/>
      <c r="E365" s="461"/>
      <c r="F365" s="753"/>
      <c r="G365" s="753"/>
      <c r="H365" s="692"/>
      <c r="I365" s="3264"/>
      <c r="J365" s="3264"/>
    </row>
    <row r="366" spans="1:11" outlineLevel="1">
      <c r="A366" s="463"/>
      <c r="B366" s="578"/>
      <c r="C366" s="465"/>
      <c r="D366" s="465"/>
      <c r="E366" s="465"/>
      <c r="F366" s="465"/>
      <c r="G366" s="466"/>
      <c r="H366" s="665"/>
      <c r="I366" s="467"/>
    </row>
    <row r="367" spans="1:11" outlineLevel="1">
      <c r="A367" s="468"/>
      <c r="F367" s="469"/>
      <c r="G367" s="470"/>
      <c r="H367" s="676"/>
    </row>
    <row r="368" spans="1:11" ht="15.75" customHeight="1" outlineLevel="1">
      <c r="C368" s="472" t="e">
        <f>C9</f>
        <v>#REF!</v>
      </c>
      <c r="D368" s="472" t="s">
        <v>1193</v>
      </c>
      <c r="E368" s="472" t="e">
        <f>$C$9</f>
        <v>#REF!</v>
      </c>
      <c r="F368" s="472" t="e">
        <f>E9</f>
        <v>#REF!</v>
      </c>
      <c r="G368" s="532" t="s">
        <v>510</v>
      </c>
      <c r="H368" s="693"/>
    </row>
    <row r="369" spans="1:11" outlineLevel="1">
      <c r="A369" s="509" t="s">
        <v>1191</v>
      </c>
      <c r="B369" s="583" t="s">
        <v>1192</v>
      </c>
      <c r="C369" s="478" t="s">
        <v>1194</v>
      </c>
      <c r="D369" s="477"/>
      <c r="E369" s="478" t="s">
        <v>1195</v>
      </c>
      <c r="F369" s="478" t="s">
        <v>1195</v>
      </c>
      <c r="G369" s="524" t="s">
        <v>987</v>
      </c>
      <c r="H369" s="694" t="s">
        <v>375</v>
      </c>
      <c r="I369" s="511" t="s">
        <v>540</v>
      </c>
    </row>
    <row r="370" spans="1:11" s="657" customFormat="1" ht="33.75" customHeight="1" outlineLevel="1">
      <c r="A370" s="699">
        <v>331</v>
      </c>
      <c r="B370" s="614" t="e">
        <f>VLOOKUP(A370,#REF!,2,0)</f>
        <v>#REF!</v>
      </c>
      <c r="C370" s="722" t="e">
        <f>VLOOKUP(K370,DULIEU,3,0)</f>
        <v>#NAME?</v>
      </c>
      <c r="D370" s="701" t="e">
        <f>VLOOKUP(K370,DULIEU,5,0)-VLOOKUP(K370,DULIEU,4,0)</f>
        <v>#NAME?</v>
      </c>
      <c r="E370" s="701" t="e">
        <f>C370+D370</f>
        <v>#NAME?</v>
      </c>
      <c r="F370" s="725" t="e">
        <f>VLOOKUP(K370,DULIEU,10,0)</f>
        <v>#NAME?</v>
      </c>
      <c r="G370" s="626" t="e">
        <f>IF(E370-F370=0,"-",E370-F370)</f>
        <v>#NAME?</v>
      </c>
      <c r="H370" s="679" t="e">
        <f>IF(OR(G370="-",F370=0),"-",G370/F370)</f>
        <v>#NAME?</v>
      </c>
      <c r="K370" s="713">
        <v>311</v>
      </c>
    </row>
    <row r="371" spans="1:11" s="657" customFormat="1" outlineLevel="1">
      <c r="A371" s="699"/>
      <c r="B371" s="617"/>
      <c r="C371" s="749"/>
      <c r="D371" s="750"/>
      <c r="E371" s="750"/>
      <c r="F371" s="751"/>
      <c r="G371" s="706"/>
      <c r="H371" s="681"/>
      <c r="K371" s="713"/>
    </row>
    <row r="372" spans="1:11" s="657" customFormat="1" outlineLevel="1">
      <c r="A372" s="699" t="s">
        <v>533</v>
      </c>
      <c r="B372" s="614" t="e">
        <f>VLOOKUP(A372,#REF!,2,0)</f>
        <v>#REF!</v>
      </c>
      <c r="C372" s="726" t="e">
        <f>VLOOKUP(K372,DULIEU,3,0)</f>
        <v>#NAME?</v>
      </c>
      <c r="D372" s="727" t="e">
        <f>VLOOKUP(K372,DULIEU,5,0)-VLOOKUP(K372,DULIEU,4,0)</f>
        <v>#NAME?</v>
      </c>
      <c r="E372" s="727" t="e">
        <f>C372+D372</f>
        <v>#NAME?</v>
      </c>
      <c r="F372" s="728" t="e">
        <f>VLOOKUP(K372,DULIEU,10,0)</f>
        <v>#NAME?</v>
      </c>
      <c r="G372" s="626" t="e">
        <f>IF(E372-F372=0,"-",E372-F372)</f>
        <v>#NAME?</v>
      </c>
      <c r="H372" s="679" t="e">
        <f>IF(OR(G372="-",F372=0),"-",G372/F372)</f>
        <v>#NAME?</v>
      </c>
      <c r="K372" s="713">
        <v>312</v>
      </c>
    </row>
    <row r="373" spans="1:11" s="657" customFormat="1" outlineLevel="1">
      <c r="A373" s="699"/>
      <c r="B373" s="617"/>
      <c r="C373" s="749"/>
      <c r="D373" s="750"/>
      <c r="E373" s="750"/>
      <c r="F373" s="751"/>
      <c r="G373" s="706"/>
      <c r="H373" s="681"/>
      <c r="K373" s="713"/>
    </row>
    <row r="374" spans="1:11" s="657" customFormat="1" outlineLevel="1">
      <c r="A374" s="699" t="s">
        <v>13</v>
      </c>
      <c r="B374" s="614" t="e">
        <f>VLOOKUP(A374,#REF!,2,0)</f>
        <v>#REF!</v>
      </c>
      <c r="C374" s="726" t="e">
        <f>VLOOKUP(K374,DULIEU,3,0)</f>
        <v>#NAME?</v>
      </c>
      <c r="D374" s="727" t="e">
        <f>VLOOKUP(K374,DULIEU,5,0)-VLOOKUP(K374,DULIEU,4,0)</f>
        <v>#NAME?</v>
      </c>
      <c r="E374" s="727" t="e">
        <f>C374+D374</f>
        <v>#NAME?</v>
      </c>
      <c r="F374" s="728" t="e">
        <f>VLOOKUP(K374,DULIEU,10,0)</f>
        <v>#NAME?</v>
      </c>
      <c r="G374" s="626" t="e">
        <f>IF(E374-F374=0,"-",E374-F374)</f>
        <v>#NAME?</v>
      </c>
      <c r="H374" s="679" t="e">
        <f>IF(OR(G374="-",F374=0),"-",G374/F374)</f>
        <v>#NAME?</v>
      </c>
      <c r="K374" s="713">
        <v>332</v>
      </c>
    </row>
    <row r="375" spans="1:11" s="657" customFormat="1" outlineLevel="1">
      <c r="A375" s="699"/>
      <c r="B375" s="617"/>
      <c r="C375" s="749"/>
      <c r="D375" s="750"/>
      <c r="E375" s="750"/>
      <c r="F375" s="751"/>
      <c r="G375" s="706"/>
      <c r="H375" s="681"/>
      <c r="K375" s="713"/>
    </row>
    <row r="376" spans="1:11" s="657" customFormat="1" ht="35.25" customHeight="1" outlineLevel="1">
      <c r="A376" s="699" t="s">
        <v>1322</v>
      </c>
      <c r="B376" s="614" t="e">
        <f>VLOOKUP(A376,#REF!,2,0)</f>
        <v>#REF!</v>
      </c>
      <c r="C376" s="726" t="e">
        <f>VLOOKUP(K376,DULIEU,3,0)</f>
        <v>#NAME?</v>
      </c>
      <c r="D376" s="701" t="e">
        <f>VLOOKUP(K376,DULIEU,5,0)-VLOOKUP(K376,DULIEU,4,0)</f>
        <v>#NAME?</v>
      </c>
      <c r="E376" s="701" t="e">
        <f>C376+D376</f>
        <v>#NAME?</v>
      </c>
      <c r="F376" s="728" t="e">
        <f>VLOOKUP(K376,DULIEU,10,0)</f>
        <v>#NAME?</v>
      </c>
      <c r="G376" s="626" t="e">
        <f>IF(E376-F376=0,"-",E376-F376)</f>
        <v>#NAME?</v>
      </c>
      <c r="H376" s="679" t="e">
        <f>IF(OR(G376="-",F376=0),"-",G376/F376)</f>
        <v>#NAME?</v>
      </c>
      <c r="K376" s="713">
        <v>332</v>
      </c>
    </row>
    <row r="377" spans="1:11" outlineLevel="1">
      <c r="A377" s="536"/>
      <c r="B377" s="543"/>
      <c r="C377" s="754"/>
      <c r="D377" s="492"/>
      <c r="E377" s="492"/>
      <c r="F377" s="756"/>
      <c r="G377" s="490"/>
      <c r="H377" s="660"/>
    </row>
    <row r="378" spans="1:11" ht="16.5" outlineLevel="1" thickBot="1">
      <c r="A378" s="519"/>
      <c r="B378" s="588" t="s">
        <v>166</v>
      </c>
      <c r="C378" s="755" t="e">
        <f>SUBTOTAL(9,C370:C376)</f>
        <v>#NAME?</v>
      </c>
      <c r="D378" s="535" t="e">
        <f>SUBTOTAL(9,D370:D376)</f>
        <v>#NAME?</v>
      </c>
      <c r="E378" s="535" t="e">
        <f>SUBTOTAL(9,E370:E376)</f>
        <v>#NAME?</v>
      </c>
      <c r="F378" s="757" t="e">
        <f>SUBTOTAL(9,F370:F376)</f>
        <v>#NAME?</v>
      </c>
      <c r="G378" s="573" t="e">
        <f>IF(E378-F378=0,"-",E378-F378)</f>
        <v>#NAME?</v>
      </c>
      <c r="H378" s="671" t="e">
        <f>IF(OR(G378="-",F378=0),"-",G378/F378)</f>
        <v>#NAME?</v>
      </c>
      <c r="I378" s="494"/>
    </row>
    <row r="379" spans="1:11" ht="16.5" outlineLevel="1" thickTop="1">
      <c r="A379" s="495"/>
      <c r="B379" s="580"/>
      <c r="C379" s="486" t="s">
        <v>1323</v>
      </c>
      <c r="D379" s="496" t="s">
        <v>1204</v>
      </c>
      <c r="E379" s="496" t="s">
        <v>1205</v>
      </c>
      <c r="F379" s="497" t="s">
        <v>1206</v>
      </c>
      <c r="G379" s="490" t="s">
        <v>1202</v>
      </c>
      <c r="H379" s="660"/>
    </row>
    <row r="380" spans="1:11" outlineLevel="1">
      <c r="A380" s="495"/>
      <c r="B380" s="581"/>
      <c r="C380" s="486"/>
      <c r="D380" s="492"/>
      <c r="E380" s="492"/>
      <c r="F380" s="492"/>
      <c r="G380" s="490"/>
      <c r="H380" s="660"/>
    </row>
    <row r="381" spans="1:11" outlineLevel="1"/>
    <row r="383" spans="1:11">
      <c r="A383" s="450" t="s">
        <v>1246</v>
      </c>
    </row>
    <row r="384" spans="1:11" outlineLevel="1">
      <c r="A384" s="453" t="str">
        <f>A360</f>
        <v>CÔNG TY TNHH KIỂM TOÁN ASC</v>
      </c>
      <c r="B384" s="576"/>
      <c r="C384" s="455"/>
      <c r="D384" s="456"/>
      <c r="E384" s="457"/>
      <c r="F384" s="454"/>
      <c r="G384" s="458"/>
      <c r="H384" s="662" t="s">
        <v>1247</v>
      </c>
      <c r="I384" s="458"/>
    </row>
    <row r="385" spans="1:11" ht="15.75" customHeight="1" outlineLevel="1">
      <c r="A385" s="453" t="e">
        <f>A361</f>
        <v>#REF!</v>
      </c>
      <c r="B385" s="576"/>
      <c r="C385" s="454"/>
      <c r="D385" s="454"/>
      <c r="E385" s="454"/>
      <c r="F385" s="454"/>
      <c r="G385" s="520"/>
      <c r="H385" s="690" t="s">
        <v>1182</v>
      </c>
      <c r="I385" s="3266" t="s">
        <v>1183</v>
      </c>
      <c r="J385" s="3267"/>
    </row>
    <row r="386" spans="1:11" outlineLevel="1">
      <c r="A386" s="453" t="e">
        <f>A362</f>
        <v>#REF!</v>
      </c>
      <c r="B386" s="576"/>
      <c r="C386" s="454"/>
      <c r="D386" s="454"/>
      <c r="E386" s="454"/>
      <c r="F386" s="460" t="s">
        <v>1185</v>
      </c>
      <c r="G386" s="460"/>
      <c r="H386" s="691"/>
      <c r="I386" s="3273"/>
      <c r="J386" s="3274"/>
    </row>
    <row r="387" spans="1:11" outlineLevel="1">
      <c r="A387" s="453" t="s">
        <v>1248</v>
      </c>
      <c r="B387" s="576"/>
      <c r="C387" s="454"/>
      <c r="D387" s="454"/>
      <c r="E387" s="454"/>
      <c r="F387" s="460" t="s">
        <v>1187</v>
      </c>
      <c r="G387" s="460"/>
      <c r="H387" s="691"/>
      <c r="I387" s="3262"/>
      <c r="J387" s="3263"/>
    </row>
    <row r="388" spans="1:11" ht="17.25" customHeight="1" outlineLevel="1">
      <c r="A388" s="454"/>
      <c r="B388" s="3265" t="s">
        <v>1249</v>
      </c>
      <c r="C388" s="3265"/>
      <c r="D388" s="3265"/>
      <c r="E388" s="454"/>
      <c r="F388" s="460" t="s">
        <v>1189</v>
      </c>
      <c r="G388" s="460"/>
      <c r="H388" s="691"/>
      <c r="I388" s="3262"/>
      <c r="J388" s="3263"/>
    </row>
    <row r="389" spans="1:11" outlineLevel="1">
      <c r="A389" s="461"/>
      <c r="B389" s="577"/>
      <c r="C389" s="461"/>
      <c r="D389" s="461"/>
      <c r="E389" s="461"/>
      <c r="F389" s="753"/>
      <c r="G389" s="753"/>
      <c r="H389" s="692"/>
      <c r="I389" s="3264"/>
      <c r="J389" s="3264"/>
    </row>
    <row r="390" spans="1:11" outlineLevel="1">
      <c r="A390" s="468"/>
      <c r="F390" s="469"/>
      <c r="G390" s="470"/>
      <c r="H390" s="676"/>
    </row>
    <row r="391" spans="1:11" ht="15.75" customHeight="1" outlineLevel="1">
      <c r="C391" s="472" t="e">
        <f>C9</f>
        <v>#REF!</v>
      </c>
      <c r="D391" s="472" t="s">
        <v>1193</v>
      </c>
      <c r="E391" s="472" t="e">
        <f>$C$9</f>
        <v>#REF!</v>
      </c>
      <c r="F391" s="472" t="e">
        <f>F9</f>
        <v>#REF!</v>
      </c>
      <c r="G391" s="532" t="s">
        <v>510</v>
      </c>
      <c r="H391" s="693"/>
    </row>
    <row r="392" spans="1:11" outlineLevel="1">
      <c r="A392" s="509" t="s">
        <v>1191</v>
      </c>
      <c r="B392" s="583" t="s">
        <v>1192</v>
      </c>
      <c r="C392" s="478" t="s">
        <v>1194</v>
      </c>
      <c r="D392" s="477"/>
      <c r="E392" s="478" t="s">
        <v>1195</v>
      </c>
      <c r="F392" s="478" t="s">
        <v>1195</v>
      </c>
      <c r="G392" s="524" t="s">
        <v>987</v>
      </c>
      <c r="H392" s="694" t="s">
        <v>375</v>
      </c>
      <c r="I392" s="511" t="s">
        <v>540</v>
      </c>
    </row>
    <row r="393" spans="1:11" outlineLevel="1">
      <c r="A393" s="495"/>
      <c r="B393" s="580"/>
      <c r="C393" s="486"/>
      <c r="D393" s="544"/>
      <c r="E393" s="544"/>
      <c r="F393" s="761"/>
      <c r="G393" s="490"/>
      <c r="H393" s="660"/>
    </row>
    <row r="394" spans="1:11" s="657" customFormat="1" ht="31.5" outlineLevel="1">
      <c r="A394" s="699">
        <v>333</v>
      </c>
      <c r="B394" s="736" t="s">
        <v>1250</v>
      </c>
      <c r="C394" s="749" t="e">
        <f>SUBTOTAL(9,C395:C403)</f>
        <v>#NAME?</v>
      </c>
      <c r="D394" s="707" t="e">
        <f t="shared" ref="D394:F394" si="72">SUBTOTAL(9,D395:D403)</f>
        <v>#NAME?</v>
      </c>
      <c r="E394" s="707" t="e">
        <f t="shared" si="72"/>
        <v>#NAME?</v>
      </c>
      <c r="F394" s="751" t="e">
        <f t="shared" si="72"/>
        <v>#NAME?</v>
      </c>
      <c r="G394" s="626" t="e">
        <f t="shared" ref="G394:G403" si="73">IF(E394-F394=0,"-",E394-F394)</f>
        <v>#NAME?</v>
      </c>
      <c r="H394" s="679" t="e">
        <f>IF(OR(G394="-",F394=0),"-",G394/F394)</f>
        <v>#NAME?</v>
      </c>
      <c r="K394" s="713"/>
    </row>
    <row r="395" spans="1:11" s="657" customFormat="1" outlineLevel="1">
      <c r="A395" s="596">
        <v>3331</v>
      </c>
      <c r="B395" s="653" t="e">
        <f>VLOOKUP(A395,#REF!,2,0)</f>
        <v>#REF!</v>
      </c>
      <c r="C395" s="743" t="e">
        <f t="shared" ref="C395:C404" si="74">VLOOKUP(K395,DULIEU,3,0)</f>
        <v>#NAME?</v>
      </c>
      <c r="D395" s="656" t="e">
        <f t="shared" ref="D395:D404" si="75">VLOOKUP(K395,DULIEU,5,0)-VLOOKUP(K395,DULIEU,4,0)</f>
        <v>#NAME?</v>
      </c>
      <c r="E395" s="656" t="e">
        <f>C395+D395</f>
        <v>#NAME?</v>
      </c>
      <c r="F395" s="744" t="e">
        <f t="shared" ref="F395:F404" si="76">VLOOKUP(K395,DULIEU,10,0)</f>
        <v>#NAME?</v>
      </c>
      <c r="G395" s="643" t="e">
        <f>IF(E395-F395=0,"-",E395-F395)</f>
        <v>#NAME?</v>
      </c>
      <c r="H395" s="681" t="e">
        <f>IF(OR(G395="-",F395=0),"-",G395/F395)</f>
        <v>#NAME?</v>
      </c>
      <c r="K395" s="713" t="s">
        <v>1324</v>
      </c>
    </row>
    <row r="396" spans="1:11" s="657" customFormat="1" outlineLevel="1">
      <c r="A396" s="596">
        <v>3332</v>
      </c>
      <c r="B396" s="653" t="e">
        <f>VLOOKUP(A396,#REF!,2,0)</f>
        <v>#REF!</v>
      </c>
      <c r="C396" s="743" t="e">
        <f t="shared" si="74"/>
        <v>#NAME?</v>
      </c>
      <c r="D396" s="656" t="e">
        <f t="shared" si="75"/>
        <v>#NAME?</v>
      </c>
      <c r="E396" s="656" t="e">
        <f t="shared" ref="E396:E403" si="77">C396+D396</f>
        <v>#NAME?</v>
      </c>
      <c r="F396" s="744" t="e">
        <f t="shared" si="76"/>
        <v>#NAME?</v>
      </c>
      <c r="G396" s="643" t="e">
        <f t="shared" si="73"/>
        <v>#NAME?</v>
      </c>
      <c r="H396" s="681" t="e">
        <f t="shared" ref="H396:H403" si="78">IF(OR(G396="-",F396=0),"-",G396/F396)</f>
        <v>#NAME?</v>
      </c>
      <c r="K396" s="713" t="s">
        <v>1325</v>
      </c>
    </row>
    <row r="397" spans="1:11" s="657" customFormat="1" outlineLevel="1">
      <c r="A397" s="596">
        <v>3333</v>
      </c>
      <c r="B397" s="653" t="e">
        <f>VLOOKUP(A397,#REF!,2,0)</f>
        <v>#REF!</v>
      </c>
      <c r="C397" s="743" t="e">
        <f t="shared" si="74"/>
        <v>#NAME?</v>
      </c>
      <c r="D397" s="656" t="e">
        <f t="shared" si="75"/>
        <v>#NAME?</v>
      </c>
      <c r="E397" s="656" t="e">
        <f t="shared" si="77"/>
        <v>#NAME?</v>
      </c>
      <c r="F397" s="744" t="e">
        <f t="shared" si="76"/>
        <v>#NAME?</v>
      </c>
      <c r="G397" s="643" t="e">
        <f t="shared" si="73"/>
        <v>#NAME?</v>
      </c>
      <c r="H397" s="681" t="e">
        <f t="shared" si="78"/>
        <v>#NAME?</v>
      </c>
      <c r="K397" s="713" t="s">
        <v>1326</v>
      </c>
    </row>
    <row r="398" spans="1:11" s="657" customFormat="1" outlineLevel="1">
      <c r="A398" s="596">
        <v>3334</v>
      </c>
      <c r="B398" s="653" t="e">
        <f>VLOOKUP(A398,#REF!,2,0)</f>
        <v>#REF!</v>
      </c>
      <c r="C398" s="743" t="e">
        <f t="shared" si="74"/>
        <v>#NAME?</v>
      </c>
      <c r="D398" s="656" t="e">
        <f t="shared" si="75"/>
        <v>#NAME?</v>
      </c>
      <c r="E398" s="656" t="e">
        <f t="shared" si="77"/>
        <v>#NAME?</v>
      </c>
      <c r="F398" s="744" t="e">
        <f t="shared" si="76"/>
        <v>#NAME?</v>
      </c>
      <c r="G398" s="643" t="e">
        <f t="shared" si="73"/>
        <v>#NAME?</v>
      </c>
      <c r="H398" s="681" t="e">
        <f t="shared" si="78"/>
        <v>#NAME?</v>
      </c>
      <c r="K398" s="713" t="s">
        <v>1327</v>
      </c>
    </row>
    <row r="399" spans="1:11" s="657" customFormat="1" outlineLevel="1">
      <c r="A399" s="596">
        <v>3335</v>
      </c>
      <c r="B399" s="653" t="e">
        <f>VLOOKUP(A399,#REF!,2,0)</f>
        <v>#REF!</v>
      </c>
      <c r="C399" s="743" t="e">
        <f t="shared" si="74"/>
        <v>#NAME?</v>
      </c>
      <c r="D399" s="656" t="e">
        <f t="shared" si="75"/>
        <v>#NAME?</v>
      </c>
      <c r="E399" s="656" t="e">
        <f t="shared" si="77"/>
        <v>#NAME?</v>
      </c>
      <c r="F399" s="744" t="e">
        <f t="shared" si="76"/>
        <v>#NAME?</v>
      </c>
      <c r="G399" s="643" t="e">
        <f t="shared" si="73"/>
        <v>#NAME?</v>
      </c>
      <c r="H399" s="681" t="e">
        <f t="shared" si="78"/>
        <v>#NAME?</v>
      </c>
      <c r="K399" s="713" t="s">
        <v>1328</v>
      </c>
    </row>
    <row r="400" spans="1:11" s="657" customFormat="1" outlineLevel="1">
      <c r="A400" s="596">
        <v>3336</v>
      </c>
      <c r="B400" s="653" t="e">
        <f>VLOOKUP(A400,#REF!,2,0)</f>
        <v>#REF!</v>
      </c>
      <c r="C400" s="743" t="e">
        <f t="shared" si="74"/>
        <v>#NAME?</v>
      </c>
      <c r="D400" s="656" t="e">
        <f t="shared" si="75"/>
        <v>#NAME?</v>
      </c>
      <c r="E400" s="656" t="e">
        <f t="shared" si="77"/>
        <v>#NAME?</v>
      </c>
      <c r="F400" s="744" t="e">
        <f t="shared" si="76"/>
        <v>#NAME?</v>
      </c>
      <c r="G400" s="643" t="e">
        <f t="shared" si="73"/>
        <v>#NAME?</v>
      </c>
      <c r="H400" s="681" t="e">
        <f t="shared" si="78"/>
        <v>#NAME?</v>
      </c>
      <c r="K400" s="713" t="s">
        <v>1329</v>
      </c>
    </row>
    <row r="401" spans="1:11" s="657" customFormat="1" outlineLevel="1">
      <c r="A401" s="596">
        <v>3337</v>
      </c>
      <c r="B401" s="653" t="e">
        <f>VLOOKUP(A401,#REF!,2,0)</f>
        <v>#REF!</v>
      </c>
      <c r="C401" s="743" t="e">
        <f t="shared" si="74"/>
        <v>#NAME?</v>
      </c>
      <c r="D401" s="656" t="e">
        <f t="shared" si="75"/>
        <v>#NAME?</v>
      </c>
      <c r="E401" s="656" t="e">
        <f t="shared" si="77"/>
        <v>#NAME?</v>
      </c>
      <c r="F401" s="744" t="e">
        <f t="shared" si="76"/>
        <v>#NAME?</v>
      </c>
      <c r="G401" s="643" t="e">
        <f t="shared" si="73"/>
        <v>#NAME?</v>
      </c>
      <c r="H401" s="681" t="e">
        <f t="shared" si="78"/>
        <v>#NAME?</v>
      </c>
      <c r="K401" s="713" t="s">
        <v>1330</v>
      </c>
    </row>
    <row r="402" spans="1:11" s="657" customFormat="1" outlineLevel="1">
      <c r="A402" s="596">
        <v>3338</v>
      </c>
      <c r="B402" s="653" t="e">
        <f>VLOOKUP(A402,#REF!,2,0)</f>
        <v>#REF!</v>
      </c>
      <c r="C402" s="743" t="e">
        <f t="shared" si="74"/>
        <v>#NAME?</v>
      </c>
      <c r="D402" s="656" t="e">
        <f t="shared" si="75"/>
        <v>#NAME?</v>
      </c>
      <c r="E402" s="656" t="e">
        <f t="shared" si="77"/>
        <v>#NAME?</v>
      </c>
      <c r="F402" s="744" t="e">
        <f t="shared" si="76"/>
        <v>#NAME?</v>
      </c>
      <c r="G402" s="643" t="e">
        <f t="shared" si="73"/>
        <v>#NAME?</v>
      </c>
      <c r="H402" s="681" t="e">
        <f t="shared" si="78"/>
        <v>#NAME?</v>
      </c>
      <c r="K402" s="713" t="s">
        <v>1331</v>
      </c>
    </row>
    <row r="403" spans="1:11" s="657" customFormat="1" outlineLevel="1">
      <c r="A403" s="596">
        <v>3339</v>
      </c>
      <c r="B403" s="653" t="e">
        <f>VLOOKUP(A403,#REF!,2,0)</f>
        <v>#REF!</v>
      </c>
      <c r="C403" s="743" t="e">
        <f t="shared" si="74"/>
        <v>#NAME?</v>
      </c>
      <c r="D403" s="656" t="e">
        <f t="shared" si="75"/>
        <v>#NAME?</v>
      </c>
      <c r="E403" s="656" t="e">
        <f t="shared" si="77"/>
        <v>#NAME?</v>
      </c>
      <c r="F403" s="744" t="e">
        <f t="shared" si="76"/>
        <v>#NAME?</v>
      </c>
      <c r="G403" s="643" t="e">
        <f t="shared" si="73"/>
        <v>#NAME?</v>
      </c>
      <c r="H403" s="681" t="e">
        <f t="shared" si="78"/>
        <v>#NAME?</v>
      </c>
      <c r="K403" s="713" t="s">
        <v>1332</v>
      </c>
    </row>
    <row r="404" spans="1:11" s="657" customFormat="1" outlineLevel="1">
      <c r="A404" s="699">
        <v>347</v>
      </c>
      <c r="B404" s="614" t="e">
        <f>VLOOKUP(A404,#REF!,2,0)</f>
        <v>#REF!</v>
      </c>
      <c r="C404" s="726" t="e">
        <f t="shared" si="74"/>
        <v>#NAME?</v>
      </c>
      <c r="D404" s="701" t="e">
        <f t="shared" si="75"/>
        <v>#NAME?</v>
      </c>
      <c r="E404" s="701" t="e">
        <f t="shared" ref="E404" si="79">C404+D404</f>
        <v>#NAME?</v>
      </c>
      <c r="F404" s="728" t="e">
        <f t="shared" si="76"/>
        <v>#NAME?</v>
      </c>
      <c r="G404" s="626" t="e">
        <f>IF(E404-F404=0,"-",E404-F404)</f>
        <v>#NAME?</v>
      </c>
      <c r="H404" s="679" t="e">
        <f>IF(OR(G404="-",F404=0),"-",G404/F404)</f>
        <v>#NAME?</v>
      </c>
      <c r="K404" s="713">
        <v>341</v>
      </c>
    </row>
    <row r="405" spans="1:11" ht="31.5" outlineLevel="1">
      <c r="A405" s="512">
        <v>821</v>
      </c>
      <c r="B405" s="515" t="s">
        <v>1251</v>
      </c>
      <c r="C405" s="758" t="e">
        <f>SUBTOTAL(9,C406:C407)</f>
        <v>#NAME?</v>
      </c>
      <c r="D405" s="527" t="e">
        <f t="shared" ref="D405:G405" si="80">SUBTOTAL(9,D406:D407)</f>
        <v>#NAME?</v>
      </c>
      <c r="E405" s="527" t="e">
        <f t="shared" si="80"/>
        <v>#NAME?</v>
      </c>
      <c r="F405" s="762" t="e">
        <f t="shared" si="80"/>
        <v>#NAME?</v>
      </c>
      <c r="G405" s="527" t="e">
        <f t="shared" si="80"/>
        <v>#NAME?</v>
      </c>
      <c r="H405" s="689" t="e">
        <f>IF(OR(G405="-",F405=0),"-",G405/F405)</f>
        <v>#NAME?</v>
      </c>
    </row>
    <row r="406" spans="1:11" ht="31.5" outlineLevel="1">
      <c r="A406" s="483">
        <v>8211</v>
      </c>
      <c r="B406" s="516" t="s">
        <v>1252</v>
      </c>
      <c r="C406" s="759" t="e">
        <f>VLOOKUP(K406,DULIEU,3,0)</f>
        <v>#NAME?</v>
      </c>
      <c r="D406" s="704" t="e">
        <f>VLOOKUP(K406,DULIEU,5,0)-VLOOKUP(K406,DULIEU,4,0)</f>
        <v>#NAME?</v>
      </c>
      <c r="E406" s="704" t="e">
        <f t="shared" ref="E406:E407" si="81">C406+D406</f>
        <v>#NAME?</v>
      </c>
      <c r="F406" s="763" t="e">
        <f>VLOOKUP(K406,DULIEU,10,0)</f>
        <v>#NAME?</v>
      </c>
      <c r="G406" s="487" t="e">
        <f>IF(E406-F406=0,"-",E406-F406)</f>
        <v>#NAME?</v>
      </c>
      <c r="H406" s="681" t="e">
        <f t="shared" ref="H406:H407" si="82">IF(OR(G406="-",F406=0),"-",G406/F406)</f>
        <v>#NAME?</v>
      </c>
      <c r="K406" s="713">
        <v>51</v>
      </c>
    </row>
    <row r="407" spans="1:11" ht="31.5" outlineLevel="1">
      <c r="A407" s="483">
        <v>8212</v>
      </c>
      <c r="B407" s="516" t="s">
        <v>1253</v>
      </c>
      <c r="C407" s="760" t="e">
        <f>VLOOKUP(K407,DULIEU,3,0)</f>
        <v>#NAME?</v>
      </c>
      <c r="D407" s="704" t="e">
        <f>VLOOKUP(K407,DULIEU,5,0)-VLOOKUP(K407,DULIEU,4,0)</f>
        <v>#NAME?</v>
      </c>
      <c r="E407" s="704" t="e">
        <f t="shared" si="81"/>
        <v>#NAME?</v>
      </c>
      <c r="F407" s="764" t="e">
        <f>VLOOKUP(K407,DULIEU,10,0)</f>
        <v>#NAME?</v>
      </c>
      <c r="G407" s="487" t="e">
        <f>IF(E407-F407=0,"-",E407-F407)</f>
        <v>#NAME?</v>
      </c>
      <c r="H407" s="681" t="e">
        <f t="shared" si="82"/>
        <v>#NAME?</v>
      </c>
      <c r="K407" s="713">
        <v>52</v>
      </c>
    </row>
    <row r="408" spans="1:11" s="572" customFormat="1" ht="16.5" outlineLevel="1" thickBot="1">
      <c r="A408" s="519"/>
      <c r="B408" s="588" t="s">
        <v>166</v>
      </c>
      <c r="C408" s="755" t="e">
        <f>SUBTOTAL(9,C401:C406)</f>
        <v>#NAME?</v>
      </c>
      <c r="D408" s="535" t="e">
        <f>SUBTOTAL(9,D401:D406)</f>
        <v>#NAME?</v>
      </c>
      <c r="E408" s="535" t="e">
        <f>SUBTOTAL(9,E401:E406)</f>
        <v>#NAME?</v>
      </c>
      <c r="F408" s="757" t="e">
        <f>SUBTOTAL(9,F401:F406)</f>
        <v>#NAME?</v>
      </c>
      <c r="G408" s="573" t="e">
        <f>IF(E408-F408=0,"-",E408-F408)</f>
        <v>#NAME?</v>
      </c>
      <c r="H408" s="671" t="e">
        <f>IF(OR(G408="-",F408=0),"-",G408/F408)</f>
        <v>#NAME?</v>
      </c>
      <c r="I408" s="494"/>
      <c r="K408" s="713"/>
    </row>
    <row r="409" spans="1:11" ht="16.5" outlineLevel="1" thickTop="1">
      <c r="A409" s="495"/>
      <c r="B409" s="581"/>
      <c r="C409" s="486" t="s">
        <v>1305</v>
      </c>
      <c r="D409" s="544" t="s">
        <v>1204</v>
      </c>
      <c r="E409" s="544" t="s">
        <v>1205</v>
      </c>
      <c r="F409" s="497" t="s">
        <v>1206</v>
      </c>
      <c r="G409" s="490" t="s">
        <v>1202</v>
      </c>
      <c r="H409" s="660"/>
    </row>
    <row r="410" spans="1:11" outlineLevel="1">
      <c r="A410" s="495"/>
      <c r="B410" s="581"/>
      <c r="C410" s="486"/>
      <c r="D410" s="492"/>
      <c r="E410" s="492"/>
      <c r="F410" s="492"/>
      <c r="G410" s="490"/>
      <c r="H410" s="660"/>
    </row>
    <row r="411" spans="1:11" ht="15.75" customHeight="1" outlineLevel="1">
      <c r="A411" s="495"/>
      <c r="B411" s="581"/>
      <c r="C411" s="486"/>
      <c r="D411" s="492"/>
      <c r="E411" s="492"/>
      <c r="F411" s="492"/>
      <c r="G411" s="490"/>
      <c r="H411" s="660"/>
    </row>
    <row r="412" spans="1:11" ht="15.75" customHeight="1" outlineLevel="1"/>
    <row r="413" spans="1:11">
      <c r="A413" s="547" t="s">
        <v>1333</v>
      </c>
    </row>
    <row r="414" spans="1:11" outlineLevel="1">
      <c r="A414" s="453" t="str">
        <f>A384</f>
        <v>CÔNG TY TNHH KIỂM TOÁN ASC</v>
      </c>
      <c r="B414" s="576"/>
      <c r="C414" s="455"/>
      <c r="D414" s="456"/>
      <c r="E414" s="457"/>
      <c r="F414" s="454"/>
      <c r="G414" s="458"/>
      <c r="H414" s="662" t="s">
        <v>1254</v>
      </c>
      <c r="I414" s="458"/>
    </row>
    <row r="415" spans="1:11" ht="15.75" customHeight="1" outlineLevel="1">
      <c r="A415" s="453" t="e">
        <f>A385</f>
        <v>#REF!</v>
      </c>
      <c r="B415" s="576"/>
      <c r="C415" s="454"/>
      <c r="D415" s="454"/>
      <c r="E415" s="454"/>
      <c r="F415" s="454"/>
      <c r="G415" s="520"/>
      <c r="H415" s="690" t="s">
        <v>1182</v>
      </c>
      <c r="I415" s="3266" t="s">
        <v>1183</v>
      </c>
      <c r="J415" s="3267"/>
    </row>
    <row r="416" spans="1:11" outlineLevel="1">
      <c r="A416" s="453" t="e">
        <f>A386</f>
        <v>#REF!</v>
      </c>
      <c r="B416" s="576"/>
      <c r="C416" s="454"/>
      <c r="D416" s="454"/>
      <c r="E416" s="454"/>
      <c r="F416" s="460" t="s">
        <v>1185</v>
      </c>
      <c r="G416" s="460"/>
      <c r="H416" s="691"/>
      <c r="I416" s="3273"/>
      <c r="J416" s="3274"/>
    </row>
    <row r="417" spans="1:11" outlineLevel="1">
      <c r="A417" s="453" t="s">
        <v>1255</v>
      </c>
      <c r="B417" s="576"/>
      <c r="C417" s="454"/>
      <c r="D417" s="454"/>
      <c r="E417" s="454"/>
      <c r="F417" s="460" t="s">
        <v>1187</v>
      </c>
      <c r="G417" s="460"/>
      <c r="H417" s="691"/>
      <c r="I417" s="3262"/>
      <c r="J417" s="3263"/>
    </row>
    <row r="418" spans="1:11" ht="21" customHeight="1" outlineLevel="1">
      <c r="A418" s="454"/>
      <c r="B418" s="3275" t="s">
        <v>1334</v>
      </c>
      <c r="C418" s="3275"/>
      <c r="D418" s="3275"/>
      <c r="E418" s="454"/>
      <c r="F418" s="460" t="s">
        <v>1189</v>
      </c>
      <c r="G418" s="460"/>
      <c r="H418" s="691"/>
      <c r="I418" s="3262"/>
      <c r="J418" s="3263"/>
    </row>
    <row r="419" spans="1:11" outlineLevel="1">
      <c r="A419" s="461"/>
      <c r="B419" s="577"/>
      <c r="C419" s="461"/>
      <c r="D419" s="461"/>
      <c r="E419" s="461"/>
      <c r="F419" s="711"/>
      <c r="G419" s="711"/>
      <c r="H419" s="692"/>
      <c r="I419" s="3264"/>
      <c r="J419" s="3264"/>
    </row>
    <row r="420" spans="1:11" outlineLevel="1">
      <c r="A420" s="463"/>
      <c r="B420" s="578"/>
      <c r="C420" s="465"/>
      <c r="D420" s="465"/>
      <c r="E420" s="465"/>
      <c r="F420" s="465"/>
      <c r="G420" s="466"/>
      <c r="H420" s="665"/>
      <c r="I420" s="467"/>
    </row>
    <row r="421" spans="1:11" outlineLevel="1">
      <c r="A421" s="468"/>
      <c r="F421" s="469"/>
      <c r="G421" s="470"/>
      <c r="H421" s="676"/>
    </row>
    <row r="422" spans="1:11" ht="15.75" customHeight="1" outlineLevel="1">
      <c r="C422" s="472" t="e">
        <f>C9</f>
        <v>#REF!</v>
      </c>
      <c r="D422" s="472" t="s">
        <v>1193</v>
      </c>
      <c r="E422" s="472" t="e">
        <f>$C$9</f>
        <v>#REF!</v>
      </c>
      <c r="F422" s="472" t="e">
        <f>F9</f>
        <v>#REF!</v>
      </c>
      <c r="G422" s="532" t="s">
        <v>510</v>
      </c>
      <c r="H422" s="693"/>
    </row>
    <row r="423" spans="1:11" outlineLevel="1">
      <c r="A423" s="509" t="s">
        <v>1191</v>
      </c>
      <c r="B423" s="583" t="s">
        <v>1192</v>
      </c>
      <c r="C423" s="478" t="s">
        <v>1194</v>
      </c>
      <c r="D423" s="477"/>
      <c r="E423" s="478" t="s">
        <v>1195</v>
      </c>
      <c r="F423" s="478" t="s">
        <v>1195</v>
      </c>
      <c r="G423" s="524" t="s">
        <v>987</v>
      </c>
      <c r="H423" s="694" t="s">
        <v>375</v>
      </c>
      <c r="I423" s="511" t="s">
        <v>540</v>
      </c>
    </row>
    <row r="424" spans="1:11" outlineLevel="1">
      <c r="A424" s="736">
        <v>334</v>
      </c>
      <c r="B424" s="614" t="e">
        <f>VLOOKUP(A424,#REF!,2,0)</f>
        <v>#REF!</v>
      </c>
      <c r="C424" s="722" t="e">
        <f>VLOOKUP(K424,DULIEU,3,0)</f>
        <v>#NAME?</v>
      </c>
      <c r="D424" s="701" t="e">
        <f>VLOOKUP(K424,DULIEU,5,0)-VLOOKUP(K424,DULIEU,4,0)</f>
        <v>#NAME?</v>
      </c>
      <c r="E424" s="701" t="e">
        <f t="shared" ref="E424" si="83">C424+D424</f>
        <v>#NAME?</v>
      </c>
      <c r="F424" s="725" t="e">
        <f>VLOOKUP(K424,DULIEU,10,0)</f>
        <v>#NAME?</v>
      </c>
      <c r="G424" s="482" t="e">
        <f>IF(E424-F424=0,"-",E424-F424)</f>
        <v>#NAME?</v>
      </c>
      <c r="H424" s="689" t="e">
        <f>IF(OR(G424="-",F424=0),"-",G424/F424)</f>
        <v>#NAME?</v>
      </c>
      <c r="K424" s="713">
        <v>314</v>
      </c>
    </row>
    <row r="425" spans="1:11" outlineLevel="1">
      <c r="A425" s="516"/>
      <c r="B425" s="516"/>
      <c r="C425" s="765"/>
      <c r="D425" s="549"/>
      <c r="E425" s="549"/>
      <c r="F425" s="766"/>
      <c r="G425" s="550"/>
      <c r="H425" s="696"/>
      <c r="I425" s="548"/>
    </row>
    <row r="426" spans="1:11" ht="16.5" outlineLevel="1" thickBot="1">
      <c r="A426" s="537"/>
      <c r="B426" s="529" t="s">
        <v>166</v>
      </c>
      <c r="C426" s="738" t="e">
        <f>SUBTOTAL(9,C424:C425)</f>
        <v>#NAME?</v>
      </c>
      <c r="D426" s="493" t="e">
        <f>SUBTOTAL(9,D424:D425)</f>
        <v>#NAME?</v>
      </c>
      <c r="E426" s="493" t="e">
        <f>SUBTOTAL(9,E424:E425)</f>
        <v>#NAME?</v>
      </c>
      <c r="F426" s="739" t="e">
        <f>SUBTOTAL(9,F424:F425)</f>
        <v>#NAME?</v>
      </c>
      <c r="G426" s="740" t="e">
        <f>IF(E426-F426=0,"-",E426-F426)</f>
        <v>#NAME?</v>
      </c>
      <c r="H426" s="671" t="e">
        <f>IF(OR(G426="-",F426=0),"-",G426/F426)</f>
        <v>#NAME?</v>
      </c>
      <c r="I426" s="494"/>
    </row>
    <row r="427" spans="1:11" ht="16.5" outlineLevel="1" thickTop="1">
      <c r="A427" s="495"/>
      <c r="B427" s="580"/>
      <c r="C427" s="486" t="s">
        <v>1305</v>
      </c>
      <c r="D427" s="496" t="s">
        <v>1204</v>
      </c>
      <c r="E427" s="496" t="s">
        <v>1205</v>
      </c>
      <c r="F427" s="497" t="s">
        <v>1206</v>
      </c>
      <c r="G427" s="490" t="s">
        <v>1202</v>
      </c>
      <c r="H427" s="660"/>
    </row>
    <row r="428" spans="1:11" outlineLevel="1">
      <c r="A428" s="495"/>
      <c r="B428" s="581"/>
      <c r="C428" s="486"/>
      <c r="D428" s="492"/>
      <c r="E428" s="492"/>
      <c r="F428" s="492"/>
      <c r="G428" s="490"/>
      <c r="H428" s="660"/>
    </row>
    <row r="430" spans="1:11">
      <c r="A430" s="450" t="s">
        <v>1256</v>
      </c>
    </row>
    <row r="431" spans="1:11" outlineLevel="1">
      <c r="A431" s="453" t="str">
        <f>A414</f>
        <v>CÔNG TY TNHH KIỂM TOÁN ASC</v>
      </c>
      <c r="B431" s="576"/>
      <c r="C431" s="455"/>
      <c r="D431" s="456"/>
      <c r="E431" s="457"/>
      <c r="F431" s="454"/>
      <c r="G431" s="458"/>
      <c r="H431" s="662" t="s">
        <v>1257</v>
      </c>
      <c r="I431" s="458"/>
    </row>
    <row r="432" spans="1:11" ht="15.75" customHeight="1" outlineLevel="1">
      <c r="A432" s="453" t="e">
        <f>A415</f>
        <v>#REF!</v>
      </c>
      <c r="B432" s="576"/>
      <c r="C432" s="454"/>
      <c r="D432" s="454"/>
      <c r="E432" s="454"/>
      <c r="F432" s="454"/>
      <c r="G432" s="520"/>
      <c r="H432" s="690" t="s">
        <v>1182</v>
      </c>
      <c r="I432" s="3266" t="s">
        <v>1183</v>
      </c>
      <c r="J432" s="3267"/>
    </row>
    <row r="433" spans="1:11" outlineLevel="1">
      <c r="A433" s="453" t="e">
        <f>A416</f>
        <v>#REF!</v>
      </c>
      <c r="B433" s="576"/>
      <c r="C433" s="454"/>
      <c r="D433" s="454"/>
      <c r="E433" s="454"/>
      <c r="F433" s="460" t="s">
        <v>1185</v>
      </c>
      <c r="G433" s="460"/>
      <c r="H433" s="691"/>
      <c r="I433" s="3273"/>
      <c r="J433" s="3274"/>
    </row>
    <row r="434" spans="1:11" outlineLevel="1">
      <c r="A434" s="453" t="s">
        <v>1258</v>
      </c>
      <c r="B434" s="576"/>
      <c r="C434" s="454"/>
      <c r="D434" s="454"/>
      <c r="E434" s="454"/>
      <c r="F434" s="460" t="s">
        <v>1187</v>
      </c>
      <c r="G434" s="460"/>
      <c r="H434" s="691"/>
      <c r="I434" s="3262"/>
      <c r="J434" s="3263"/>
    </row>
    <row r="435" spans="1:11" ht="24" customHeight="1" outlineLevel="1">
      <c r="A435" s="454"/>
      <c r="B435" s="3289" t="s">
        <v>1259</v>
      </c>
      <c r="C435" s="3289"/>
      <c r="D435" s="3289"/>
      <c r="E435" s="454"/>
      <c r="F435" s="460" t="s">
        <v>1189</v>
      </c>
      <c r="G435" s="460"/>
      <c r="H435" s="691"/>
      <c r="I435" s="3262"/>
      <c r="J435" s="3263"/>
    </row>
    <row r="436" spans="1:11" outlineLevel="1">
      <c r="A436" s="461"/>
      <c r="B436" s="577"/>
      <c r="C436" s="461"/>
      <c r="D436" s="461"/>
      <c r="E436" s="461"/>
      <c r="F436" s="753"/>
      <c r="G436" s="753"/>
      <c r="H436" s="692"/>
      <c r="I436" s="3264"/>
      <c r="J436" s="3264"/>
    </row>
    <row r="437" spans="1:11" outlineLevel="1">
      <c r="A437" s="463"/>
      <c r="B437" s="578"/>
      <c r="C437" s="465"/>
      <c r="D437" s="465"/>
      <c r="E437" s="465"/>
      <c r="F437" s="465"/>
      <c r="G437" s="466"/>
      <c r="H437" s="665"/>
      <c r="I437" s="467"/>
    </row>
    <row r="438" spans="1:11" outlineLevel="1">
      <c r="A438" s="468"/>
      <c r="F438" s="469"/>
      <c r="G438" s="470"/>
      <c r="H438" s="676"/>
    </row>
    <row r="439" spans="1:11" ht="15.75" customHeight="1" outlineLevel="1">
      <c r="C439" s="472" t="e">
        <f>C9</f>
        <v>#REF!</v>
      </c>
      <c r="D439" s="472" t="s">
        <v>1193</v>
      </c>
      <c r="E439" s="472" t="e">
        <f>$C$9</f>
        <v>#REF!</v>
      </c>
      <c r="F439" s="472" t="e">
        <f>F9</f>
        <v>#REF!</v>
      </c>
      <c r="G439" s="532" t="s">
        <v>510</v>
      </c>
      <c r="H439" s="693"/>
    </row>
    <row r="440" spans="1:11" outlineLevel="1">
      <c r="A440" s="509" t="s">
        <v>1191</v>
      </c>
      <c r="B440" s="583" t="s">
        <v>1192</v>
      </c>
      <c r="C440" s="478" t="s">
        <v>1194</v>
      </c>
      <c r="D440" s="477"/>
      <c r="E440" s="478" t="s">
        <v>1195</v>
      </c>
      <c r="F440" s="478" t="s">
        <v>1195</v>
      </c>
      <c r="G440" s="524" t="s">
        <v>987</v>
      </c>
      <c r="H440" s="694" t="s">
        <v>375</v>
      </c>
      <c r="I440" s="511" t="s">
        <v>540</v>
      </c>
    </row>
    <row r="441" spans="1:11" outlineLevel="1">
      <c r="A441" s="541">
        <v>335</v>
      </c>
      <c r="B441" s="614" t="e">
        <f>VLOOKUP(A441,#REF!,2,0)</f>
        <v>#REF!</v>
      </c>
      <c r="C441" s="485" t="e">
        <f>VLOOKUP(K441,DULIEU,3,0)</f>
        <v>#NAME?</v>
      </c>
      <c r="D441" s="486" t="e">
        <f>VLOOKUP(K441,DULIEU,5,0)-VLOOKUP(K441,DULIEU,4,0)</f>
        <v>#NAME?</v>
      </c>
      <c r="E441" s="486" t="e">
        <f>C441+D441</f>
        <v>#NAME?</v>
      </c>
      <c r="F441" s="485" t="e">
        <f>VLOOKUP(K441,DULIEU,10,0)</f>
        <v>#NAME?</v>
      </c>
      <c r="G441" s="482" t="e">
        <f>IF(E441-F441=0,"-",E441-F441)</f>
        <v>#NAME?</v>
      </c>
      <c r="H441" s="689" t="e">
        <f>IF(OR(G441="-",F441=0),"-",G441/F441)</f>
        <v>#NAME?</v>
      </c>
      <c r="K441" s="713">
        <v>315</v>
      </c>
    </row>
    <row r="442" spans="1:11" s="572" customFormat="1" ht="16.5" outlineLevel="1" thickBot="1">
      <c r="A442" s="537"/>
      <c r="B442" s="529" t="s">
        <v>166</v>
      </c>
      <c r="C442" s="738" t="e">
        <f>SUBTOTAL(9,C441)</f>
        <v>#NAME?</v>
      </c>
      <c r="D442" s="738" t="e">
        <f t="shared" ref="D442:G442" si="84">SUBTOTAL(9,D441)</f>
        <v>#NAME?</v>
      </c>
      <c r="E442" s="738" t="e">
        <f t="shared" si="84"/>
        <v>#NAME?</v>
      </c>
      <c r="F442" s="738" t="e">
        <f t="shared" si="84"/>
        <v>#NAME?</v>
      </c>
      <c r="G442" s="738" t="e">
        <f t="shared" si="84"/>
        <v>#NAME?</v>
      </c>
      <c r="H442" s="671" t="e">
        <f>IF(OR(G442="-",F442=0),"-",G442/F442)</f>
        <v>#NAME?</v>
      </c>
      <c r="I442" s="494"/>
      <c r="K442" s="713"/>
    </row>
    <row r="443" spans="1:11" ht="16.5" outlineLevel="1" thickTop="1">
      <c r="A443" s="495"/>
      <c r="B443" s="580"/>
      <c r="C443" s="486" t="s">
        <v>1323</v>
      </c>
      <c r="D443" s="496" t="s">
        <v>1204</v>
      </c>
      <c r="E443" s="496" t="s">
        <v>1205</v>
      </c>
      <c r="F443" s="497" t="s">
        <v>1206</v>
      </c>
      <c r="G443" s="490" t="s">
        <v>1202</v>
      </c>
      <c r="H443" s="660"/>
    </row>
    <row r="444" spans="1:11" outlineLevel="1">
      <c r="A444" s="495"/>
      <c r="B444" s="581"/>
      <c r="C444" s="486"/>
      <c r="D444" s="492"/>
      <c r="E444" s="492"/>
      <c r="F444" s="492"/>
      <c r="G444" s="490"/>
      <c r="H444" s="660"/>
    </row>
    <row r="445" spans="1:11" s="572" customFormat="1" outlineLevel="1">
      <c r="A445" s="495"/>
      <c r="B445" s="581"/>
      <c r="C445" s="486"/>
      <c r="D445" s="492"/>
      <c r="E445" s="492"/>
      <c r="F445" s="492"/>
      <c r="G445" s="490"/>
      <c r="H445" s="660"/>
      <c r="K445" s="713"/>
    </row>
    <row r="446" spans="1:11" s="572" customFormat="1" outlineLevel="1">
      <c r="A446" s="495"/>
      <c r="B446" s="581"/>
      <c r="C446" s="486"/>
      <c r="D446" s="492"/>
      <c r="E446" s="492"/>
      <c r="F446" s="492"/>
      <c r="G446" s="490"/>
      <c r="H446" s="660"/>
      <c r="K446" s="713"/>
    </row>
    <row r="447" spans="1:11" s="572" customFormat="1" outlineLevel="1">
      <c r="A447" s="495"/>
      <c r="B447" s="581"/>
      <c r="C447" s="486"/>
      <c r="D447" s="492"/>
      <c r="E447" s="492"/>
      <c r="F447" s="492"/>
      <c r="G447" s="490"/>
      <c r="H447" s="660"/>
      <c r="K447" s="713"/>
    </row>
    <row r="448" spans="1:11">
      <c r="A448" s="450" t="s">
        <v>1260</v>
      </c>
    </row>
    <row r="449" spans="1:11" outlineLevel="1">
      <c r="A449" s="453" t="str">
        <f>A431</f>
        <v>CÔNG TY TNHH KIỂM TOÁN ASC</v>
      </c>
      <c r="B449" s="576"/>
      <c r="C449" s="455"/>
      <c r="D449" s="456"/>
      <c r="E449" s="457"/>
      <c r="F449" s="454"/>
      <c r="G449" s="458"/>
      <c r="H449" s="662" t="s">
        <v>1261</v>
      </c>
      <c r="I449" s="458"/>
    </row>
    <row r="450" spans="1:11" ht="15.75" customHeight="1" outlineLevel="1">
      <c r="A450" s="453" t="e">
        <f>A432</f>
        <v>#REF!</v>
      </c>
      <c r="B450" s="576"/>
      <c r="C450" s="454"/>
      <c r="D450" s="454"/>
      <c r="E450" s="454"/>
      <c r="F450" s="454"/>
      <c r="G450" s="520"/>
      <c r="H450" s="690" t="s">
        <v>1182</v>
      </c>
      <c r="I450" s="3266" t="s">
        <v>1183</v>
      </c>
      <c r="J450" s="3267"/>
    </row>
    <row r="451" spans="1:11" outlineLevel="1">
      <c r="A451" s="453" t="e">
        <f>A433</f>
        <v>#REF!</v>
      </c>
      <c r="B451" s="576"/>
      <c r="C451" s="454"/>
      <c r="D451" s="454"/>
      <c r="E451" s="454"/>
      <c r="F451" s="460" t="s">
        <v>1185</v>
      </c>
      <c r="G451" s="460"/>
      <c r="H451" s="691"/>
      <c r="I451" s="3273"/>
      <c r="J451" s="3274"/>
    </row>
    <row r="452" spans="1:11" outlineLevel="1">
      <c r="A452" s="453" t="s">
        <v>1262</v>
      </c>
      <c r="B452" s="576"/>
      <c r="C452" s="454"/>
      <c r="D452" s="454"/>
      <c r="E452" s="454"/>
      <c r="F452" s="460" t="s">
        <v>1187</v>
      </c>
      <c r="G452" s="460"/>
      <c r="H452" s="691"/>
      <c r="I452" s="3262"/>
      <c r="J452" s="3263"/>
    </row>
    <row r="453" spans="1:11" ht="21.75" customHeight="1" outlineLevel="1">
      <c r="A453" s="454"/>
      <c r="B453" s="3265" t="s">
        <v>1263</v>
      </c>
      <c r="C453" s="3265"/>
      <c r="D453" s="3265"/>
      <c r="E453" s="454"/>
      <c r="F453" s="460" t="s">
        <v>1189</v>
      </c>
      <c r="G453" s="460"/>
      <c r="H453" s="691"/>
      <c r="I453" s="3262"/>
      <c r="J453" s="3263"/>
    </row>
    <row r="454" spans="1:11" outlineLevel="1">
      <c r="A454" s="461"/>
      <c r="B454" s="577"/>
      <c r="C454" s="461"/>
      <c r="D454" s="461"/>
      <c r="E454" s="461"/>
      <c r="F454" s="711"/>
      <c r="G454" s="711"/>
      <c r="H454" s="692"/>
      <c r="I454" s="3264"/>
      <c r="J454" s="3264"/>
    </row>
    <row r="455" spans="1:11" outlineLevel="1">
      <c r="A455" s="463"/>
      <c r="B455" s="578"/>
      <c r="C455" s="465"/>
      <c r="D455" s="465"/>
      <c r="E455" s="465"/>
      <c r="F455" s="465"/>
      <c r="G455" s="466"/>
      <c r="H455" s="665"/>
      <c r="I455" s="467"/>
    </row>
    <row r="456" spans="1:11" outlineLevel="1">
      <c r="A456" s="468"/>
      <c r="F456" s="469"/>
      <c r="G456" s="470"/>
      <c r="H456" s="676"/>
    </row>
    <row r="457" spans="1:11" ht="15.75" customHeight="1" outlineLevel="1">
      <c r="C457" s="472" t="e">
        <f>C9</f>
        <v>#REF!</v>
      </c>
      <c r="D457" s="472" t="s">
        <v>1193</v>
      </c>
      <c r="E457" s="472" t="e">
        <f>$C$9</f>
        <v>#REF!</v>
      </c>
      <c r="F457" s="472" t="e">
        <f>F9</f>
        <v>#REF!</v>
      </c>
      <c r="G457" s="532" t="s">
        <v>510</v>
      </c>
      <c r="H457" s="693"/>
    </row>
    <row r="458" spans="1:11" outlineLevel="1">
      <c r="A458" s="509" t="s">
        <v>1191</v>
      </c>
      <c r="B458" s="583" t="s">
        <v>1192</v>
      </c>
      <c r="C458" s="478" t="s">
        <v>1194</v>
      </c>
      <c r="D458" s="477"/>
      <c r="E458" s="478" t="s">
        <v>1195</v>
      </c>
      <c r="F458" s="478" t="s">
        <v>1195</v>
      </c>
      <c r="G458" s="524" t="s">
        <v>987</v>
      </c>
      <c r="H458" s="694" t="s">
        <v>375</v>
      </c>
      <c r="I458" s="511" t="s">
        <v>540</v>
      </c>
    </row>
    <row r="459" spans="1:11" s="657" customFormat="1" outlineLevel="1">
      <c r="A459" s="699">
        <v>336</v>
      </c>
      <c r="B459" s="614" t="e">
        <f>VLOOKUP(A459,#REF!,2,0)</f>
        <v>#REF!</v>
      </c>
      <c r="C459" s="722" t="e">
        <f>VLOOKUP(K459,DULIEU,3,0)</f>
        <v>#NAME?</v>
      </c>
      <c r="D459" s="701" t="e">
        <f>VLOOKUP(K459,DULIEU,5,0)-VLOOKUP(K459,DULIEU,4,0)</f>
        <v>#NAME?</v>
      </c>
      <c r="E459" s="701" t="e">
        <f>C459+D459</f>
        <v>#NAME?</v>
      </c>
      <c r="F459" s="700" t="e">
        <f>VLOOKUP(K459,DULIEU,10,0)</f>
        <v>#NAME?</v>
      </c>
      <c r="G459" s="719" t="e">
        <f t="shared" ref="G459:G480" si="85">IF(E459-F459=0,"-",E459-F459)</f>
        <v>#NAME?</v>
      </c>
      <c r="H459" s="679" t="e">
        <f>IF(OR(G459="-",F459=0),"-",G459/F459)</f>
        <v>#NAME?</v>
      </c>
      <c r="K459" s="713">
        <v>316</v>
      </c>
    </row>
    <row r="460" spans="1:11" s="657" customFormat="1" ht="42.75" customHeight="1" outlineLevel="1">
      <c r="A460" s="699">
        <v>337</v>
      </c>
      <c r="B460" s="614" t="e">
        <f>VLOOKUP(A460,#REF!,2,0)</f>
        <v>#REF!</v>
      </c>
      <c r="C460" s="726" t="e">
        <f>VLOOKUP(K460,DULIEU,3,0)</f>
        <v>#NAME?</v>
      </c>
      <c r="D460" s="701" t="e">
        <f>VLOOKUP(K460,DULIEU,5,0)-VLOOKUP(K460,DULIEU,4,0)</f>
        <v>#NAME?</v>
      </c>
      <c r="E460" s="701" t="e">
        <f>C460+D460</f>
        <v>#NAME?</v>
      </c>
      <c r="F460" s="700" t="e">
        <f>VLOOKUP(K460,DULIEU,10,0)</f>
        <v>#NAME?</v>
      </c>
      <c r="G460" s="770" t="e">
        <f t="shared" ref="G460" si="86">IF(E460-F460=0,"-",E460-F460)</f>
        <v>#NAME?</v>
      </c>
      <c r="H460" s="679" t="e">
        <f t="shared" ref="H460:H480" si="87">IF(OR(G460="-",F460=0),"-",G460/F460)</f>
        <v>#NAME?</v>
      </c>
      <c r="K460" s="713">
        <v>318</v>
      </c>
    </row>
    <row r="461" spans="1:11" s="657" customFormat="1" outlineLevel="1">
      <c r="A461" s="699">
        <v>338</v>
      </c>
      <c r="B461" s="617" t="s">
        <v>522</v>
      </c>
      <c r="C461" s="749" t="e">
        <f>SUBTOTAL(9,C462:C472)</f>
        <v>#NAME?</v>
      </c>
      <c r="D461" s="707" t="e">
        <f t="shared" ref="D461:F461" si="88">SUBTOTAL(9,D462:D472)</f>
        <v>#NAME?</v>
      </c>
      <c r="E461" s="707" t="e">
        <f t="shared" si="88"/>
        <v>#NAME?</v>
      </c>
      <c r="F461" s="707" t="e">
        <f t="shared" si="88"/>
        <v>#NAME?</v>
      </c>
      <c r="G461" s="770" t="e">
        <f t="shared" si="85"/>
        <v>#NAME?</v>
      </c>
      <c r="H461" s="679" t="e">
        <f t="shared" si="87"/>
        <v>#NAME?</v>
      </c>
      <c r="K461" s="713"/>
    </row>
    <row r="462" spans="1:11" s="621" customFormat="1" outlineLevel="1">
      <c r="A462" s="596">
        <v>3381</v>
      </c>
      <c r="B462" s="613" t="e">
        <f>VLOOKUP(A462,#REF!,2,0)</f>
        <v>#REF!</v>
      </c>
      <c r="C462" s="759" t="e">
        <f t="shared" ref="C462:C472" si="89">VLOOKUP(K462,DULIEU,3,0)</f>
        <v>#NAME?</v>
      </c>
      <c r="D462" s="704" t="e">
        <f t="shared" ref="D462:D472" si="90">VLOOKUP(K462,DULIEU,5,0)-VLOOKUP(K462,DULIEU,4,0)</f>
        <v>#NAME?</v>
      </c>
      <c r="E462" s="704" t="e">
        <f>C462+D462</f>
        <v>#NAME?</v>
      </c>
      <c r="F462" s="703" t="e">
        <f t="shared" ref="F462:F472" si="91">VLOOKUP(K462,DULIEU,10,0)</f>
        <v>#NAME?</v>
      </c>
      <c r="G462" s="771" t="e">
        <f t="shared" si="85"/>
        <v>#NAME?</v>
      </c>
      <c r="H462" s="680" t="e">
        <f t="shared" si="87"/>
        <v>#NAME?</v>
      </c>
      <c r="K462" s="642" t="s">
        <v>1264</v>
      </c>
    </row>
    <row r="463" spans="1:11" s="621" customFormat="1" outlineLevel="1">
      <c r="A463" s="596">
        <v>3382</v>
      </c>
      <c r="B463" s="613" t="e">
        <f>VLOOKUP(A463,#REF!,2,0)</f>
        <v>#REF!</v>
      </c>
      <c r="C463" s="759" t="e">
        <f t="shared" si="89"/>
        <v>#NAME?</v>
      </c>
      <c r="D463" s="704" t="e">
        <f t="shared" si="90"/>
        <v>#NAME?</v>
      </c>
      <c r="E463" s="704" t="e">
        <f t="shared" ref="E463:E472" si="92">C463+D463</f>
        <v>#NAME?</v>
      </c>
      <c r="F463" s="703" t="e">
        <f t="shared" si="91"/>
        <v>#NAME?</v>
      </c>
      <c r="G463" s="771" t="e">
        <f t="shared" si="85"/>
        <v>#NAME?</v>
      </c>
      <c r="H463" s="680" t="e">
        <f t="shared" si="87"/>
        <v>#NAME?</v>
      </c>
      <c r="K463" s="642" t="s">
        <v>1266</v>
      </c>
    </row>
    <row r="464" spans="1:11" s="621" customFormat="1" outlineLevel="1">
      <c r="A464" s="596">
        <v>3383</v>
      </c>
      <c r="B464" s="613" t="e">
        <f>VLOOKUP(A464,#REF!,2,0)</f>
        <v>#REF!</v>
      </c>
      <c r="C464" s="759" t="e">
        <f t="shared" si="89"/>
        <v>#NAME?</v>
      </c>
      <c r="D464" s="704" t="e">
        <f t="shared" si="90"/>
        <v>#NAME?</v>
      </c>
      <c r="E464" s="704" t="e">
        <f t="shared" si="92"/>
        <v>#NAME?</v>
      </c>
      <c r="F464" s="703" t="e">
        <f t="shared" si="91"/>
        <v>#NAME?</v>
      </c>
      <c r="G464" s="771" t="e">
        <f t="shared" si="85"/>
        <v>#NAME?</v>
      </c>
      <c r="H464" s="680" t="e">
        <f t="shared" si="87"/>
        <v>#NAME?</v>
      </c>
      <c r="K464" s="642" t="s">
        <v>1267</v>
      </c>
    </row>
    <row r="465" spans="1:11" s="621" customFormat="1" outlineLevel="1">
      <c r="A465" s="596">
        <v>3384</v>
      </c>
      <c r="B465" s="613" t="e">
        <f>VLOOKUP(A465,#REF!,2,0)</f>
        <v>#REF!</v>
      </c>
      <c r="C465" s="759" t="e">
        <f t="shared" si="89"/>
        <v>#NAME?</v>
      </c>
      <c r="D465" s="704" t="e">
        <f t="shared" si="90"/>
        <v>#NAME?</v>
      </c>
      <c r="E465" s="704" t="e">
        <f t="shared" si="92"/>
        <v>#NAME?</v>
      </c>
      <c r="F465" s="703" t="e">
        <f t="shared" si="91"/>
        <v>#NAME?</v>
      </c>
      <c r="G465" s="771" t="e">
        <f t="shared" si="85"/>
        <v>#NAME?</v>
      </c>
      <c r="H465" s="680" t="e">
        <f t="shared" si="87"/>
        <v>#NAME?</v>
      </c>
      <c r="K465" s="642" t="s">
        <v>1265</v>
      </c>
    </row>
    <row r="466" spans="1:11" s="621" customFormat="1" outlineLevel="1">
      <c r="A466" s="596">
        <v>3385</v>
      </c>
      <c r="B466" s="613" t="e">
        <f>VLOOKUP(A466,#REF!,2,0)</f>
        <v>#REF!</v>
      </c>
      <c r="C466" s="759" t="e">
        <f t="shared" si="89"/>
        <v>#NAME?</v>
      </c>
      <c r="D466" s="704" t="e">
        <f t="shared" si="90"/>
        <v>#NAME?</v>
      </c>
      <c r="E466" s="704" t="e">
        <f t="shared" si="92"/>
        <v>#NAME?</v>
      </c>
      <c r="F466" s="703" t="e">
        <f t="shared" si="91"/>
        <v>#NAME?</v>
      </c>
      <c r="G466" s="771" t="e">
        <f t="shared" si="85"/>
        <v>#NAME?</v>
      </c>
      <c r="H466" s="680" t="e">
        <f t="shared" si="87"/>
        <v>#NAME?</v>
      </c>
      <c r="K466" s="642" t="s">
        <v>1269</v>
      </c>
    </row>
    <row r="467" spans="1:11" s="621" customFormat="1" outlineLevel="1">
      <c r="A467" s="596">
        <v>3386</v>
      </c>
      <c r="B467" s="613" t="e">
        <f>VLOOKUP(A467,#REF!,2,0)</f>
        <v>#REF!</v>
      </c>
      <c r="C467" s="759" t="e">
        <f t="shared" si="89"/>
        <v>#NAME?</v>
      </c>
      <c r="D467" s="704" t="e">
        <f t="shared" si="90"/>
        <v>#NAME?</v>
      </c>
      <c r="E467" s="704" t="e">
        <f t="shared" si="92"/>
        <v>#NAME?</v>
      </c>
      <c r="F467" s="703" t="e">
        <f t="shared" si="91"/>
        <v>#NAME?</v>
      </c>
      <c r="G467" s="771" t="e">
        <f t="shared" si="85"/>
        <v>#NAME?</v>
      </c>
      <c r="H467" s="680" t="e">
        <f t="shared" si="87"/>
        <v>#NAME?</v>
      </c>
      <c r="K467" s="642" t="s">
        <v>1270</v>
      </c>
    </row>
    <row r="468" spans="1:11" s="621" customFormat="1" outlineLevel="1">
      <c r="A468" s="596">
        <v>3387</v>
      </c>
      <c r="B468" s="613" t="e">
        <f>VLOOKUP(A468,#REF!,2,0)</f>
        <v>#REF!</v>
      </c>
      <c r="C468" s="759" t="e">
        <f t="shared" si="89"/>
        <v>#NAME?</v>
      </c>
      <c r="D468" s="704" t="e">
        <f t="shared" si="90"/>
        <v>#NAME?</v>
      </c>
      <c r="E468" s="704" t="e">
        <f t="shared" si="92"/>
        <v>#NAME?</v>
      </c>
      <c r="F468" s="703" t="e">
        <f t="shared" si="91"/>
        <v>#NAME?</v>
      </c>
      <c r="G468" s="771" t="e">
        <f t="shared" si="85"/>
        <v>#NAME?</v>
      </c>
      <c r="H468" s="680" t="e">
        <f t="shared" si="87"/>
        <v>#NAME?</v>
      </c>
      <c r="K468" s="642" t="s">
        <v>1271</v>
      </c>
    </row>
    <row r="469" spans="1:11" s="621" customFormat="1" outlineLevel="1">
      <c r="A469" s="596">
        <v>3388</v>
      </c>
      <c r="B469" s="613" t="e">
        <f>VLOOKUP(A469,#REF!,2,0)</f>
        <v>#REF!</v>
      </c>
      <c r="C469" s="759" t="e">
        <f t="shared" si="89"/>
        <v>#NAME?</v>
      </c>
      <c r="D469" s="704" t="e">
        <f t="shared" si="90"/>
        <v>#NAME?</v>
      </c>
      <c r="E469" s="704" t="e">
        <f t="shared" si="92"/>
        <v>#NAME?</v>
      </c>
      <c r="F469" s="703" t="e">
        <f t="shared" si="91"/>
        <v>#NAME?</v>
      </c>
      <c r="G469" s="771" t="e">
        <f t="shared" si="85"/>
        <v>#NAME?</v>
      </c>
      <c r="H469" s="680" t="e">
        <f t="shared" si="87"/>
        <v>#NAME?</v>
      </c>
      <c r="K469" s="642" t="s">
        <v>1272</v>
      </c>
    </row>
    <row r="470" spans="1:11" s="621" customFormat="1" outlineLevel="1">
      <c r="A470" s="596">
        <v>3389</v>
      </c>
      <c r="B470" s="613" t="e">
        <f>VLOOKUP(A470,#REF!,2,0)</f>
        <v>#REF!</v>
      </c>
      <c r="C470" s="759" t="e">
        <f t="shared" si="89"/>
        <v>#NAME?</v>
      </c>
      <c r="D470" s="704" t="e">
        <f t="shared" si="90"/>
        <v>#NAME?</v>
      </c>
      <c r="E470" s="704" t="e">
        <f t="shared" si="92"/>
        <v>#NAME?</v>
      </c>
      <c r="F470" s="703" t="e">
        <f t="shared" si="91"/>
        <v>#NAME?</v>
      </c>
      <c r="G470" s="771" t="e">
        <f t="shared" si="85"/>
        <v>#NAME?</v>
      </c>
      <c r="H470" s="680" t="e">
        <f t="shared" si="87"/>
        <v>#NAME?</v>
      </c>
      <c r="K470" s="767" t="s">
        <v>1335</v>
      </c>
    </row>
    <row r="471" spans="1:11" s="621" customFormat="1" outlineLevel="1">
      <c r="A471" s="596" t="s">
        <v>278</v>
      </c>
      <c r="B471" s="613" t="e">
        <f>VLOOKUP(A471,#REF!,2,0)</f>
        <v>#REF!</v>
      </c>
      <c r="C471" s="759" t="e">
        <f t="shared" si="89"/>
        <v>#NAME?</v>
      </c>
      <c r="D471" s="704" t="e">
        <f t="shared" si="90"/>
        <v>#NAME?</v>
      </c>
      <c r="E471" s="704" t="e">
        <f t="shared" si="92"/>
        <v>#NAME?</v>
      </c>
      <c r="F471" s="703" t="e">
        <f t="shared" si="91"/>
        <v>#NAME?</v>
      </c>
      <c r="G471" s="771" t="e">
        <f t="shared" si="85"/>
        <v>#NAME?</v>
      </c>
      <c r="H471" s="680" t="e">
        <f t="shared" si="87"/>
        <v>#NAME?</v>
      </c>
      <c r="K471" s="767" t="s">
        <v>1336</v>
      </c>
    </row>
    <row r="472" spans="1:11" s="621" customFormat="1" outlineLevel="1">
      <c r="A472" s="596" t="s">
        <v>7</v>
      </c>
      <c r="B472" s="613" t="e">
        <f>VLOOKUP(A472,#REF!,2,0)</f>
        <v>#REF!</v>
      </c>
      <c r="C472" s="759" t="e">
        <f t="shared" si="89"/>
        <v>#NAME?</v>
      </c>
      <c r="D472" s="704" t="e">
        <f t="shared" si="90"/>
        <v>#NAME?</v>
      </c>
      <c r="E472" s="704" t="e">
        <f t="shared" si="92"/>
        <v>#NAME?</v>
      </c>
      <c r="F472" s="703" t="e">
        <f t="shared" si="91"/>
        <v>#NAME?</v>
      </c>
      <c r="G472" s="771" t="e">
        <f t="shared" si="85"/>
        <v>#NAME?</v>
      </c>
      <c r="H472" s="680" t="e">
        <f t="shared" si="87"/>
        <v>#NAME?</v>
      </c>
      <c r="K472" s="642" t="s">
        <v>1268</v>
      </c>
    </row>
    <row r="473" spans="1:11" s="622" customFormat="1" ht="31.5" outlineLevel="1">
      <c r="A473" s="699">
        <v>353</v>
      </c>
      <c r="B473" s="614" t="s">
        <v>730</v>
      </c>
      <c r="C473" s="726" t="e">
        <f>SUBTOTAL(9,C474:C475)</f>
        <v>#NAME?</v>
      </c>
      <c r="D473" s="752" t="e">
        <f t="shared" ref="D473:F473" si="93">SUBTOTAL(9,D474:D475)</f>
        <v>#NAME?</v>
      </c>
      <c r="E473" s="752" t="e">
        <f t="shared" si="93"/>
        <v>#NAME?</v>
      </c>
      <c r="F473" s="728" t="e">
        <f t="shared" si="93"/>
        <v>#NAME?</v>
      </c>
      <c r="G473" s="770" t="e">
        <f t="shared" ref="G473:G475" si="94">IF(E473-F473=0,"-",E473-F473)</f>
        <v>#NAME?</v>
      </c>
      <c r="H473" s="679" t="e">
        <f t="shared" ref="H473:H475" si="95">IF(OR(G473="-",F473=0),"-",G473/F473)</f>
        <v>#NAME?</v>
      </c>
      <c r="K473" s="624" t="s">
        <v>1268</v>
      </c>
    </row>
    <row r="474" spans="1:11" s="621" customFormat="1" outlineLevel="1">
      <c r="A474" s="596">
        <v>3531</v>
      </c>
      <c r="B474" s="613" t="e">
        <f>VLOOKUP(A474,#REF!,2,0)</f>
        <v>#REF!</v>
      </c>
      <c r="C474" s="759" t="e">
        <f t="shared" ref="C474:C480" si="96">VLOOKUP(K474,DULIEU,3,0)</f>
        <v>#NAME?</v>
      </c>
      <c r="D474" s="704" t="e">
        <f t="shared" ref="D474:D480" si="97">VLOOKUP(K474,DULIEU,5,0)-VLOOKUP(K474,DULIEU,4,0)</f>
        <v>#NAME?</v>
      </c>
      <c r="E474" s="704" t="e">
        <f t="shared" ref="E474:E475" si="98">C474+D474</f>
        <v>#NAME?</v>
      </c>
      <c r="F474" s="703" t="e">
        <f t="shared" ref="F474:F480" si="99">VLOOKUP(K474,DULIEU,10,0)</f>
        <v>#NAME?</v>
      </c>
      <c r="G474" s="771" t="e">
        <f t="shared" si="94"/>
        <v>#NAME?</v>
      </c>
      <c r="H474" s="680" t="e">
        <f t="shared" si="95"/>
        <v>#NAME?</v>
      </c>
      <c r="K474" s="642" t="s">
        <v>1339</v>
      </c>
    </row>
    <row r="475" spans="1:11" s="621" customFormat="1" outlineLevel="1">
      <c r="A475" s="596">
        <v>3532</v>
      </c>
      <c r="B475" s="613" t="e">
        <f>VLOOKUP(A475,#REF!,2,0)</f>
        <v>#REF!</v>
      </c>
      <c r="C475" s="759" t="e">
        <f t="shared" si="96"/>
        <v>#NAME?</v>
      </c>
      <c r="D475" s="704" t="e">
        <f t="shared" si="97"/>
        <v>#NAME?</v>
      </c>
      <c r="E475" s="704" t="e">
        <f t="shared" si="98"/>
        <v>#NAME?</v>
      </c>
      <c r="F475" s="703" t="e">
        <f t="shared" si="99"/>
        <v>#NAME?</v>
      </c>
      <c r="G475" s="771" t="e">
        <f t="shared" si="94"/>
        <v>#NAME?</v>
      </c>
      <c r="H475" s="680" t="e">
        <f t="shared" si="95"/>
        <v>#NAME?</v>
      </c>
      <c r="K475" s="642" t="s">
        <v>1340</v>
      </c>
    </row>
    <row r="476" spans="1:11" s="657" customFormat="1" outlineLevel="1">
      <c r="A476" s="699">
        <v>344</v>
      </c>
      <c r="B476" s="769" t="e">
        <f>VLOOKUP(A476,#REF!,2,0)</f>
        <v>#REF!</v>
      </c>
      <c r="C476" s="759" t="e">
        <f t="shared" si="96"/>
        <v>#NAME?</v>
      </c>
      <c r="D476" s="704" t="e">
        <f t="shared" si="97"/>
        <v>#NAME?</v>
      </c>
      <c r="E476" s="704" t="e">
        <f t="shared" ref="E476:E480" si="100">C476+D476</f>
        <v>#NAME?</v>
      </c>
      <c r="F476" s="703" t="e">
        <f t="shared" si="99"/>
        <v>#NAME?</v>
      </c>
      <c r="G476" s="770" t="e">
        <f t="shared" si="85"/>
        <v>#NAME?</v>
      </c>
      <c r="H476" s="679" t="e">
        <f t="shared" si="87"/>
        <v>#NAME?</v>
      </c>
      <c r="K476" s="645" t="s">
        <v>1337</v>
      </c>
    </row>
    <row r="477" spans="1:11" s="657" customFormat="1" outlineLevel="1">
      <c r="A477" s="699" t="s">
        <v>16</v>
      </c>
      <c r="B477" s="769" t="e">
        <f>VLOOKUP(A477,#REF!,2,0)</f>
        <v>#REF!</v>
      </c>
      <c r="C477" s="759" t="e">
        <f t="shared" si="96"/>
        <v>#NAME?</v>
      </c>
      <c r="D477" s="704" t="e">
        <f t="shared" si="97"/>
        <v>#NAME?</v>
      </c>
      <c r="E477" s="704" t="e">
        <f t="shared" ref="E477" si="101">C477+D477</f>
        <v>#NAME?</v>
      </c>
      <c r="F477" s="703" t="e">
        <f t="shared" si="99"/>
        <v>#NAME?</v>
      </c>
      <c r="G477" s="770" t="e">
        <f t="shared" ref="G477" si="102">IF(E477-F477=0,"-",E477-F477)</f>
        <v>#NAME?</v>
      </c>
      <c r="H477" s="679" t="e">
        <f t="shared" ref="H477" si="103">IF(OR(G477="-",F477=0),"-",G477/F477)</f>
        <v>#NAME?</v>
      </c>
      <c r="K477" s="645" t="s">
        <v>1338</v>
      </c>
    </row>
    <row r="478" spans="1:11" s="657" customFormat="1" ht="37.5" customHeight="1" outlineLevel="1">
      <c r="A478" s="699">
        <v>352</v>
      </c>
      <c r="B478" s="769" t="e">
        <f>VLOOKUP(A478,#REF!,2,0)</f>
        <v>#REF!</v>
      </c>
      <c r="C478" s="759" t="e">
        <f t="shared" si="96"/>
        <v>#NAME?</v>
      </c>
      <c r="D478" s="704" t="e">
        <f t="shared" si="97"/>
        <v>#NAME?</v>
      </c>
      <c r="E478" s="704" t="e">
        <f t="shared" si="100"/>
        <v>#NAME?</v>
      </c>
      <c r="F478" s="703" t="e">
        <f t="shared" si="99"/>
        <v>#NAME?</v>
      </c>
      <c r="G478" s="770" t="e">
        <f t="shared" si="85"/>
        <v>#NAME?</v>
      </c>
      <c r="H478" s="679" t="e">
        <f t="shared" si="87"/>
        <v>#NAME?</v>
      </c>
      <c r="K478" s="713">
        <v>321</v>
      </c>
    </row>
    <row r="479" spans="1:11" s="657" customFormat="1" outlineLevel="1">
      <c r="A479" s="699" t="s">
        <v>1174</v>
      </c>
      <c r="B479" s="769" t="e">
        <f>VLOOKUP(A479,#REF!,2,0)</f>
        <v>#REF!</v>
      </c>
      <c r="C479" s="759" t="e">
        <f t="shared" si="96"/>
        <v>#NAME?</v>
      </c>
      <c r="D479" s="704" t="e">
        <f t="shared" si="97"/>
        <v>#NAME?</v>
      </c>
      <c r="E479" s="704" t="e">
        <f t="shared" ref="E479" si="104">C479+D479</f>
        <v>#NAME?</v>
      </c>
      <c r="F479" s="703" t="e">
        <f t="shared" si="99"/>
        <v>#NAME?</v>
      </c>
      <c r="G479" s="770" t="e">
        <f t="shared" ref="G479" si="105">IF(E479-F479=0,"-",E479-F479)</f>
        <v>#NAME?</v>
      </c>
      <c r="H479" s="679" t="e">
        <f t="shared" ref="H479" si="106">IF(OR(G479="-",F479=0),"-",G479/F479)</f>
        <v>#NAME?</v>
      </c>
      <c r="K479" s="713">
        <v>342</v>
      </c>
    </row>
    <row r="480" spans="1:11" s="657" customFormat="1" outlineLevel="1">
      <c r="A480" s="699">
        <v>356</v>
      </c>
      <c r="B480" s="769" t="e">
        <f>VLOOKUP(A480,#REF!,2,0)</f>
        <v>#REF!</v>
      </c>
      <c r="C480" s="759" t="e">
        <f t="shared" si="96"/>
        <v>#NAME?</v>
      </c>
      <c r="D480" s="704" t="e">
        <f t="shared" si="97"/>
        <v>#NAME?</v>
      </c>
      <c r="E480" s="704" t="e">
        <f t="shared" si="100"/>
        <v>#NAME?</v>
      </c>
      <c r="F480" s="703" t="e">
        <f t="shared" si="99"/>
        <v>#NAME?</v>
      </c>
      <c r="G480" s="770" t="e">
        <f t="shared" si="85"/>
        <v>#NAME?</v>
      </c>
      <c r="H480" s="679" t="e">
        <f t="shared" si="87"/>
        <v>#NAME?</v>
      </c>
      <c r="K480" s="713">
        <v>339</v>
      </c>
    </row>
    <row r="481" spans="1:11" outlineLevel="1">
      <c r="A481" s="536"/>
      <c r="B481" s="543"/>
      <c r="C481" s="754"/>
      <c r="D481" s="492"/>
      <c r="E481" s="492"/>
      <c r="F481" s="491"/>
      <c r="G481" s="768"/>
      <c r="H481" s="660"/>
    </row>
    <row r="482" spans="1:11" ht="16.5" outlineLevel="1" thickBot="1">
      <c r="A482" s="481"/>
      <c r="B482" s="529" t="s">
        <v>166</v>
      </c>
      <c r="C482" s="738" t="e">
        <f>SUBTOTAL(9,C459:C480)</f>
        <v>#NAME?</v>
      </c>
      <c r="D482" s="493" t="e">
        <f>SUBTOTAL(9,D459:D480)</f>
        <v>#NAME?</v>
      </c>
      <c r="E482" s="493" t="e">
        <f>SUBTOTAL(9,E459:E480)</f>
        <v>#NAME?</v>
      </c>
      <c r="F482" s="493" t="e">
        <f>SUBTOTAL(9,F459:F480)</f>
        <v>#NAME?</v>
      </c>
      <c r="G482" s="552"/>
      <c r="H482" s="697"/>
      <c r="I482" s="494"/>
    </row>
    <row r="483" spans="1:11" ht="16.5" outlineLevel="1" thickTop="1">
      <c r="A483" s="495"/>
      <c r="B483" s="580"/>
      <c r="C483" s="486" t="s">
        <v>1305</v>
      </c>
      <c r="D483" s="496" t="s">
        <v>1204</v>
      </c>
      <c r="E483" s="496" t="s">
        <v>1205</v>
      </c>
      <c r="F483" s="497" t="s">
        <v>1206</v>
      </c>
      <c r="G483" s="490" t="s">
        <v>1202</v>
      </c>
      <c r="H483" s="660"/>
    </row>
    <row r="484" spans="1:11" s="572" customFormat="1" outlineLevel="1">
      <c r="A484" s="495"/>
      <c r="B484" s="580"/>
      <c r="C484" s="486"/>
      <c r="D484" s="544"/>
      <c r="E484" s="544"/>
      <c r="F484" s="497"/>
      <c r="G484" s="490"/>
      <c r="H484" s="660"/>
      <c r="K484" s="713"/>
    </row>
    <row r="485" spans="1:11" s="572" customFormat="1" outlineLevel="1">
      <c r="A485" s="495"/>
      <c r="B485" s="580"/>
      <c r="C485" s="486"/>
      <c r="D485" s="544"/>
      <c r="E485" s="544"/>
      <c r="F485" s="497"/>
      <c r="G485" s="490"/>
      <c r="H485" s="660"/>
      <c r="K485" s="713"/>
    </row>
    <row r="486" spans="1:11" s="572" customFormat="1" outlineLevel="1">
      <c r="A486" s="495"/>
      <c r="B486" s="580"/>
      <c r="C486" s="486"/>
      <c r="D486" s="544"/>
      <c r="E486" s="544"/>
      <c r="F486" s="497"/>
      <c r="G486" s="490"/>
      <c r="H486" s="660"/>
      <c r="K486" s="713"/>
    </row>
    <row r="487" spans="1:11" s="572" customFormat="1" outlineLevel="1">
      <c r="A487" s="495"/>
      <c r="B487" s="580"/>
      <c r="C487" s="486"/>
      <c r="D487" s="544"/>
      <c r="E487" s="544"/>
      <c r="F487" s="497"/>
      <c r="G487" s="490"/>
      <c r="H487" s="660"/>
      <c r="K487" s="713"/>
    </row>
    <row r="488" spans="1:11" s="572" customFormat="1" outlineLevel="1">
      <c r="A488" s="495"/>
      <c r="B488" s="580"/>
      <c r="C488" s="486"/>
      <c r="D488" s="544"/>
      <c r="E488" s="544"/>
      <c r="F488" s="497"/>
      <c r="G488" s="490"/>
      <c r="H488" s="660"/>
      <c r="K488" s="713"/>
    </row>
    <row r="489" spans="1:11">
      <c r="A489" s="450" t="s">
        <v>1273</v>
      </c>
    </row>
    <row r="490" spans="1:11" outlineLevel="1">
      <c r="A490" s="453" t="str">
        <f>A449</f>
        <v>CÔNG TY TNHH KIỂM TOÁN ASC</v>
      </c>
      <c r="B490" s="576"/>
      <c r="C490" s="455"/>
      <c r="D490" s="456"/>
      <c r="E490" s="457"/>
      <c r="F490" s="454"/>
      <c r="G490" s="458"/>
      <c r="H490" s="662" t="s">
        <v>1274</v>
      </c>
      <c r="I490" s="458"/>
    </row>
    <row r="491" spans="1:11" ht="15.75" customHeight="1" outlineLevel="1">
      <c r="A491" s="453" t="e">
        <f>A450</f>
        <v>#REF!</v>
      </c>
      <c r="B491" s="576"/>
      <c r="C491" s="454"/>
      <c r="D491" s="454"/>
      <c r="E491" s="454"/>
      <c r="F491" s="454"/>
      <c r="G491" s="520"/>
      <c r="H491" s="690" t="s">
        <v>1182</v>
      </c>
      <c r="I491" s="3266" t="s">
        <v>1183</v>
      </c>
      <c r="J491" s="3267"/>
    </row>
    <row r="492" spans="1:11" outlineLevel="1">
      <c r="A492" s="453" t="e">
        <f>A451</f>
        <v>#REF!</v>
      </c>
      <c r="B492" s="576"/>
      <c r="C492" s="454"/>
      <c r="D492" s="454"/>
      <c r="E492" s="454"/>
      <c r="F492" s="460" t="s">
        <v>1185</v>
      </c>
      <c r="G492" s="460"/>
      <c r="H492" s="691"/>
      <c r="I492" s="3273"/>
      <c r="J492" s="3274"/>
    </row>
    <row r="493" spans="1:11" outlineLevel="1">
      <c r="A493" s="453" t="s">
        <v>1275</v>
      </c>
      <c r="B493" s="576"/>
      <c r="C493" s="454"/>
      <c r="D493" s="454"/>
      <c r="E493" s="454"/>
      <c r="F493" s="460" t="s">
        <v>1187</v>
      </c>
      <c r="G493" s="460"/>
      <c r="H493" s="691"/>
      <c r="I493" s="3262"/>
      <c r="J493" s="3263"/>
    </row>
    <row r="494" spans="1:11" outlineLevel="1">
      <c r="A494" s="454"/>
      <c r="B494" s="590"/>
      <c r="C494" s="454"/>
      <c r="D494" s="454"/>
      <c r="E494" s="454"/>
      <c r="F494" s="460" t="s">
        <v>1189</v>
      </c>
      <c r="G494" s="460"/>
      <c r="H494" s="691"/>
      <c r="I494" s="3262"/>
      <c r="J494" s="3263"/>
    </row>
    <row r="495" spans="1:11" outlineLevel="1">
      <c r="A495" s="461"/>
      <c r="B495" s="577"/>
      <c r="C495" s="461"/>
      <c r="D495" s="461"/>
      <c r="E495" s="461"/>
      <c r="F495" s="711"/>
      <c r="G495" s="711"/>
      <c r="H495" s="692"/>
      <c r="I495" s="3264"/>
      <c r="J495" s="3264"/>
    </row>
    <row r="496" spans="1:11" outlineLevel="1">
      <c r="A496" s="463"/>
      <c r="B496" s="578"/>
      <c r="C496" s="465"/>
      <c r="D496" s="465"/>
      <c r="E496" s="465"/>
      <c r="F496" s="465"/>
      <c r="G496" s="466"/>
      <c r="H496" s="665"/>
      <c r="I496" s="467"/>
    </row>
    <row r="497" spans="1:11" outlineLevel="1">
      <c r="A497" s="468"/>
      <c r="F497" s="469"/>
      <c r="G497" s="470"/>
      <c r="H497" s="676"/>
    </row>
    <row r="498" spans="1:11" ht="15.75" customHeight="1" outlineLevel="1">
      <c r="C498" s="472" t="e">
        <f>C9</f>
        <v>#REF!</v>
      </c>
      <c r="D498" s="472" t="s">
        <v>1193</v>
      </c>
      <c r="E498" s="472" t="e">
        <f>$C$9</f>
        <v>#REF!</v>
      </c>
      <c r="F498" s="472" t="e">
        <f>F9</f>
        <v>#REF!</v>
      </c>
      <c r="G498" s="532" t="s">
        <v>510</v>
      </c>
      <c r="H498" s="693"/>
    </row>
    <row r="499" spans="1:11" outlineLevel="1">
      <c r="A499" s="509" t="s">
        <v>1191</v>
      </c>
      <c r="B499" s="583" t="s">
        <v>1192</v>
      </c>
      <c r="C499" s="478" t="s">
        <v>1194</v>
      </c>
      <c r="D499" s="477"/>
      <c r="E499" s="478" t="s">
        <v>1195</v>
      </c>
      <c r="F499" s="478" t="s">
        <v>1195</v>
      </c>
      <c r="G499" s="524" t="s">
        <v>987</v>
      </c>
      <c r="H499" s="694" t="s">
        <v>375</v>
      </c>
      <c r="I499" s="511" t="s">
        <v>540</v>
      </c>
    </row>
    <row r="500" spans="1:11" s="778" customFormat="1" outlineLevel="1">
      <c r="A500" s="553">
        <v>411</v>
      </c>
      <c r="B500" s="774" t="s">
        <v>555</v>
      </c>
      <c r="C500" s="775" t="e">
        <f>SUBTOTAL(9,C501:C504)</f>
        <v>#NAME?</v>
      </c>
      <c r="D500" s="776" t="e">
        <f t="shared" ref="D500:F500" si="107">SUBTOTAL(9,D501:D504)</f>
        <v>#NAME?</v>
      </c>
      <c r="E500" s="776" t="e">
        <f t="shared" si="107"/>
        <v>#NAME?</v>
      </c>
      <c r="F500" s="777" t="e">
        <f t="shared" si="107"/>
        <v>#NAME?</v>
      </c>
      <c r="G500" s="482" t="e">
        <f>IF(E500-F500=0,"-",E500-F500)</f>
        <v>#NAME?</v>
      </c>
      <c r="H500" s="689" t="e">
        <f>IF(OR(G500="-",F500=0),"-",G500/F500)</f>
        <v>#NAME?</v>
      </c>
      <c r="K500" s="779"/>
    </row>
    <row r="501" spans="1:11" s="778" customFormat="1" outlineLevel="1">
      <c r="A501" s="517">
        <v>411</v>
      </c>
      <c r="B501" s="780" t="e">
        <f>VLOOKUP(A501,#REF!,2,0)</f>
        <v>#REF!</v>
      </c>
      <c r="C501" s="781" t="e">
        <f t="shared" ref="C501:C503" si="108">VLOOKUP(K501,DULIEU,3,0)</f>
        <v>#NAME?</v>
      </c>
      <c r="D501" s="782" t="e">
        <f t="shared" ref="D501" si="109">VLOOKUP(K501,DULIEU,5,0)-VLOOKUP(K501,DULIEU,4,0)</f>
        <v>#NAME?</v>
      </c>
      <c r="E501" s="782" t="e">
        <f t="shared" ref="E501" si="110">C501+D501</f>
        <v>#NAME?</v>
      </c>
      <c r="F501" s="783" t="e">
        <f t="shared" ref="F501" si="111">VLOOKUP(K501,DULIEU,10,0)</f>
        <v>#NAME?</v>
      </c>
      <c r="G501" s="487" t="e">
        <f>IF(E501-F501=0,"-",E501-F501)</f>
        <v>#NAME?</v>
      </c>
      <c r="H501" s="660" t="e">
        <f>IF(OR(G501="-",F501=0),"-",G501/F501)</f>
        <v>#NAME?</v>
      </c>
      <c r="K501" s="779">
        <v>411</v>
      </c>
    </row>
    <row r="502" spans="1:11" s="778" customFormat="1" outlineLevel="1">
      <c r="A502" s="517">
        <v>4112</v>
      </c>
      <c r="B502" s="780" t="e">
        <f>VLOOKUP(A502,#REF!,2,0)</f>
        <v>#REF!</v>
      </c>
      <c r="C502" s="781" t="e">
        <f t="shared" si="108"/>
        <v>#NAME?</v>
      </c>
      <c r="D502" s="782" t="e">
        <f t="shared" ref="D502:D504" si="112">VLOOKUP(K502,DULIEU,5,0)-VLOOKUP(K502,DULIEU,4,0)</f>
        <v>#NAME?</v>
      </c>
      <c r="E502" s="782" t="e">
        <f t="shared" ref="E502:E504" si="113">C502+D502</f>
        <v>#NAME?</v>
      </c>
      <c r="F502" s="783" t="e">
        <f t="shared" ref="F502:F504" si="114">VLOOKUP(K502,DULIEU,10,0)</f>
        <v>#NAME?</v>
      </c>
      <c r="G502" s="487" t="e">
        <f>IF(E502-F502=0,"-",E502-F502)</f>
        <v>#NAME?</v>
      </c>
      <c r="H502" s="660" t="e">
        <f>IF(OR(G502="-",F502=0),"-",G502/F502)</f>
        <v>#NAME?</v>
      </c>
      <c r="K502" s="779">
        <v>412</v>
      </c>
    </row>
    <row r="503" spans="1:11" s="778" customFormat="1" outlineLevel="1">
      <c r="A503" s="517">
        <v>4118</v>
      </c>
      <c r="B503" s="780" t="e">
        <f>VLOOKUP(A503,#REF!,2,0)</f>
        <v>#REF!</v>
      </c>
      <c r="C503" s="781" t="e">
        <f t="shared" si="108"/>
        <v>#NAME?</v>
      </c>
      <c r="D503" s="782" t="e">
        <f t="shared" si="112"/>
        <v>#NAME?</v>
      </c>
      <c r="E503" s="782" t="e">
        <f t="shared" si="113"/>
        <v>#NAME?</v>
      </c>
      <c r="F503" s="783" t="e">
        <f t="shared" si="114"/>
        <v>#NAME?</v>
      </c>
      <c r="G503" s="487" t="e">
        <f>IF(E503-F503=0,"-",E503-F503)</f>
        <v>#NAME?</v>
      </c>
      <c r="H503" s="660" t="e">
        <f>IF(OR(G503="-",F503=0),"-",G503/F503)</f>
        <v>#NAME?</v>
      </c>
      <c r="K503" s="779">
        <v>414</v>
      </c>
    </row>
    <row r="504" spans="1:11" s="778" customFormat="1" ht="41.25" customHeight="1" outlineLevel="1">
      <c r="A504" s="517">
        <v>4113</v>
      </c>
      <c r="B504" s="780" t="e">
        <f>VLOOKUP(A504,#REF!,2,0)</f>
        <v>#REF!</v>
      </c>
      <c r="C504" s="781" t="e">
        <f>VLOOKUP(K504,DULIEU,3,0)</f>
        <v>#NAME?</v>
      </c>
      <c r="D504" s="782" t="e">
        <f t="shared" si="112"/>
        <v>#NAME?</v>
      </c>
      <c r="E504" s="782" t="e">
        <f t="shared" si="113"/>
        <v>#NAME?</v>
      </c>
      <c r="F504" s="783" t="e">
        <f t="shared" si="114"/>
        <v>#NAME?</v>
      </c>
      <c r="G504" s="487" t="e">
        <f t="shared" ref="G504:G511" si="115">IF(E504-F504=0,"-",E504-F504)</f>
        <v>#NAME?</v>
      </c>
      <c r="H504" s="660" t="e">
        <f t="shared" ref="H504:H511" si="116">IF(OR(G504="-",F504=0),"-",G504/F504)</f>
        <v>#NAME?</v>
      </c>
      <c r="K504" s="779">
        <v>413</v>
      </c>
    </row>
    <row r="505" spans="1:11" s="778" customFormat="1" outlineLevel="1">
      <c r="A505" s="553">
        <v>412</v>
      </c>
      <c r="B505" s="784" t="e">
        <f>VLOOKUP(A505,#REF!,2,0)</f>
        <v>#REF!</v>
      </c>
      <c r="C505" s="785" t="e">
        <f>VLOOKUP(K505,DULIEU,3,0)</f>
        <v>#NAME?</v>
      </c>
      <c r="D505" s="786" t="e">
        <f t="shared" ref="D505:D511" si="117">VLOOKUP(K505,DULIEU,5,0)-VLOOKUP(K505,DULIEU,4,0)</f>
        <v>#NAME?</v>
      </c>
      <c r="E505" s="786" t="e">
        <f t="shared" ref="E505:E511" si="118">C505+D505</f>
        <v>#NAME?</v>
      </c>
      <c r="F505" s="787" t="e">
        <f t="shared" ref="F505:F511" si="119">VLOOKUP(K505,DULIEU,10,0)</f>
        <v>#NAME?</v>
      </c>
      <c r="G505" s="482" t="e">
        <f t="shared" si="115"/>
        <v>#NAME?</v>
      </c>
      <c r="H505" s="689" t="e">
        <f t="shared" si="116"/>
        <v>#NAME?</v>
      </c>
      <c r="K505" s="779">
        <v>416</v>
      </c>
    </row>
    <row r="506" spans="1:11" s="778" customFormat="1" outlineLevel="1">
      <c r="A506" s="553"/>
      <c r="B506" s="780"/>
      <c r="C506" s="781"/>
      <c r="D506" s="782"/>
      <c r="E506" s="782"/>
      <c r="F506" s="783"/>
      <c r="G506" s="487"/>
      <c r="H506" s="660"/>
      <c r="K506" s="779"/>
    </row>
    <row r="507" spans="1:11" s="792" customFormat="1" outlineLevel="1">
      <c r="A507" s="553">
        <v>413</v>
      </c>
      <c r="B507" s="788" t="e">
        <f>VLOOKUP(A507,#REF!,2,0)</f>
        <v>#REF!</v>
      </c>
      <c r="C507" s="789" t="e">
        <f>VLOOKUP(K507,DULIEU,3,0)</f>
        <v>#NAME?</v>
      </c>
      <c r="D507" s="790" t="e">
        <f t="shared" si="117"/>
        <v>#NAME?</v>
      </c>
      <c r="E507" s="790" t="e">
        <f t="shared" si="118"/>
        <v>#NAME?</v>
      </c>
      <c r="F507" s="791" t="e">
        <f t="shared" si="119"/>
        <v>#NAME?</v>
      </c>
      <c r="G507" s="482" t="e">
        <f t="shared" si="115"/>
        <v>#NAME?</v>
      </c>
      <c r="H507" s="689" t="e">
        <f t="shared" si="116"/>
        <v>#NAME?</v>
      </c>
      <c r="K507" s="793">
        <v>417</v>
      </c>
    </row>
    <row r="508" spans="1:11" s="778" customFormat="1" outlineLevel="1">
      <c r="A508" s="553"/>
      <c r="B508" s="780"/>
      <c r="C508" s="781"/>
      <c r="D508" s="782"/>
      <c r="E508" s="782"/>
      <c r="F508" s="783"/>
      <c r="G508" s="487"/>
      <c r="H508" s="660"/>
      <c r="K508" s="779"/>
    </row>
    <row r="509" spans="1:11" s="792" customFormat="1" outlineLevel="1">
      <c r="A509" s="794">
        <v>421</v>
      </c>
      <c r="B509" s="788" t="e">
        <f>VLOOKUP(A509,#REF!,2,0)</f>
        <v>#REF!</v>
      </c>
      <c r="C509" s="789" t="e">
        <f>SUBTOTAL(9,C510:C511)</f>
        <v>#NAME?</v>
      </c>
      <c r="D509" s="795" t="e">
        <f t="shared" ref="D509:F509" si="120">SUBTOTAL(9,D510:D511)</f>
        <v>#NAME?</v>
      </c>
      <c r="E509" s="795" t="e">
        <f t="shared" si="120"/>
        <v>#NAME?</v>
      </c>
      <c r="F509" s="791" t="e">
        <f t="shared" si="120"/>
        <v>#NAME?</v>
      </c>
      <c r="G509" s="482" t="e">
        <f t="shared" si="115"/>
        <v>#NAME?</v>
      </c>
      <c r="H509" s="689" t="e">
        <f t="shared" si="116"/>
        <v>#NAME?</v>
      </c>
      <c r="K509" s="793"/>
    </row>
    <row r="510" spans="1:11" s="778" customFormat="1" outlineLevel="1">
      <c r="A510" s="796">
        <v>4211</v>
      </c>
      <c r="B510" s="780" t="e">
        <f>VLOOKUP(A510,#REF!,2,0)</f>
        <v>#REF!</v>
      </c>
      <c r="C510" s="781" t="e">
        <f>VLOOKUP(K510,DULIEU,3,0)</f>
        <v>#NAME?</v>
      </c>
      <c r="D510" s="782" t="e">
        <f t="shared" si="117"/>
        <v>#NAME?</v>
      </c>
      <c r="E510" s="782" t="e">
        <f t="shared" si="118"/>
        <v>#NAME?</v>
      </c>
      <c r="F510" s="783" t="e">
        <f t="shared" si="119"/>
        <v>#NAME?</v>
      </c>
      <c r="G510" s="487" t="e">
        <f t="shared" si="115"/>
        <v>#NAME?</v>
      </c>
      <c r="H510" s="660" t="e">
        <f t="shared" si="116"/>
        <v>#NAME?</v>
      </c>
      <c r="K510" s="779" t="s">
        <v>847</v>
      </c>
    </row>
    <row r="511" spans="1:11" s="778" customFormat="1" outlineLevel="1">
      <c r="A511" s="796">
        <v>4212</v>
      </c>
      <c r="B511" s="780" t="e">
        <f>VLOOKUP(A511,#REF!,2,0)</f>
        <v>#REF!</v>
      </c>
      <c r="C511" s="781" t="e">
        <f>VLOOKUP(K511,DULIEU,3,0)</f>
        <v>#NAME?</v>
      </c>
      <c r="D511" s="782" t="e">
        <f t="shared" si="117"/>
        <v>#NAME?</v>
      </c>
      <c r="E511" s="782" t="e">
        <f t="shared" si="118"/>
        <v>#NAME?</v>
      </c>
      <c r="F511" s="783" t="e">
        <f t="shared" si="119"/>
        <v>#NAME?</v>
      </c>
      <c r="G511" s="487" t="e">
        <f t="shared" si="115"/>
        <v>#NAME?</v>
      </c>
      <c r="H511" s="660" t="e">
        <f t="shared" si="116"/>
        <v>#NAME?</v>
      </c>
      <c r="K511" s="779" t="s">
        <v>848</v>
      </c>
    </row>
    <row r="512" spans="1:11" outlineLevel="1">
      <c r="A512" s="483"/>
      <c r="B512" s="484"/>
      <c r="C512" s="754"/>
      <c r="D512" s="492"/>
      <c r="E512" s="492"/>
      <c r="F512" s="756"/>
      <c r="G512" s="490"/>
      <c r="H512" s="660"/>
    </row>
    <row r="513" spans="1:11" ht="16.5" outlineLevel="1" thickBot="1">
      <c r="A513" s="519"/>
      <c r="B513" s="588" t="s">
        <v>166</v>
      </c>
      <c r="C513" s="755" t="e">
        <f>SUBTOTAL(9,C500:C511)</f>
        <v>#NAME?</v>
      </c>
      <c r="D513" s="535" t="e">
        <f>SUBTOTAL(9,D500:D511)</f>
        <v>#NAME?</v>
      </c>
      <c r="E513" s="535" t="e">
        <f>SUBTOTAL(9,E500:E511)</f>
        <v>#NAME?</v>
      </c>
      <c r="F513" s="757" t="e">
        <f>SUBTOTAL(9,F500:F511)</f>
        <v>#NAME?</v>
      </c>
      <c r="G513" s="740" t="e">
        <f>IF(E513-F513=0,"-",E513-F513)</f>
        <v>#NAME?</v>
      </c>
      <c r="H513" s="671" t="e">
        <f>IF(OR(G513="-",F513=0),"-",G513/F513)</f>
        <v>#NAME?</v>
      </c>
      <c r="I513" s="494"/>
    </row>
    <row r="514" spans="1:11" ht="16.5" outlineLevel="1" thickTop="1">
      <c r="A514" s="495"/>
      <c r="B514" s="580"/>
      <c r="C514" s="486" t="s">
        <v>1203</v>
      </c>
      <c r="D514" s="496" t="s">
        <v>1204</v>
      </c>
      <c r="E514" s="496" t="s">
        <v>1205</v>
      </c>
      <c r="F514" s="497" t="s">
        <v>1206</v>
      </c>
      <c r="G514" s="490" t="s">
        <v>1202</v>
      </c>
      <c r="H514" s="660"/>
    </row>
    <row r="515" spans="1:11" s="572" customFormat="1" outlineLevel="1">
      <c r="A515" s="495"/>
      <c r="B515" s="580"/>
      <c r="C515" s="486"/>
      <c r="D515" s="544"/>
      <c r="E515" s="544"/>
      <c r="F515" s="497"/>
      <c r="G515" s="490"/>
      <c r="H515" s="660"/>
      <c r="K515" s="713"/>
    </row>
    <row r="516" spans="1:11" s="572" customFormat="1" outlineLevel="1">
      <c r="A516" s="495"/>
      <c r="B516" s="580"/>
      <c r="C516" s="486"/>
      <c r="D516" s="544"/>
      <c r="E516" s="544"/>
      <c r="F516" s="497"/>
      <c r="G516" s="490"/>
      <c r="H516" s="660"/>
      <c r="K516" s="713"/>
    </row>
    <row r="517" spans="1:11" s="572" customFormat="1" outlineLevel="1">
      <c r="A517" s="495"/>
      <c r="B517" s="580"/>
      <c r="C517" s="486"/>
      <c r="D517" s="544"/>
      <c r="E517" s="544"/>
      <c r="F517" s="497"/>
      <c r="G517" s="490"/>
      <c r="H517" s="660"/>
      <c r="K517" s="713"/>
    </row>
    <row r="518" spans="1:11" s="572" customFormat="1" outlineLevel="1">
      <c r="A518" s="495"/>
      <c r="B518" s="580"/>
      <c r="C518" s="486"/>
      <c r="D518" s="544"/>
      <c r="E518" s="544"/>
      <c r="F518" s="497"/>
      <c r="G518" s="490"/>
      <c r="H518" s="660"/>
      <c r="K518" s="713"/>
    </row>
    <row r="519" spans="1:11" s="572" customFormat="1" outlineLevel="1">
      <c r="A519" s="495"/>
      <c r="B519" s="580"/>
      <c r="C519" s="486"/>
      <c r="D519" s="544"/>
      <c r="E519" s="544"/>
      <c r="F519" s="497"/>
      <c r="G519" s="490"/>
      <c r="H519" s="660"/>
      <c r="K519" s="713"/>
    </row>
    <row r="520" spans="1:11" s="572" customFormat="1" outlineLevel="1">
      <c r="A520" s="495"/>
      <c r="B520" s="580"/>
      <c r="C520" s="486"/>
      <c r="D520" s="544"/>
      <c r="E520" s="544"/>
      <c r="F520" s="497"/>
      <c r="G520" s="490"/>
      <c r="H520" s="660"/>
      <c r="K520" s="713"/>
    </row>
    <row r="521" spans="1:11" outlineLevel="1">
      <c r="A521" s="495"/>
      <c r="B521" s="581"/>
      <c r="C521" s="486"/>
      <c r="D521" s="492"/>
      <c r="E521" s="492"/>
      <c r="F521" s="492"/>
      <c r="G521" s="490"/>
      <c r="H521" s="660"/>
    </row>
    <row r="522" spans="1:11" outlineLevel="1"/>
    <row r="523" spans="1:11" ht="15.75" hidden="1" customHeight="1" outlineLevel="1"/>
    <row r="524" spans="1:11" ht="15.75" hidden="1" customHeight="1" outlineLevel="1"/>
    <row r="525" spans="1:11" ht="15.75" hidden="1" customHeight="1" outlineLevel="1"/>
    <row r="526" spans="1:11" ht="15.75" hidden="1" customHeight="1" outlineLevel="1"/>
    <row r="527" spans="1:11" ht="15.75" hidden="1" customHeight="1" outlineLevel="1"/>
    <row r="528" spans="1:11" ht="15.75" hidden="1" customHeight="1"/>
    <row r="529" spans="1:11" ht="15.75" hidden="1" customHeight="1">
      <c r="A529" s="450" t="s">
        <v>1276</v>
      </c>
    </row>
    <row r="530" spans="1:11" ht="15.75" hidden="1" customHeight="1" outlineLevel="1">
      <c r="A530" s="453" t="str">
        <f>A490</f>
        <v>CÔNG TY TNHH KIỂM TOÁN ASC</v>
      </c>
      <c r="B530" s="576"/>
      <c r="C530" s="455"/>
      <c r="D530" s="456"/>
      <c r="E530" s="457"/>
      <c r="F530" s="454"/>
      <c r="G530" s="458"/>
      <c r="H530" s="662" t="s">
        <v>1277</v>
      </c>
      <c r="I530" s="458" t="s">
        <v>1181</v>
      </c>
    </row>
    <row r="531" spans="1:11" ht="15.75" hidden="1" customHeight="1" outlineLevel="1">
      <c r="A531" s="453" t="e">
        <f>A491</f>
        <v>#REF!</v>
      </c>
      <c r="B531" s="576"/>
      <c r="C531" s="454"/>
      <c r="D531" s="454"/>
      <c r="E531" s="454"/>
      <c r="F531" s="454"/>
      <c r="G531" s="520"/>
      <c r="H531" s="690" t="s">
        <v>1182</v>
      </c>
      <c r="I531" s="554" t="s">
        <v>1183</v>
      </c>
      <c r="J531" s="521"/>
    </row>
    <row r="532" spans="1:11" ht="15.75" hidden="1" customHeight="1" outlineLevel="1">
      <c r="A532" s="453" t="e">
        <f>A492</f>
        <v>#REF!</v>
      </c>
      <c r="B532" s="576"/>
      <c r="C532" s="454"/>
      <c r="D532" s="454"/>
      <c r="E532" s="454"/>
      <c r="F532" s="460" t="s">
        <v>1185</v>
      </c>
      <c r="G532" s="460"/>
      <c r="H532" s="691">
        <f>H492</f>
        <v>0</v>
      </c>
      <c r="I532" s="555">
        <f>I492</f>
        <v>0</v>
      </c>
      <c r="J532" s="504"/>
    </row>
    <row r="533" spans="1:11" ht="15.75" hidden="1" customHeight="1" outlineLevel="1">
      <c r="A533" s="453" t="s">
        <v>1278</v>
      </c>
      <c r="B533" s="576"/>
      <c r="C533" s="454"/>
      <c r="D533" s="454"/>
      <c r="E533" s="454"/>
      <c r="F533" s="460" t="s">
        <v>1187</v>
      </c>
      <c r="G533" s="460"/>
      <c r="H533" s="691"/>
      <c r="I533" s="556"/>
      <c r="J533" s="504"/>
    </row>
    <row r="534" spans="1:11" ht="15.75" hidden="1" customHeight="1" outlineLevel="1">
      <c r="A534" s="454"/>
      <c r="B534" s="590"/>
      <c r="C534" s="454"/>
      <c r="D534" s="454"/>
      <c r="E534" s="454"/>
      <c r="F534" s="460" t="s">
        <v>1189</v>
      </c>
      <c r="G534" s="460"/>
      <c r="H534" s="691"/>
      <c r="I534" s="556"/>
      <c r="J534" s="504"/>
    </row>
    <row r="535" spans="1:11" ht="15.75" hidden="1" customHeight="1" outlineLevel="1">
      <c r="A535" s="461"/>
      <c r="B535" s="577"/>
      <c r="C535" s="461"/>
      <c r="D535" s="461"/>
      <c r="E535" s="540"/>
      <c r="F535" s="542"/>
      <c r="G535" s="542"/>
      <c r="H535" s="691"/>
      <c r="I535" s="556"/>
      <c r="J535" s="504"/>
    </row>
    <row r="536" spans="1:11" ht="15.75" hidden="1" customHeight="1" outlineLevel="1">
      <c r="A536" s="463"/>
      <c r="B536" s="578"/>
      <c r="C536" s="465"/>
      <c r="D536" s="465"/>
      <c r="E536" s="465"/>
      <c r="F536" s="465"/>
      <c r="G536" s="466"/>
      <c r="H536" s="665"/>
      <c r="I536" s="467"/>
    </row>
    <row r="537" spans="1:11" ht="15.75" hidden="1" customHeight="1" outlineLevel="1">
      <c r="A537" s="463"/>
      <c r="B537" s="578"/>
      <c r="C537" s="465"/>
      <c r="D537" s="465"/>
      <c r="E537" s="465"/>
      <c r="F537" s="465"/>
      <c r="G537" s="466"/>
      <c r="H537" s="665"/>
      <c r="I537" s="467"/>
    </row>
    <row r="538" spans="1:11" ht="15.75" hidden="1" customHeight="1" outlineLevel="1">
      <c r="A538" s="468"/>
      <c r="F538" s="469"/>
      <c r="G538" s="470"/>
      <c r="H538" s="676"/>
    </row>
    <row r="539" spans="1:11" ht="15.75" hidden="1" customHeight="1" outlineLevel="1">
      <c r="C539" s="557">
        <v>40543</v>
      </c>
      <c r="D539" s="558" t="s">
        <v>1193</v>
      </c>
      <c r="E539" s="557">
        <v>40543</v>
      </c>
      <c r="F539" s="557">
        <v>40178</v>
      </c>
      <c r="G539" s="532" t="s">
        <v>510</v>
      </c>
      <c r="H539" s="693"/>
    </row>
    <row r="540" spans="1:11" ht="15.75" hidden="1" customHeight="1" outlineLevel="1">
      <c r="A540" s="509" t="s">
        <v>1191</v>
      </c>
      <c r="B540" s="583" t="s">
        <v>1192</v>
      </c>
      <c r="C540" s="509" t="s">
        <v>1194</v>
      </c>
      <c r="D540" s="559"/>
      <c r="E540" s="509" t="s">
        <v>1195</v>
      </c>
      <c r="F540" s="509" t="s">
        <v>1195</v>
      </c>
      <c r="G540" s="524" t="s">
        <v>987</v>
      </c>
      <c r="H540" s="694" t="s">
        <v>375</v>
      </c>
      <c r="I540" s="511" t="s">
        <v>540</v>
      </c>
    </row>
    <row r="541" spans="1:11" ht="15.75" hidden="1" customHeight="1" outlineLevel="1">
      <c r="A541" s="507"/>
      <c r="B541" s="591"/>
      <c r="C541" s="560"/>
      <c r="D541" s="507"/>
      <c r="E541" s="507"/>
      <c r="F541" s="507"/>
      <c r="G541" s="561"/>
      <c r="H541" s="698"/>
      <c r="I541" s="551"/>
    </row>
    <row r="542" spans="1:11" ht="15.75" hidden="1" customHeight="1" outlineLevel="1">
      <c r="A542" s="536">
        <v>419</v>
      </c>
      <c r="B542" s="543" t="s">
        <v>1279</v>
      </c>
      <c r="C542" s="485">
        <v>0</v>
      </c>
      <c r="D542" s="486">
        <v>0</v>
      </c>
      <c r="E542" s="486">
        <f>C542+D542</f>
        <v>0</v>
      </c>
      <c r="F542" s="485">
        <v>0</v>
      </c>
      <c r="G542" s="482" t="str">
        <f>IF(E542-F542=0,"-",E542-F542)</f>
        <v>-</v>
      </c>
      <c r="H542" s="689" t="str">
        <f>IF(OR(G542="-",F542=0),"-",G542/F542)</f>
        <v>-</v>
      </c>
      <c r="K542" s="713">
        <v>414</v>
      </c>
    </row>
    <row r="543" spans="1:11" ht="16.5" hidden="1" customHeight="1" outlineLevel="1">
      <c r="A543" s="519"/>
      <c r="B543" s="588" t="s">
        <v>166</v>
      </c>
      <c r="C543" s="535"/>
      <c r="D543" s="562"/>
      <c r="E543" s="562"/>
      <c r="F543" s="535"/>
      <c r="G543" s="552"/>
      <c r="H543" s="697"/>
      <c r="I543" s="494"/>
    </row>
    <row r="544" spans="1:11" ht="15.75" hidden="1" customHeight="1" outlineLevel="1">
      <c r="A544" s="495"/>
      <c r="B544" s="580"/>
      <c r="C544" s="486" t="s">
        <v>1203</v>
      </c>
      <c r="D544" s="496" t="s">
        <v>1204</v>
      </c>
      <c r="E544" s="496" t="s">
        <v>1205</v>
      </c>
      <c r="F544" s="497" t="s">
        <v>1206</v>
      </c>
      <c r="G544" s="490" t="s">
        <v>1202</v>
      </c>
      <c r="H544" s="660"/>
    </row>
    <row r="545" spans="1:8" ht="15.75" hidden="1" customHeight="1" outlineLevel="1">
      <c r="A545" s="495"/>
      <c r="B545" s="581"/>
      <c r="C545" s="486"/>
      <c r="D545" s="492"/>
      <c r="E545" s="492"/>
      <c r="F545" s="492"/>
      <c r="G545" s="490"/>
      <c r="H545" s="660"/>
    </row>
    <row r="546" spans="1:8" ht="15.75" hidden="1" customHeight="1" outlineLevel="1">
      <c r="A546" s="495"/>
      <c r="B546" s="581" t="s">
        <v>1207</v>
      </c>
      <c r="C546" s="486"/>
      <c r="D546" s="492"/>
      <c r="E546" s="492"/>
      <c r="F546" s="492"/>
      <c r="G546" s="490"/>
      <c r="H546" s="660"/>
    </row>
    <row r="547" spans="1:8" ht="15.75" hidden="1" customHeight="1" outlineLevel="1">
      <c r="A547" s="495"/>
      <c r="B547" s="575" t="s">
        <v>1208</v>
      </c>
    </row>
    <row r="548" spans="1:8" ht="15.75" hidden="1" customHeight="1" outlineLevel="1">
      <c r="B548" s="575" t="s">
        <v>1209</v>
      </c>
    </row>
    <row r="549" spans="1:8" ht="15.75" hidden="1" customHeight="1" outlineLevel="1">
      <c r="B549" s="575" t="s">
        <v>1210</v>
      </c>
    </row>
    <row r="550" spans="1:8" ht="15.75" hidden="1" customHeight="1" outlineLevel="1">
      <c r="B550" s="575" t="s">
        <v>1211</v>
      </c>
    </row>
    <row r="551" spans="1:8" ht="15.75" hidden="1" customHeight="1" outlineLevel="1"/>
    <row r="552" spans="1:8" ht="15.75" hidden="1" customHeight="1" outlineLevel="1">
      <c r="B552" s="584" t="s">
        <v>1212</v>
      </c>
    </row>
    <row r="553" spans="1:8" ht="15.75" hidden="1" customHeight="1" outlineLevel="1"/>
    <row r="554" spans="1:8" ht="15.75" hidden="1" customHeight="1" outlineLevel="1"/>
    <row r="555" spans="1:8" ht="15.75" hidden="1" customHeight="1" outlineLevel="1"/>
    <row r="556" spans="1:8" ht="15.75" hidden="1" customHeight="1" outlineLevel="1"/>
    <row r="557" spans="1:8" ht="15.75" hidden="1" customHeight="1" outlineLevel="1"/>
    <row r="558" spans="1:8" ht="15.75" hidden="1" customHeight="1" outlineLevel="1"/>
    <row r="559" spans="1:8" ht="15.75" hidden="1" customHeight="1" outlineLevel="1"/>
    <row r="560" spans="1:8" ht="15.75" hidden="1" customHeight="1" outlineLevel="1"/>
    <row r="561" ht="15.75" hidden="1" customHeight="1" outlineLevel="1"/>
    <row r="562" ht="15.75" hidden="1" customHeight="1" outlineLevel="1"/>
    <row r="563" ht="15.75" hidden="1" customHeight="1" outlineLevel="1"/>
    <row r="564" ht="15.75" hidden="1" customHeight="1" outlineLevel="1"/>
    <row r="565" ht="15.75" hidden="1" customHeight="1" outlineLevel="1"/>
    <row r="566" ht="15.75" hidden="1" customHeight="1" outlineLevel="1"/>
    <row r="567" ht="15.75" hidden="1" customHeight="1" outlineLevel="1"/>
    <row r="568" ht="15.75" hidden="1" customHeight="1" outlineLevel="1"/>
    <row r="569" ht="15.75" hidden="1" customHeight="1" outlineLevel="1"/>
    <row r="570" ht="15.75" hidden="1" customHeight="1" outlineLevel="1"/>
    <row r="571" ht="15.75" hidden="1" customHeight="1" outlineLevel="1"/>
    <row r="572" ht="15.75" hidden="1" customHeight="1" outlineLevel="1"/>
    <row r="573" ht="15.75" hidden="1" customHeight="1" outlineLevel="1"/>
    <row r="574" ht="15.75" hidden="1" customHeight="1" outlineLevel="1"/>
    <row r="575" ht="15.75" hidden="1" customHeight="1" outlineLevel="1"/>
    <row r="576" ht="15.75" hidden="1" customHeight="1" outlineLevel="1"/>
    <row r="577" ht="15.75" hidden="1" customHeight="1" outlineLevel="1"/>
    <row r="578" ht="15.75" hidden="1" customHeight="1" outlineLevel="1"/>
    <row r="579" ht="15.75" hidden="1" customHeight="1" outlineLevel="1"/>
    <row r="580" ht="15.75" hidden="1" customHeight="1" outlineLevel="1"/>
    <row r="581" ht="15.75" hidden="1" customHeight="1" outlineLevel="1"/>
    <row r="582" ht="15.75" hidden="1" customHeight="1" outlineLevel="1"/>
    <row r="583" ht="15.75" hidden="1" customHeight="1" outlineLevel="1"/>
    <row r="584" ht="15.75" hidden="1" customHeight="1" outlineLevel="1"/>
    <row r="585" ht="15.75" hidden="1" customHeight="1" outlineLevel="1"/>
    <row r="586" ht="15.75" hidden="1" customHeight="1" outlineLevel="1"/>
    <row r="587" ht="15.75" hidden="1" customHeight="1" outlineLevel="1"/>
    <row r="588" ht="15.75" hidden="1" customHeight="1" outlineLevel="1"/>
    <row r="589" ht="15.75" hidden="1" customHeight="1" outlineLevel="1"/>
    <row r="590" ht="15.75" hidden="1" customHeight="1" outlineLevel="1"/>
    <row r="591" ht="15.75" hidden="1" customHeight="1" outlineLevel="1"/>
    <row r="592" ht="15.75" hidden="1" customHeight="1" outlineLevel="1"/>
    <row r="593" spans="1:10" ht="15.75" hidden="1" customHeight="1" outlineLevel="1"/>
    <row r="594" spans="1:10" ht="15.75" hidden="1" customHeight="1" outlineLevel="1"/>
    <row r="595" spans="1:10" ht="15.75" hidden="1" customHeight="1" outlineLevel="1"/>
    <row r="596" spans="1:10" ht="15.75" hidden="1" customHeight="1" outlineLevel="1"/>
    <row r="597" spans="1:10" ht="15.75" hidden="1" customHeight="1" collapsed="1"/>
    <row r="598" spans="1:10" ht="15.75" hidden="1" customHeight="1">
      <c r="A598" s="450" t="s">
        <v>1280</v>
      </c>
    </row>
    <row r="599" spans="1:10" ht="15.75" hidden="1" customHeight="1" outlineLevel="1">
      <c r="A599" s="453" t="str">
        <f>A530</f>
        <v>CÔNG TY TNHH KIỂM TOÁN ASC</v>
      </c>
      <c r="B599" s="576"/>
      <c r="C599" s="455"/>
      <c r="D599" s="456"/>
      <c r="E599" s="457"/>
      <c r="F599" s="454"/>
      <c r="G599" s="458"/>
      <c r="H599" s="662" t="s">
        <v>1281</v>
      </c>
      <c r="I599" s="458" t="s">
        <v>1181</v>
      </c>
    </row>
    <row r="600" spans="1:10" ht="15.75" hidden="1" customHeight="1" outlineLevel="1">
      <c r="A600" s="453" t="e">
        <f>A531</f>
        <v>#REF!</v>
      </c>
      <c r="B600" s="576"/>
      <c r="C600" s="454"/>
      <c r="D600" s="454"/>
      <c r="E600" s="454"/>
      <c r="F600" s="454"/>
      <c r="G600" s="520"/>
      <c r="H600" s="691" t="s">
        <v>1182</v>
      </c>
      <c r="I600" s="563" t="s">
        <v>1183</v>
      </c>
      <c r="J600" s="564"/>
    </row>
    <row r="601" spans="1:10" ht="15.75" hidden="1" customHeight="1" outlineLevel="1">
      <c r="A601" s="453" t="e">
        <f>A532</f>
        <v>#REF!</v>
      </c>
      <c r="B601" s="576"/>
      <c r="C601" s="454"/>
      <c r="D601" s="454"/>
      <c r="E601" s="454"/>
      <c r="F601" s="460" t="s">
        <v>1185</v>
      </c>
      <c r="G601" s="460"/>
      <c r="H601" s="691">
        <f>H532</f>
        <v>0</v>
      </c>
      <c r="I601" s="555">
        <f>I532</f>
        <v>0</v>
      </c>
      <c r="J601" s="504"/>
    </row>
    <row r="602" spans="1:10" ht="15.75" hidden="1" customHeight="1" outlineLevel="1">
      <c r="A602" s="453" t="s">
        <v>1282</v>
      </c>
      <c r="B602" s="576"/>
      <c r="C602" s="454"/>
      <c r="D602" s="454"/>
      <c r="E602" s="454"/>
      <c r="F602" s="460" t="s">
        <v>1187</v>
      </c>
      <c r="G602" s="460"/>
      <c r="H602" s="691"/>
      <c r="I602" s="556"/>
      <c r="J602" s="504"/>
    </row>
    <row r="603" spans="1:10" ht="15.75" hidden="1" customHeight="1" outlineLevel="1">
      <c r="A603" s="454"/>
      <c r="B603" s="590"/>
      <c r="C603" s="454"/>
      <c r="D603" s="454"/>
      <c r="E603" s="454"/>
      <c r="F603" s="460" t="s">
        <v>1189</v>
      </c>
      <c r="G603" s="460"/>
      <c r="H603" s="691"/>
      <c r="I603" s="556"/>
      <c r="J603" s="504"/>
    </row>
    <row r="604" spans="1:10" ht="15.75" hidden="1" customHeight="1" outlineLevel="1">
      <c r="A604" s="461"/>
      <c r="B604" s="577"/>
      <c r="C604" s="461"/>
      <c r="D604" s="461"/>
      <c r="E604" s="461"/>
      <c r="F604" s="462"/>
      <c r="G604" s="462"/>
      <c r="H604" s="691"/>
      <c r="I604" s="556"/>
      <c r="J604" s="504"/>
    </row>
    <row r="605" spans="1:10" ht="15.75" hidden="1" customHeight="1" outlineLevel="1">
      <c r="A605" s="463"/>
      <c r="B605" s="578"/>
      <c r="C605" s="465"/>
      <c r="D605" s="465"/>
      <c r="E605" s="465"/>
      <c r="F605" s="465"/>
      <c r="G605" s="466"/>
      <c r="H605" s="665"/>
      <c r="I605" s="467"/>
    </row>
    <row r="606" spans="1:10" ht="15.75" hidden="1" customHeight="1" outlineLevel="1">
      <c r="A606" s="468"/>
      <c r="F606" s="469"/>
      <c r="G606" s="470"/>
      <c r="H606" s="676"/>
    </row>
    <row r="607" spans="1:10" ht="15.75" hidden="1" customHeight="1" outlineLevel="1">
      <c r="C607" s="557">
        <v>40543</v>
      </c>
      <c r="D607" s="558" t="s">
        <v>1193</v>
      </c>
      <c r="E607" s="557">
        <v>40543</v>
      </c>
      <c r="F607" s="557">
        <v>40178</v>
      </c>
      <c r="G607" s="532" t="s">
        <v>510</v>
      </c>
      <c r="H607" s="693"/>
    </row>
    <row r="608" spans="1:10" ht="15.75" hidden="1" customHeight="1" outlineLevel="1">
      <c r="A608" s="509" t="s">
        <v>1191</v>
      </c>
      <c r="B608" s="583" t="s">
        <v>1192</v>
      </c>
      <c r="C608" s="509" t="s">
        <v>1194</v>
      </c>
      <c r="D608" s="559"/>
      <c r="E608" s="509" t="s">
        <v>1195</v>
      </c>
      <c r="F608" s="509" t="s">
        <v>1195</v>
      </c>
      <c r="G608" s="524" t="s">
        <v>987</v>
      </c>
      <c r="H608" s="694" t="s">
        <v>375</v>
      </c>
      <c r="I608" s="511" t="s">
        <v>540</v>
      </c>
    </row>
    <row r="609" spans="1:11" ht="15.75" hidden="1" customHeight="1" outlineLevel="1">
      <c r="A609" s="507"/>
      <c r="B609" s="591"/>
      <c r="C609" s="560"/>
      <c r="D609" s="507"/>
      <c r="E609" s="507"/>
      <c r="F609" s="507"/>
      <c r="G609" s="561"/>
      <c r="H609" s="698"/>
      <c r="I609" s="551"/>
    </row>
    <row r="610" spans="1:11" ht="31.5" hidden="1" customHeight="1" outlineLevel="1">
      <c r="A610" s="536">
        <v>414</v>
      </c>
      <c r="B610" s="534" t="s">
        <v>431</v>
      </c>
      <c r="C610" s="485">
        <v>0</v>
      </c>
      <c r="D610" s="486">
        <v>0</v>
      </c>
      <c r="E610" s="486">
        <f t="shared" ref="E610:E616" si="121">C610+D610</f>
        <v>0</v>
      </c>
      <c r="F610" s="485">
        <v>0</v>
      </c>
      <c r="G610" s="482" t="str">
        <f t="shared" ref="G610:G616" si="122">IF(E610-F610=0,"-",E610-F610)</f>
        <v>-</v>
      </c>
      <c r="H610" s="689" t="str">
        <f t="shared" ref="H610:H616" si="123">IF(OR(G610="-",F610=0),"-",G610/F610)</f>
        <v>-</v>
      </c>
      <c r="K610" s="713">
        <v>417</v>
      </c>
    </row>
    <row r="611" spans="1:11" ht="47.25" hidden="1" customHeight="1" outlineLevel="1">
      <c r="A611" s="536">
        <v>415</v>
      </c>
      <c r="B611" s="534" t="s">
        <v>430</v>
      </c>
      <c r="C611" s="485">
        <v>0</v>
      </c>
      <c r="D611" s="486">
        <v>0</v>
      </c>
      <c r="E611" s="486">
        <f t="shared" si="121"/>
        <v>0</v>
      </c>
      <c r="F611" s="485">
        <v>0</v>
      </c>
      <c r="G611" s="482" t="str">
        <f t="shared" si="122"/>
        <v>-</v>
      </c>
      <c r="H611" s="689" t="str">
        <f t="shared" si="123"/>
        <v>-</v>
      </c>
      <c r="K611" s="713">
        <v>418</v>
      </c>
    </row>
    <row r="612" spans="1:11" ht="47.25" hidden="1" customHeight="1" outlineLevel="1">
      <c r="A612" s="536">
        <v>417</v>
      </c>
      <c r="B612" s="534" t="s">
        <v>740</v>
      </c>
      <c r="C612" s="485">
        <v>0</v>
      </c>
      <c r="D612" s="486">
        <v>0</v>
      </c>
      <c r="E612" s="486">
        <f t="shared" si="121"/>
        <v>0</v>
      </c>
      <c r="F612" s="485">
        <v>0</v>
      </c>
      <c r="G612" s="482" t="str">
        <f t="shared" si="122"/>
        <v>-</v>
      </c>
      <c r="H612" s="689" t="str">
        <f t="shared" si="123"/>
        <v>-</v>
      </c>
      <c r="K612" s="713">
        <v>422</v>
      </c>
    </row>
    <row r="613" spans="1:11" ht="47.25" hidden="1" customHeight="1" outlineLevel="1">
      <c r="A613" s="536">
        <v>418</v>
      </c>
      <c r="B613" s="534" t="s">
        <v>1283</v>
      </c>
      <c r="C613" s="485">
        <v>0</v>
      </c>
      <c r="D613" s="486">
        <v>0</v>
      </c>
      <c r="E613" s="486">
        <f t="shared" si="121"/>
        <v>0</v>
      </c>
      <c r="F613" s="485">
        <v>0</v>
      </c>
      <c r="G613" s="482" t="str">
        <f t="shared" si="122"/>
        <v>-</v>
      </c>
      <c r="H613" s="689" t="str">
        <f t="shared" si="123"/>
        <v>-</v>
      </c>
      <c r="K613" s="713">
        <v>419</v>
      </c>
    </row>
    <row r="614" spans="1:11" ht="47.25" hidden="1" customHeight="1" outlineLevel="1">
      <c r="A614" s="536">
        <v>441</v>
      </c>
      <c r="B614" s="534" t="s">
        <v>428</v>
      </c>
      <c r="C614" s="485">
        <v>0</v>
      </c>
      <c r="D614" s="486">
        <v>0</v>
      </c>
      <c r="E614" s="486">
        <f t="shared" si="121"/>
        <v>0</v>
      </c>
      <c r="F614" s="485">
        <v>0</v>
      </c>
      <c r="G614" s="482" t="str">
        <f t="shared" si="122"/>
        <v>-</v>
      </c>
      <c r="H614" s="689" t="str">
        <f t="shared" si="123"/>
        <v>-</v>
      </c>
      <c r="K614" s="713">
        <v>421</v>
      </c>
    </row>
    <row r="615" spans="1:11" ht="31.5" hidden="1" customHeight="1" outlineLevel="1">
      <c r="A615" s="536">
        <v>461</v>
      </c>
      <c r="B615" s="534" t="s">
        <v>424</v>
      </c>
      <c r="C615" s="485">
        <v>0</v>
      </c>
      <c r="D615" s="486">
        <v>0</v>
      </c>
      <c r="E615" s="486">
        <f t="shared" si="121"/>
        <v>0</v>
      </c>
      <c r="F615" s="485">
        <v>0</v>
      </c>
      <c r="G615" s="482" t="str">
        <f t="shared" si="122"/>
        <v>-</v>
      </c>
      <c r="H615" s="689" t="str">
        <f t="shared" si="123"/>
        <v>-</v>
      </c>
      <c r="K615" s="713">
        <v>432</v>
      </c>
    </row>
    <row r="616" spans="1:11" ht="47.25" hidden="1" customHeight="1" outlineLevel="1">
      <c r="A616" s="536">
        <v>466</v>
      </c>
      <c r="B616" s="534" t="s">
        <v>423</v>
      </c>
      <c r="C616" s="485" t="e">
        <v>#N/A</v>
      </c>
      <c r="D616" s="486" t="e">
        <v>#N/A</v>
      </c>
      <c r="E616" s="486" t="e">
        <f t="shared" si="121"/>
        <v>#N/A</v>
      </c>
      <c r="F616" s="485" t="e">
        <v>#N/A</v>
      </c>
      <c r="G616" s="482" t="e">
        <f t="shared" si="122"/>
        <v>#N/A</v>
      </c>
      <c r="H616" s="689" t="e">
        <f t="shared" si="123"/>
        <v>#N/A</v>
      </c>
      <c r="K616" s="713">
        <v>3533</v>
      </c>
    </row>
    <row r="617" spans="1:11" ht="15.75" hidden="1" customHeight="1" outlineLevel="1">
      <c r="A617" s="536"/>
      <c r="B617" s="534"/>
      <c r="C617" s="491"/>
      <c r="D617" s="492"/>
      <c r="E617" s="492"/>
      <c r="F617" s="491"/>
      <c r="G617" s="490"/>
      <c r="H617" s="660"/>
    </row>
    <row r="618" spans="1:11" ht="16.5" hidden="1" customHeight="1" outlineLevel="1">
      <c r="A618" s="519"/>
      <c r="B618" s="545" t="s">
        <v>166</v>
      </c>
      <c r="C618" s="535" t="e">
        <f>SUBTOTAL(9,C610:C616)</f>
        <v>#N/A</v>
      </c>
      <c r="D618" s="535" t="e">
        <f>SUBTOTAL(9,D610:D616)</f>
        <v>#N/A</v>
      </c>
      <c r="E618" s="535" t="e">
        <f>SUBTOTAL(9,E610:E616)</f>
        <v>#N/A</v>
      </c>
      <c r="F618" s="535" t="e">
        <f>SUBTOTAL(9,F610:F616)</f>
        <v>#N/A</v>
      </c>
      <c r="G618" s="552"/>
      <c r="H618" s="697"/>
      <c r="I618" s="494"/>
    </row>
    <row r="619" spans="1:11" ht="15.75" hidden="1" customHeight="1" outlineLevel="1">
      <c r="A619" s="495"/>
      <c r="B619" s="580"/>
      <c r="C619" s="486" t="s">
        <v>1203</v>
      </c>
      <c r="D619" s="496" t="s">
        <v>1204</v>
      </c>
      <c r="E619" s="496" t="s">
        <v>1205</v>
      </c>
      <c r="F619" s="497" t="s">
        <v>1206</v>
      </c>
      <c r="G619" s="490" t="s">
        <v>1202</v>
      </c>
      <c r="H619" s="660"/>
    </row>
    <row r="620" spans="1:11" ht="15.75" hidden="1" customHeight="1" outlineLevel="1">
      <c r="A620" s="495"/>
      <c r="B620" s="581"/>
      <c r="C620" s="486"/>
      <c r="D620" s="492"/>
      <c r="E620" s="492"/>
      <c r="F620" s="492"/>
      <c r="G620" s="490"/>
      <c r="H620" s="660"/>
    </row>
    <row r="621" spans="1:11" ht="15.75" hidden="1" customHeight="1" outlineLevel="1">
      <c r="A621" s="495"/>
      <c r="B621" s="581" t="s">
        <v>1207</v>
      </c>
      <c r="C621" s="486"/>
      <c r="D621" s="492"/>
      <c r="E621" s="492"/>
      <c r="F621" s="492"/>
      <c r="G621" s="490"/>
      <c r="H621" s="660"/>
    </row>
    <row r="622" spans="1:11" ht="15.75" hidden="1" customHeight="1" outlineLevel="1">
      <c r="A622" s="495"/>
      <c r="B622" s="575" t="s">
        <v>1208</v>
      </c>
    </row>
    <row r="623" spans="1:11" ht="15.75" hidden="1" customHeight="1" outlineLevel="1">
      <c r="B623" s="575" t="s">
        <v>1209</v>
      </c>
    </row>
    <row r="624" spans="1:11" ht="15.75" hidden="1" customHeight="1" outlineLevel="1">
      <c r="B624" s="575" t="s">
        <v>1210</v>
      </c>
    </row>
    <row r="625" spans="2:2" ht="15.75" hidden="1" customHeight="1" outlineLevel="1">
      <c r="B625" s="575" t="s">
        <v>1211</v>
      </c>
    </row>
    <row r="626" spans="2:2" ht="15.75" hidden="1" customHeight="1" outlineLevel="1"/>
    <row r="627" spans="2:2" ht="15.75" hidden="1" customHeight="1" outlineLevel="1">
      <c r="B627" s="584" t="s">
        <v>1212</v>
      </c>
    </row>
    <row r="628" spans="2:2" ht="15.75" hidden="1" customHeight="1" outlineLevel="1"/>
    <row r="629" spans="2:2" ht="15.75" hidden="1" customHeight="1" outlineLevel="1"/>
    <row r="630" spans="2:2" ht="15.75" hidden="1" customHeight="1" outlineLevel="1"/>
    <row r="631" spans="2:2" ht="15.75" hidden="1" customHeight="1" outlineLevel="1"/>
    <row r="632" spans="2:2" ht="15.75" hidden="1" customHeight="1" outlineLevel="1"/>
    <row r="633" spans="2:2" ht="15.75" hidden="1" customHeight="1" outlineLevel="1"/>
    <row r="634" spans="2:2" ht="15.75" hidden="1" customHeight="1" outlineLevel="1"/>
    <row r="635" spans="2:2" ht="15.75" hidden="1" customHeight="1" outlineLevel="1"/>
    <row r="636" spans="2:2" ht="15.75" hidden="1" customHeight="1" outlineLevel="1"/>
    <row r="637" spans="2:2" ht="15.75" hidden="1" customHeight="1" outlineLevel="1"/>
    <row r="638" spans="2:2" ht="15.75" hidden="1" customHeight="1" outlineLevel="1"/>
    <row r="639" spans="2:2" ht="15.75" hidden="1" customHeight="1" outlineLevel="1"/>
    <row r="640" spans="2:2" ht="15.75" hidden="1" customHeight="1" outlineLevel="1"/>
    <row r="641" spans="1:9" ht="15.75" hidden="1" customHeight="1" outlineLevel="1"/>
    <row r="642" spans="1:9" ht="15.75" hidden="1" customHeight="1" outlineLevel="1"/>
    <row r="643" spans="1:9" ht="15.75" hidden="1" customHeight="1" outlineLevel="1"/>
    <row r="644" spans="1:9" ht="15.75" hidden="1" customHeight="1" outlineLevel="1"/>
    <row r="645" spans="1:9" ht="15.75" hidden="1" customHeight="1" outlineLevel="1"/>
    <row r="646" spans="1:9" ht="15.75" hidden="1" customHeight="1" outlineLevel="1"/>
    <row r="647" spans="1:9" ht="15.75" hidden="1" customHeight="1" outlineLevel="1"/>
    <row r="648" spans="1:9" ht="15.75" hidden="1" customHeight="1" outlineLevel="1"/>
    <row r="649" spans="1:9" ht="15.75" hidden="1" customHeight="1" outlineLevel="1"/>
    <row r="650" spans="1:9" ht="15.75" hidden="1" customHeight="1" outlineLevel="1"/>
    <row r="651" spans="1:9" ht="15.75" hidden="1" customHeight="1" outlineLevel="1"/>
    <row r="652" spans="1:9" ht="15.75" hidden="1" customHeight="1" outlineLevel="1"/>
    <row r="653" spans="1:9" ht="15.75" hidden="1" customHeight="1" outlineLevel="1"/>
    <row r="654" spans="1:9" ht="15.75" hidden="1" customHeight="1" collapsed="1"/>
    <row r="655" spans="1:9">
      <c r="A655" s="450" t="s">
        <v>1284</v>
      </c>
    </row>
    <row r="656" spans="1:9" outlineLevel="1">
      <c r="A656" s="565" t="str">
        <f>A2</f>
        <v>CÔNG TY TNHH KIỂM TOÁN ASC</v>
      </c>
      <c r="B656" s="576"/>
      <c r="C656" s="455"/>
      <c r="D656" s="456"/>
      <c r="E656" s="457"/>
      <c r="F656" s="454"/>
      <c r="G656" s="458"/>
      <c r="H656" s="662" t="s">
        <v>1285</v>
      </c>
      <c r="I656" s="458"/>
    </row>
    <row r="657" spans="1:11" ht="16.5" customHeight="1" outlineLevel="1">
      <c r="A657" s="565" t="e">
        <f t="shared" ref="A657:A658" si="124">A3</f>
        <v>#REF!</v>
      </c>
      <c r="B657" s="576"/>
      <c r="C657" s="454"/>
      <c r="D657" s="454"/>
      <c r="E657" s="454"/>
      <c r="F657" s="454"/>
      <c r="G657" s="520"/>
      <c r="H657" s="797" t="s">
        <v>1182</v>
      </c>
      <c r="I657" s="3268" t="s">
        <v>1183</v>
      </c>
      <c r="J657" s="3269"/>
    </row>
    <row r="658" spans="1:11" outlineLevel="1">
      <c r="A658" s="565" t="e">
        <f t="shared" si="124"/>
        <v>#REF!</v>
      </c>
      <c r="B658" s="576"/>
      <c r="C658" s="454"/>
      <c r="D658" s="454"/>
      <c r="E658" s="454"/>
      <c r="F658" s="460" t="s">
        <v>1185</v>
      </c>
      <c r="G658" s="460"/>
      <c r="H658" s="691"/>
      <c r="I658" s="3270"/>
      <c r="J658" s="3271"/>
    </row>
    <row r="659" spans="1:11" outlineLevel="1">
      <c r="A659" s="453" t="s">
        <v>1286</v>
      </c>
      <c r="B659" s="576"/>
      <c r="C659" s="454"/>
      <c r="D659" s="454"/>
      <c r="E659" s="454"/>
      <c r="F659" s="460" t="s">
        <v>1187</v>
      </c>
      <c r="G659" s="460"/>
      <c r="H659" s="691"/>
      <c r="I659" s="3270"/>
      <c r="J659" s="3271"/>
    </row>
    <row r="660" spans="1:11" outlineLevel="1">
      <c r="A660" s="454"/>
      <c r="B660" s="590"/>
      <c r="C660" s="454"/>
      <c r="D660" s="454"/>
      <c r="E660" s="454"/>
      <c r="F660" s="460" t="s">
        <v>1189</v>
      </c>
      <c r="G660" s="460"/>
      <c r="H660" s="691"/>
      <c r="I660" s="3270"/>
      <c r="J660" s="3271"/>
    </row>
    <row r="661" spans="1:11" outlineLevel="1">
      <c r="A661" s="461"/>
      <c r="B661" s="577"/>
      <c r="C661" s="461"/>
      <c r="D661" s="461"/>
      <c r="E661" s="461"/>
      <c r="F661" s="711"/>
      <c r="G661" s="711"/>
      <c r="H661" s="692"/>
      <c r="I661" s="3272"/>
      <c r="J661" s="3272"/>
    </row>
    <row r="662" spans="1:11" outlineLevel="1">
      <c r="A662" s="463"/>
      <c r="B662" s="578"/>
      <c r="C662" s="465"/>
      <c r="D662" s="465"/>
      <c r="E662" s="465"/>
      <c r="F662" s="465"/>
      <c r="G662" s="466"/>
      <c r="H662" s="665"/>
      <c r="I662" s="467"/>
    </row>
    <row r="663" spans="1:11" outlineLevel="1">
      <c r="A663" s="468"/>
      <c r="F663" s="469"/>
      <c r="G663" s="470"/>
      <c r="H663" s="676"/>
    </row>
    <row r="664" spans="1:11" ht="15.75" customHeight="1" outlineLevel="1">
      <c r="C664" s="472" t="e">
        <f>C9</f>
        <v>#REF!</v>
      </c>
      <c r="D664" s="472" t="s">
        <v>1193</v>
      </c>
      <c r="E664" s="472" t="e">
        <f>$C$9</f>
        <v>#REF!</v>
      </c>
      <c r="F664" s="472" t="e">
        <f>F9</f>
        <v>#REF!</v>
      </c>
      <c r="G664" s="532" t="s">
        <v>510</v>
      </c>
      <c r="H664" s="693"/>
    </row>
    <row r="665" spans="1:11" outlineLevel="1">
      <c r="A665" s="509" t="s">
        <v>1191</v>
      </c>
      <c r="B665" s="583" t="s">
        <v>1192</v>
      </c>
      <c r="C665" s="478" t="s">
        <v>1194</v>
      </c>
      <c r="D665" s="477"/>
      <c r="E665" s="478" t="s">
        <v>1195</v>
      </c>
      <c r="F665" s="478" t="s">
        <v>1195</v>
      </c>
      <c r="G665" s="524" t="s">
        <v>987</v>
      </c>
      <c r="H665" s="694" t="s">
        <v>375</v>
      </c>
      <c r="I665" s="511" t="s">
        <v>540</v>
      </c>
    </row>
    <row r="666" spans="1:11" s="468" customFormat="1" ht="36.75" customHeight="1" outlineLevel="1">
      <c r="A666" s="699">
        <v>5111</v>
      </c>
      <c r="B666" s="614" t="e">
        <f>VLOOKUP(A666,#REF!,2,0)</f>
        <v>#REF!</v>
      </c>
      <c r="C666" s="722" t="e">
        <f>VLOOKUP(K666,DULIEU,3,0)</f>
        <v>#NAME?</v>
      </c>
      <c r="D666" s="701" t="e">
        <f t="shared" ref="D666" si="125">VLOOKUP(K666,DULIEU,5,0)-VLOOKUP(K666,DULIEU,4,0)</f>
        <v>#NAME?</v>
      </c>
      <c r="E666" s="701" t="e">
        <f t="shared" ref="E666" si="126">C666+D666</f>
        <v>#NAME?</v>
      </c>
      <c r="F666" s="725" t="e">
        <f t="shared" ref="F666" si="127">VLOOKUP(K666,DULIEU,10,0)</f>
        <v>#NAME?</v>
      </c>
      <c r="G666" s="626" t="e">
        <f t="shared" ref="G666" si="128">IF(E666-F666=0,"-",E666-F666)</f>
        <v>#NAME?</v>
      </c>
      <c r="H666" s="679" t="e">
        <f t="shared" ref="H666" si="129">IF(OR(G666="-",F666=0),"-",G666/F666)</f>
        <v>#NAME?</v>
      </c>
      <c r="K666" s="800" t="s">
        <v>542</v>
      </c>
    </row>
    <row r="667" spans="1:11" outlineLevel="1">
      <c r="A667" s="596"/>
      <c r="B667" s="613"/>
      <c r="C667" s="741"/>
      <c r="D667" s="709"/>
      <c r="E667" s="709"/>
      <c r="F667" s="742"/>
      <c r="G667" s="706"/>
      <c r="H667" s="681"/>
    </row>
    <row r="668" spans="1:11" outlineLevel="1">
      <c r="A668" s="699">
        <v>5211</v>
      </c>
      <c r="B668" s="614" t="e">
        <f>VLOOKUP(A668,#REF!,2,0)</f>
        <v>#REF!</v>
      </c>
      <c r="C668" s="726" t="e">
        <f>VLOOKUP(K668,DULIEU,3,0)</f>
        <v>#NAME?</v>
      </c>
      <c r="D668" s="701" t="e">
        <f t="shared" ref="D668:D672" si="130">VLOOKUP(K668,DULIEU,5,0)-VLOOKUP(K668,DULIEU,4,0)</f>
        <v>#NAME?</v>
      </c>
      <c r="E668" s="701" t="e">
        <f t="shared" ref="E668:E672" si="131">C668+D668</f>
        <v>#NAME?</v>
      </c>
      <c r="F668" s="728" t="e">
        <f t="shared" ref="F668:F672" si="132">VLOOKUP(K668,DULIEU,10,0)</f>
        <v>#NAME?</v>
      </c>
      <c r="G668" s="626" t="e">
        <f>IF(E668-F668=0,"-",E668-F668)</f>
        <v>#NAME?</v>
      </c>
      <c r="H668" s="679" t="e">
        <f>IF(OR(G668="-",F668=0),"-",G668/F668)</f>
        <v>#NAME?</v>
      </c>
      <c r="K668" s="713" t="s">
        <v>279</v>
      </c>
    </row>
    <row r="669" spans="1:11" outlineLevel="1">
      <c r="A669" s="699"/>
      <c r="B669" s="613"/>
      <c r="C669" s="726"/>
      <c r="D669" s="701"/>
      <c r="E669" s="701"/>
      <c r="F669" s="728"/>
      <c r="G669" s="706"/>
      <c r="H669" s="681"/>
    </row>
    <row r="670" spans="1:11" outlineLevel="1">
      <c r="A670" s="699">
        <v>5212</v>
      </c>
      <c r="B670" s="614" t="e">
        <f>VLOOKUP(A670,#REF!,2,0)</f>
        <v>#REF!</v>
      </c>
      <c r="C670" s="726" t="e">
        <f>VLOOKUP(K670,DULIEU,3,0)</f>
        <v>#NAME?</v>
      </c>
      <c r="D670" s="701" t="e">
        <f t="shared" si="130"/>
        <v>#NAME?</v>
      </c>
      <c r="E670" s="701" t="e">
        <f t="shared" si="131"/>
        <v>#NAME?</v>
      </c>
      <c r="F670" s="728" t="e">
        <f t="shared" si="132"/>
        <v>#NAME?</v>
      </c>
      <c r="G670" s="626" t="e">
        <f>IF(E670-F670=0,"-",E670-F670)</f>
        <v>#NAME?</v>
      </c>
      <c r="H670" s="679" t="e">
        <f>IF(OR(G670="-",F670=0),"-",G670/F670)</f>
        <v>#NAME?</v>
      </c>
      <c r="K670" s="713" t="s">
        <v>280</v>
      </c>
    </row>
    <row r="671" spans="1:11" outlineLevel="1">
      <c r="A671" s="699"/>
      <c r="B671" s="613"/>
      <c r="C671" s="726"/>
      <c r="D671" s="701"/>
      <c r="E671" s="701"/>
      <c r="F671" s="728"/>
      <c r="G671" s="706"/>
      <c r="H671" s="681"/>
    </row>
    <row r="672" spans="1:11" outlineLevel="1">
      <c r="A672" s="699">
        <v>5213</v>
      </c>
      <c r="B672" s="614" t="e">
        <f>VLOOKUP(A672,#REF!,2,0)</f>
        <v>#REF!</v>
      </c>
      <c r="C672" s="726" t="e">
        <f>VLOOKUP(K672,DULIEU,3,0)</f>
        <v>#NAME?</v>
      </c>
      <c r="D672" s="701" t="e">
        <f t="shared" si="130"/>
        <v>#NAME?</v>
      </c>
      <c r="E672" s="701" t="e">
        <f t="shared" si="131"/>
        <v>#NAME?</v>
      </c>
      <c r="F672" s="728" t="e">
        <f t="shared" si="132"/>
        <v>#NAME?</v>
      </c>
      <c r="G672" s="626" t="e">
        <f>IF(E672-F672=0,"-",E672-F672)</f>
        <v>#NAME?</v>
      </c>
      <c r="H672" s="679" t="e">
        <f>IF(OR(G672="-",F672=0),"-",G672/F672)</f>
        <v>#NAME?</v>
      </c>
      <c r="K672" s="713" t="s">
        <v>281</v>
      </c>
    </row>
    <row r="673" spans="1:9" outlineLevel="1">
      <c r="A673" s="536"/>
      <c r="B673" s="534"/>
      <c r="C673" s="723"/>
      <c r="D673" s="492"/>
      <c r="E673" s="492"/>
      <c r="F673" s="798"/>
      <c r="G673" s="490"/>
      <c r="H673" s="660"/>
    </row>
    <row r="674" spans="1:9" ht="16.5" outlineLevel="1" thickBot="1">
      <c r="A674" s="519"/>
      <c r="B674" s="545" t="s">
        <v>166</v>
      </c>
      <c r="C674" s="799" t="e">
        <f>SUBTOTAL(9,C666:C672)</f>
        <v>#NAME?</v>
      </c>
      <c r="D674" s="566" t="e">
        <f>SUBTOTAL(9,D666:D672)</f>
        <v>#NAME?</v>
      </c>
      <c r="E674" s="566" t="e">
        <f>SUBTOTAL(9,E666:E672)</f>
        <v>#NAME?</v>
      </c>
      <c r="F674" s="566" t="e">
        <f>SUBTOTAL(9,F666:F672)</f>
        <v>#NAME?</v>
      </c>
      <c r="G674" s="573" t="e">
        <f>IF(E674-F674=0,"-",E674-F674)</f>
        <v>#NAME?</v>
      </c>
      <c r="H674" s="671" t="e">
        <f>IF(OR(G674="-",F674=0),"-",G674/F674)</f>
        <v>#NAME?</v>
      </c>
      <c r="I674" s="494"/>
    </row>
    <row r="675" spans="1:9" ht="16.5" outlineLevel="1" thickTop="1">
      <c r="A675" s="495"/>
      <c r="B675" s="580"/>
      <c r="C675" s="486" t="s">
        <v>1305</v>
      </c>
      <c r="D675" s="496" t="s">
        <v>1204</v>
      </c>
      <c r="E675" s="496" t="s">
        <v>1205</v>
      </c>
      <c r="F675" s="497" t="s">
        <v>1206</v>
      </c>
      <c r="G675" s="490" t="s">
        <v>1202</v>
      </c>
      <c r="H675" s="660"/>
    </row>
    <row r="676" spans="1:9" outlineLevel="1">
      <c r="A676" s="495"/>
      <c r="B676" s="581"/>
      <c r="C676" s="486"/>
      <c r="D676" s="492"/>
      <c r="E676" s="492"/>
      <c r="F676" s="492"/>
      <c r="G676" s="490"/>
      <c r="H676" s="660"/>
    </row>
    <row r="677" spans="1:9" ht="15.75" hidden="1" customHeight="1" outlineLevel="1">
      <c r="A677" s="495"/>
      <c r="B677" s="581" t="s">
        <v>1207</v>
      </c>
      <c r="C677" s="486"/>
      <c r="D677" s="492"/>
      <c r="E677" s="492"/>
      <c r="F677" s="492"/>
      <c r="G677" s="490"/>
      <c r="H677" s="660"/>
    </row>
    <row r="678" spans="1:9" ht="15.75" hidden="1" customHeight="1" outlineLevel="1">
      <c r="A678" s="495"/>
      <c r="B678" s="575" t="s">
        <v>1208</v>
      </c>
    </row>
    <row r="679" spans="1:9" ht="15.75" hidden="1" customHeight="1" outlineLevel="1">
      <c r="B679" s="575" t="s">
        <v>1209</v>
      </c>
    </row>
    <row r="680" spans="1:9" ht="15.75" hidden="1" customHeight="1" outlineLevel="1">
      <c r="B680" s="575" t="s">
        <v>1210</v>
      </c>
    </row>
    <row r="681" spans="1:9" ht="15.75" hidden="1" customHeight="1" outlineLevel="1">
      <c r="B681" s="575" t="s">
        <v>1211</v>
      </c>
    </row>
    <row r="682" spans="1:9" ht="15.75" hidden="1" customHeight="1" outlineLevel="1"/>
    <row r="683" spans="1:9" ht="15.75" hidden="1" customHeight="1" outlineLevel="1">
      <c r="B683" s="584" t="s">
        <v>1212</v>
      </c>
    </row>
    <row r="684" spans="1:9" ht="15.75" hidden="1" customHeight="1" outlineLevel="1"/>
    <row r="685" spans="1:9" ht="15.75" hidden="1" customHeight="1" outlineLevel="1"/>
    <row r="686" spans="1:9" ht="15.75" hidden="1" customHeight="1" outlineLevel="1"/>
    <row r="687" spans="1:9" ht="15.75" hidden="1" customHeight="1" outlineLevel="1"/>
    <row r="688" spans="1:9" ht="15.75" hidden="1" customHeight="1" outlineLevel="1"/>
    <row r="689" ht="15.75" hidden="1" customHeight="1" outlineLevel="1"/>
    <row r="690" ht="15.75" hidden="1" customHeight="1" outlineLevel="1"/>
    <row r="691" ht="15.75" hidden="1" customHeight="1" outlineLevel="1"/>
    <row r="692" ht="15.75" hidden="1" customHeight="1" outlineLevel="1"/>
    <row r="693" ht="15.75" hidden="1" customHeight="1" outlineLevel="1"/>
    <row r="694" ht="15.75" hidden="1" customHeight="1" outlineLevel="1"/>
    <row r="695" ht="15.75" hidden="1" customHeight="1" outlineLevel="1"/>
    <row r="696" ht="15.75" hidden="1" customHeight="1" outlineLevel="1"/>
    <row r="697" ht="15.75" hidden="1" customHeight="1" outlineLevel="1"/>
    <row r="698" ht="15.75" hidden="1" customHeight="1" outlineLevel="1"/>
    <row r="699" ht="15.75" hidden="1" customHeight="1" outlineLevel="1"/>
    <row r="700" ht="15.75" hidden="1" customHeight="1" outlineLevel="1"/>
    <row r="701" ht="15.75" hidden="1" customHeight="1" outlineLevel="1"/>
    <row r="702" ht="15.75" hidden="1" customHeight="1" outlineLevel="1"/>
    <row r="703" ht="15.75" hidden="1" customHeight="1" outlineLevel="1"/>
    <row r="704" ht="15.75" hidden="1" customHeight="1" outlineLevel="1"/>
    <row r="705" spans="1:10" ht="15.75" hidden="1" customHeight="1" outlineLevel="1"/>
    <row r="706" spans="1:10" ht="15.75" hidden="1" customHeight="1" outlineLevel="1"/>
    <row r="707" spans="1:10" ht="15.75" hidden="1" customHeight="1" outlineLevel="1"/>
    <row r="708" spans="1:10" ht="15.75" hidden="1" customHeight="1" outlineLevel="1"/>
    <row r="709" spans="1:10" ht="15.75" hidden="1" customHeight="1" outlineLevel="1"/>
    <row r="710" spans="1:10" ht="15.75" hidden="1" customHeight="1"/>
    <row r="711" spans="1:10">
      <c r="A711" s="450" t="s">
        <v>1287</v>
      </c>
    </row>
    <row r="712" spans="1:10" outlineLevel="1">
      <c r="A712" s="453" t="str">
        <f>A2</f>
        <v>CÔNG TY TNHH KIỂM TOÁN ASC</v>
      </c>
      <c r="B712" s="576"/>
      <c r="C712" s="455"/>
      <c r="D712" s="456"/>
      <c r="E712" s="457"/>
      <c r="F712" s="454"/>
      <c r="G712" s="458"/>
      <c r="H712" s="662" t="s">
        <v>1288</v>
      </c>
      <c r="I712" s="458"/>
    </row>
    <row r="713" spans="1:10" ht="21.75" customHeight="1" outlineLevel="1">
      <c r="A713" s="453" t="e">
        <f t="shared" ref="A713:A714" si="133">A3</f>
        <v>#REF!</v>
      </c>
      <c r="B713" s="592"/>
      <c r="C713" s="567"/>
      <c r="D713" s="454"/>
      <c r="E713" s="454"/>
      <c r="F713" s="454"/>
      <c r="G713" s="520"/>
      <c r="H713" s="690" t="s">
        <v>1182</v>
      </c>
      <c r="I713" s="3266" t="s">
        <v>1183</v>
      </c>
      <c r="J713" s="3267"/>
    </row>
    <row r="714" spans="1:10" outlineLevel="1">
      <c r="A714" s="453" t="e">
        <f t="shared" si="133"/>
        <v>#REF!</v>
      </c>
      <c r="B714" s="576"/>
      <c r="C714" s="454"/>
      <c r="D714" s="454"/>
      <c r="E714" s="454"/>
      <c r="F714" s="460" t="s">
        <v>1185</v>
      </c>
      <c r="G714" s="460"/>
      <c r="H714" s="691"/>
      <c r="I714" s="3262"/>
      <c r="J714" s="3263"/>
    </row>
    <row r="715" spans="1:10" outlineLevel="1">
      <c r="A715" s="453" t="s">
        <v>1289</v>
      </c>
      <c r="B715" s="576"/>
      <c r="C715" s="454"/>
      <c r="D715" s="454"/>
      <c r="E715" s="454"/>
      <c r="F715" s="460" t="s">
        <v>1187</v>
      </c>
      <c r="G715" s="460"/>
      <c r="H715" s="691"/>
      <c r="I715" s="3262"/>
      <c r="J715" s="3263"/>
    </row>
    <row r="716" spans="1:10" outlineLevel="1">
      <c r="A716" s="454"/>
      <c r="B716" s="590"/>
      <c r="C716" s="454"/>
      <c r="D716" s="454"/>
      <c r="E716" s="454"/>
      <c r="F716" s="460" t="s">
        <v>1189</v>
      </c>
      <c r="G716" s="460"/>
      <c r="H716" s="691"/>
      <c r="I716" s="3262"/>
      <c r="J716" s="3263"/>
    </row>
    <row r="717" spans="1:10" outlineLevel="1">
      <c r="A717" s="461"/>
      <c r="B717" s="577"/>
      <c r="C717" s="461"/>
      <c r="D717" s="461"/>
      <c r="E717" s="461"/>
      <c r="F717" s="711"/>
      <c r="G717" s="711"/>
      <c r="H717" s="692"/>
      <c r="I717" s="3264"/>
      <c r="J717" s="3264"/>
    </row>
    <row r="718" spans="1:10" outlineLevel="1">
      <c r="A718" s="463"/>
      <c r="B718" s="578"/>
      <c r="C718" s="465"/>
      <c r="D718" s="465"/>
      <c r="E718" s="465"/>
      <c r="F718" s="465"/>
      <c r="G718" s="466"/>
      <c r="H718" s="665"/>
      <c r="I718" s="467"/>
    </row>
    <row r="719" spans="1:10" outlineLevel="1">
      <c r="A719" s="468"/>
      <c r="F719" s="469"/>
      <c r="G719" s="470"/>
      <c r="H719" s="676"/>
    </row>
    <row r="720" spans="1:10" ht="15.75" customHeight="1" outlineLevel="1">
      <c r="C720" s="472" t="e">
        <f>C9</f>
        <v>#REF!</v>
      </c>
      <c r="D720" s="472" t="s">
        <v>1193</v>
      </c>
      <c r="E720" s="472" t="e">
        <f>$C$9</f>
        <v>#REF!</v>
      </c>
      <c r="F720" s="472" t="e">
        <f>F9</f>
        <v>#REF!</v>
      </c>
      <c r="G720" s="532" t="s">
        <v>510</v>
      </c>
      <c r="H720" s="693"/>
    </row>
    <row r="721" spans="1:11" outlineLevel="1">
      <c r="A721" s="509" t="s">
        <v>1191</v>
      </c>
      <c r="B721" s="583" t="s">
        <v>1192</v>
      </c>
      <c r="C721" s="478" t="s">
        <v>1194</v>
      </c>
      <c r="D721" s="477"/>
      <c r="E721" s="478" t="s">
        <v>1195</v>
      </c>
      <c r="F721" s="478" t="s">
        <v>1195</v>
      </c>
      <c r="G721" s="524" t="s">
        <v>987</v>
      </c>
      <c r="H721" s="694" t="s">
        <v>375</v>
      </c>
      <c r="I721" s="511" t="s">
        <v>540</v>
      </c>
    </row>
    <row r="722" spans="1:11" outlineLevel="1">
      <c r="A722" s="536">
        <v>632</v>
      </c>
      <c r="B722" s="614" t="e">
        <f>VLOOKUP(A722,#REF!,2,0)</f>
        <v>#REF!</v>
      </c>
      <c r="C722" s="726" t="e">
        <f>VLOOKUP(K722,DULIEU,3,0)</f>
        <v>#NAME?</v>
      </c>
      <c r="D722" s="701" t="e">
        <f t="shared" ref="D722" si="134">VLOOKUP(K722,DULIEU,5,0)-VLOOKUP(K722,DULIEU,4,0)</f>
        <v>#NAME?</v>
      </c>
      <c r="E722" s="701" t="e">
        <f t="shared" ref="E722" si="135">C722+D722</f>
        <v>#NAME?</v>
      </c>
      <c r="F722" s="728" t="e">
        <f t="shared" ref="F722" si="136">VLOOKUP(K722,DULIEU,10,0)</f>
        <v>#NAME?</v>
      </c>
      <c r="G722" s="487" t="e">
        <f>IF(E722-F722=0,"-",E722-F722)</f>
        <v>#NAME?</v>
      </c>
      <c r="H722" s="660" t="e">
        <f>IF(OR(G722="-",F722=0),"-",G722/F722)</f>
        <v>#NAME?</v>
      </c>
      <c r="K722" s="713">
        <v>11</v>
      </c>
    </row>
    <row r="723" spans="1:11" s="572" customFormat="1" ht="16.5" outlineLevel="1" thickBot="1">
      <c r="A723" s="519"/>
      <c r="B723" s="545" t="s">
        <v>166</v>
      </c>
      <c r="C723" s="799" t="e">
        <f>SUBTOTAL(9,C722)</f>
        <v>#NAME?</v>
      </c>
      <c r="D723" s="801" t="e">
        <f t="shared" ref="D723:F723" si="137">SUBTOTAL(9,D722)</f>
        <v>#NAME?</v>
      </c>
      <c r="E723" s="801" t="e">
        <f t="shared" si="137"/>
        <v>#NAME?</v>
      </c>
      <c r="F723" s="801" t="e">
        <f t="shared" si="137"/>
        <v>#NAME?</v>
      </c>
      <c r="G723" s="573" t="e">
        <f>IF(E723-F723=0,"-",E723-F723)</f>
        <v>#NAME?</v>
      </c>
      <c r="H723" s="671" t="e">
        <f>IF(OR(G723="-",F723=0),"-",G723/F723)</f>
        <v>#NAME?</v>
      </c>
      <c r="I723" s="494"/>
      <c r="K723" s="713"/>
    </row>
    <row r="724" spans="1:11" ht="16.5" outlineLevel="1" thickTop="1">
      <c r="A724" s="495"/>
      <c r="B724" s="580"/>
      <c r="C724" s="486" t="s">
        <v>1305</v>
      </c>
      <c r="D724" s="496" t="s">
        <v>1204</v>
      </c>
      <c r="E724" s="496" t="s">
        <v>1205</v>
      </c>
      <c r="F724" s="497" t="s">
        <v>1206</v>
      </c>
      <c r="G724" s="490" t="s">
        <v>1202</v>
      </c>
      <c r="H724" s="660"/>
    </row>
    <row r="725" spans="1:11" outlineLevel="1">
      <c r="A725" s="495"/>
      <c r="B725" s="581"/>
      <c r="C725" s="486"/>
      <c r="D725" s="492"/>
      <c r="E725" s="492"/>
      <c r="F725" s="492"/>
      <c r="G725" s="490"/>
      <c r="H725" s="660"/>
    </row>
    <row r="726" spans="1:11" outlineLevel="1">
      <c r="A726" s="495"/>
      <c r="B726" s="581"/>
      <c r="C726" s="486"/>
      <c r="D726" s="492"/>
      <c r="E726" s="492"/>
      <c r="F726" s="492"/>
      <c r="G726" s="490"/>
      <c r="H726" s="660"/>
    </row>
    <row r="727" spans="1:11">
      <c r="A727" s="450" t="s">
        <v>1290</v>
      </c>
    </row>
    <row r="728" spans="1:11" outlineLevel="1">
      <c r="A728" s="453" t="str">
        <f>A2</f>
        <v>CÔNG TY TNHH KIỂM TOÁN ASC</v>
      </c>
      <c r="B728" s="576"/>
      <c r="C728" s="455"/>
      <c r="D728" s="456"/>
      <c r="E728" s="457"/>
      <c r="F728" s="454"/>
      <c r="G728" s="458"/>
      <c r="H728" s="662" t="s">
        <v>1291</v>
      </c>
      <c r="I728" s="458" t="s">
        <v>1181</v>
      </c>
    </row>
    <row r="729" spans="1:11" outlineLevel="1">
      <c r="A729" s="453" t="e">
        <f t="shared" ref="A729:A730" si="138">A3</f>
        <v>#REF!</v>
      </c>
      <c r="B729" s="593"/>
      <c r="C729" s="567"/>
      <c r="D729" s="454"/>
      <c r="E729" s="454"/>
      <c r="F729" s="454"/>
      <c r="G729" s="520"/>
      <c r="H729" s="690" t="s">
        <v>1182</v>
      </c>
      <c r="I729" s="3266" t="s">
        <v>1183</v>
      </c>
      <c r="J729" s="3267"/>
    </row>
    <row r="730" spans="1:11" outlineLevel="1">
      <c r="A730" s="453" t="e">
        <f t="shared" si="138"/>
        <v>#REF!</v>
      </c>
      <c r="B730" s="576"/>
      <c r="C730" s="454"/>
      <c r="D730" s="454"/>
      <c r="E730" s="454"/>
      <c r="F730" s="460" t="s">
        <v>1185</v>
      </c>
      <c r="G730" s="460"/>
      <c r="H730" s="691"/>
      <c r="I730" s="3262"/>
      <c r="J730" s="3263"/>
    </row>
    <row r="731" spans="1:11" outlineLevel="1">
      <c r="A731" s="453" t="s">
        <v>1292</v>
      </c>
      <c r="B731" s="576"/>
      <c r="C731" s="454"/>
      <c r="D731" s="454"/>
      <c r="E731" s="454"/>
      <c r="F731" s="460" t="s">
        <v>1187</v>
      </c>
      <c r="G731" s="460"/>
      <c r="H731" s="691"/>
      <c r="I731" s="3262"/>
      <c r="J731" s="3263"/>
    </row>
    <row r="732" spans="1:11" outlineLevel="1">
      <c r="A732" s="454"/>
      <c r="B732" s="576"/>
      <c r="C732" s="454"/>
      <c r="D732" s="454"/>
      <c r="E732" s="454"/>
      <c r="F732" s="460" t="s">
        <v>1189</v>
      </c>
      <c r="G732" s="460"/>
      <c r="H732" s="691"/>
      <c r="I732" s="3262"/>
      <c r="J732" s="3263"/>
    </row>
    <row r="733" spans="1:11" outlineLevel="1">
      <c r="A733" s="461"/>
      <c r="B733" s="577"/>
      <c r="C733" s="461"/>
      <c r="D733" s="461"/>
      <c r="E733" s="461"/>
      <c r="F733" s="711"/>
      <c r="G733" s="711"/>
      <c r="H733" s="692"/>
      <c r="I733" s="3264"/>
      <c r="J733" s="3264"/>
    </row>
    <row r="734" spans="1:11" outlineLevel="1">
      <c r="A734" s="463"/>
      <c r="B734" s="578"/>
      <c r="C734" s="465"/>
      <c r="D734" s="465"/>
      <c r="E734" s="465"/>
      <c r="F734" s="465"/>
      <c r="G734" s="466"/>
      <c r="H734" s="665"/>
      <c r="I734" s="467"/>
    </row>
    <row r="735" spans="1:11" outlineLevel="1">
      <c r="A735" s="468"/>
      <c r="F735" s="469"/>
      <c r="G735" s="470"/>
      <c r="H735" s="676"/>
    </row>
    <row r="736" spans="1:11" ht="15.75" customHeight="1" outlineLevel="1">
      <c r="C736" s="557" t="e">
        <f>C9</f>
        <v>#REF!</v>
      </c>
      <c r="D736" s="558" t="s">
        <v>1193</v>
      </c>
      <c r="E736" s="557" t="e">
        <f>E9</f>
        <v>#REF!</v>
      </c>
      <c r="F736" s="557" t="e">
        <f>F9</f>
        <v>#REF!</v>
      </c>
      <c r="G736" s="532" t="s">
        <v>510</v>
      </c>
      <c r="H736" s="693"/>
    </row>
    <row r="737" spans="1:11" outlineLevel="1">
      <c r="A737" s="509" t="s">
        <v>1191</v>
      </c>
      <c r="B737" s="583" t="s">
        <v>1192</v>
      </c>
      <c r="C737" s="509" t="s">
        <v>1194</v>
      </c>
      <c r="D737" s="559"/>
      <c r="E737" s="509" t="s">
        <v>1195</v>
      </c>
      <c r="F737" s="509" t="s">
        <v>1195</v>
      </c>
      <c r="G737" s="524" t="s">
        <v>987</v>
      </c>
      <c r="H737" s="694" t="s">
        <v>375</v>
      </c>
      <c r="I737" s="511" t="s">
        <v>540</v>
      </c>
    </row>
    <row r="738" spans="1:11" outlineLevel="1">
      <c r="A738" s="536">
        <v>641</v>
      </c>
      <c r="B738" s="614" t="e">
        <f>VLOOKUP(A738,#REF!,2,0)</f>
        <v>#REF!</v>
      </c>
      <c r="C738" s="726" t="e">
        <f>VLOOKUP(K738,DULIEU,3,0)</f>
        <v>#NAME?</v>
      </c>
      <c r="D738" s="701" t="e">
        <f t="shared" ref="D738" si="139">VLOOKUP(K738,DULIEU,5,0)-VLOOKUP(K738,DULIEU,4,0)</f>
        <v>#NAME?</v>
      </c>
      <c r="E738" s="701" t="e">
        <f t="shared" ref="E738" si="140">C738+D738</f>
        <v>#NAME?</v>
      </c>
      <c r="F738" s="725" t="e">
        <f t="shared" ref="F738" si="141">VLOOKUP(K738,DULIEU,10,0)</f>
        <v>#NAME?</v>
      </c>
      <c r="G738" s="482" t="e">
        <f t="shared" ref="G738:G739" si="142">IF(E738-F738=0,"-",E738-F738)</f>
        <v>#NAME?</v>
      </c>
      <c r="H738" s="689" t="e">
        <f>IF(OR(G738="-",F738=0),"-",G738/F738)</f>
        <v>#NAME?</v>
      </c>
      <c r="K738" s="568">
        <v>24</v>
      </c>
    </row>
    <row r="739" spans="1:11" ht="16.5" outlineLevel="1" thickBot="1">
      <c r="A739" s="519"/>
      <c r="B739" s="588" t="s">
        <v>166</v>
      </c>
      <c r="C739" s="799" t="e">
        <f>SUBTOTAL(9,C738)</f>
        <v>#NAME?</v>
      </c>
      <c r="D739" s="801" t="e">
        <f t="shared" ref="D739" si="143">SUBTOTAL(9,D738)</f>
        <v>#NAME?</v>
      </c>
      <c r="E739" s="801" t="e">
        <f t="shared" ref="E739" si="144">SUBTOTAL(9,E738)</f>
        <v>#NAME?</v>
      </c>
      <c r="F739" s="802" t="e">
        <f t="shared" ref="F739" si="145">SUBTOTAL(9,F738)</f>
        <v>#NAME?</v>
      </c>
      <c r="G739" s="573" t="e">
        <f t="shared" si="142"/>
        <v>#NAME?</v>
      </c>
      <c r="H739" s="671" t="e">
        <f>IF(OR(G739="-",F739=0),"-",G739/F739)</f>
        <v>#NAME?</v>
      </c>
      <c r="I739" s="546"/>
    </row>
    <row r="740" spans="1:11" ht="16.5" outlineLevel="1" thickTop="1">
      <c r="A740" s="495"/>
      <c r="B740" s="580"/>
      <c r="C740" s="486" t="s">
        <v>1305</v>
      </c>
      <c r="D740" s="496" t="s">
        <v>1204</v>
      </c>
      <c r="E740" s="496" t="s">
        <v>1205</v>
      </c>
      <c r="F740" s="497" t="s">
        <v>1206</v>
      </c>
      <c r="G740" s="490" t="s">
        <v>1202</v>
      </c>
      <c r="H740" s="660"/>
    </row>
    <row r="741" spans="1:11" outlineLevel="1">
      <c r="A741" s="495"/>
      <c r="B741" s="581"/>
      <c r="C741" s="486"/>
      <c r="D741" s="492"/>
      <c r="E741" s="492"/>
      <c r="F741" s="492"/>
      <c r="G741" s="490"/>
      <c r="H741" s="660"/>
    </row>
    <row r="742" spans="1:11" outlineLevel="1"/>
    <row r="744" spans="1:11">
      <c r="A744" s="450" t="s">
        <v>1293</v>
      </c>
    </row>
    <row r="745" spans="1:11" outlineLevel="1">
      <c r="A745" s="453" t="str">
        <f>A2</f>
        <v>CÔNG TY TNHH KIỂM TOÁN ASC</v>
      </c>
      <c r="B745" s="576"/>
      <c r="C745" s="455"/>
      <c r="D745" s="456"/>
      <c r="E745" s="457"/>
      <c r="F745" s="454"/>
      <c r="G745" s="458"/>
      <c r="H745" s="662" t="s">
        <v>1294</v>
      </c>
      <c r="I745" s="458" t="s">
        <v>1181</v>
      </c>
    </row>
    <row r="746" spans="1:11" outlineLevel="1">
      <c r="A746" s="453" t="e">
        <f t="shared" ref="A746:A747" si="146">A3</f>
        <v>#REF!</v>
      </c>
      <c r="B746" s="576"/>
      <c r="C746" s="454"/>
      <c r="D746" s="454"/>
      <c r="E746" s="454"/>
      <c r="F746" s="454"/>
      <c r="G746" s="520"/>
      <c r="H746" s="690" t="s">
        <v>1182</v>
      </c>
      <c r="I746" s="3266" t="s">
        <v>1183</v>
      </c>
      <c r="J746" s="3267"/>
    </row>
    <row r="747" spans="1:11" outlineLevel="1">
      <c r="A747" s="453" t="e">
        <f t="shared" si="146"/>
        <v>#REF!</v>
      </c>
      <c r="B747" s="576"/>
      <c r="C747" s="454"/>
      <c r="D747" s="454"/>
      <c r="E747" s="454"/>
      <c r="F747" s="460" t="s">
        <v>1185</v>
      </c>
      <c r="G747" s="460"/>
      <c r="H747" s="691"/>
      <c r="I747" s="3262"/>
      <c r="J747" s="3263"/>
    </row>
    <row r="748" spans="1:11" ht="20.25" customHeight="1" outlineLevel="1">
      <c r="A748" s="453" t="s">
        <v>1295</v>
      </c>
      <c r="B748" s="576"/>
      <c r="C748" s="454"/>
      <c r="D748" s="454"/>
      <c r="E748" s="454"/>
      <c r="F748" s="460" t="s">
        <v>1187</v>
      </c>
      <c r="G748" s="460"/>
      <c r="H748" s="691"/>
      <c r="I748" s="3262"/>
      <c r="J748" s="3263"/>
    </row>
    <row r="749" spans="1:11" ht="18" customHeight="1" outlineLevel="1">
      <c r="A749" s="454"/>
      <c r="B749" s="3265" t="s">
        <v>1296</v>
      </c>
      <c r="C749" s="3265"/>
      <c r="D749" s="3265"/>
      <c r="E749" s="454"/>
      <c r="F749" s="460" t="s">
        <v>1189</v>
      </c>
      <c r="G749" s="460"/>
      <c r="H749" s="691"/>
      <c r="I749" s="3262"/>
      <c r="J749" s="3263"/>
    </row>
    <row r="750" spans="1:11" outlineLevel="1">
      <c r="A750" s="461"/>
      <c r="B750" s="577"/>
      <c r="C750" s="461"/>
      <c r="D750" s="461"/>
      <c r="E750" s="461"/>
      <c r="F750" s="803"/>
      <c r="G750" s="803"/>
      <c r="H750" s="692"/>
      <c r="I750" s="3264"/>
      <c r="J750" s="3264"/>
    </row>
    <row r="751" spans="1:11" outlineLevel="1">
      <c r="A751" s="463"/>
      <c r="B751" s="578"/>
      <c r="C751" s="465"/>
      <c r="D751" s="465"/>
      <c r="E751" s="465"/>
      <c r="F751" s="465"/>
      <c r="G751" s="466"/>
      <c r="H751" s="665"/>
      <c r="I751" s="467"/>
    </row>
    <row r="752" spans="1:11" outlineLevel="1">
      <c r="A752" s="468"/>
      <c r="F752" s="469"/>
      <c r="G752" s="470"/>
      <c r="H752" s="676"/>
    </row>
    <row r="753" spans="1:11" ht="15.75" customHeight="1" outlineLevel="1">
      <c r="C753" s="557" t="e">
        <f>C9</f>
        <v>#REF!</v>
      </c>
      <c r="D753" s="558" t="s">
        <v>1193</v>
      </c>
      <c r="E753" s="557" t="e">
        <f>E9</f>
        <v>#REF!</v>
      </c>
      <c r="F753" s="557" t="e">
        <f>F9</f>
        <v>#REF!</v>
      </c>
      <c r="G753" s="532" t="s">
        <v>510</v>
      </c>
      <c r="H753" s="693"/>
    </row>
    <row r="754" spans="1:11" outlineLevel="1">
      <c r="A754" s="509" t="s">
        <v>1191</v>
      </c>
      <c r="B754" s="583" t="s">
        <v>1192</v>
      </c>
      <c r="C754" s="509" t="s">
        <v>1194</v>
      </c>
      <c r="D754" s="559"/>
      <c r="E754" s="509" t="s">
        <v>1195</v>
      </c>
      <c r="F754" s="509" t="s">
        <v>1195</v>
      </c>
      <c r="G754" s="524" t="s">
        <v>987</v>
      </c>
      <c r="H754" s="694" t="s">
        <v>375</v>
      </c>
      <c r="I754" s="511" t="s">
        <v>540</v>
      </c>
    </row>
    <row r="755" spans="1:11" outlineLevel="1">
      <c r="A755" s="536">
        <v>642</v>
      </c>
      <c r="B755" s="614" t="e">
        <f>VLOOKUP(A755,#REF!,2,0)</f>
        <v>#REF!</v>
      </c>
      <c r="C755" s="726" t="e">
        <f>VLOOKUP(K755,DULIEU,3,0)</f>
        <v>#NAME?</v>
      </c>
      <c r="D755" s="701" t="e">
        <f t="shared" ref="D755" si="147">VLOOKUP(K755,DULIEU,5,0)-VLOOKUP(K755,DULIEU,4,0)</f>
        <v>#NAME?</v>
      </c>
      <c r="E755" s="701" t="e">
        <f t="shared" ref="E755" si="148">C755+D755</f>
        <v>#NAME?</v>
      </c>
      <c r="F755" s="725" t="e">
        <f t="shared" ref="F755" si="149">VLOOKUP(K755,DULIEU,10,0)</f>
        <v>#NAME?</v>
      </c>
      <c r="G755" s="482" t="e">
        <f t="shared" ref="G755:G756" si="150">IF(E755-F755=0,"-",E755-F755)</f>
        <v>#NAME?</v>
      </c>
      <c r="H755" s="689" t="e">
        <f>IF(OR(G755="-",F755=0),"-",G755/F755)</f>
        <v>#NAME?</v>
      </c>
      <c r="K755" s="596">
        <v>25</v>
      </c>
    </row>
    <row r="756" spans="1:11" ht="16.5" outlineLevel="1" thickBot="1">
      <c r="A756" s="519"/>
      <c r="B756" s="588" t="s">
        <v>166</v>
      </c>
      <c r="C756" s="799" t="e">
        <f>SUBTOTAL(9,C755)</f>
        <v>#NAME?</v>
      </c>
      <c r="D756" s="801" t="e">
        <f t="shared" ref="D756" si="151">SUBTOTAL(9,D755)</f>
        <v>#NAME?</v>
      </c>
      <c r="E756" s="801" t="e">
        <f t="shared" ref="E756" si="152">SUBTOTAL(9,E755)</f>
        <v>#NAME?</v>
      </c>
      <c r="F756" s="802" t="e">
        <f t="shared" ref="F756" si="153">SUBTOTAL(9,F755)</f>
        <v>#NAME?</v>
      </c>
      <c r="G756" s="573" t="e">
        <f t="shared" si="150"/>
        <v>#NAME?</v>
      </c>
      <c r="H756" s="671" t="e">
        <f t="shared" ref="H756" si="154">IF(OR(G756="-",F756=0),"-",G756/F756)</f>
        <v>#NAME?</v>
      </c>
      <c r="I756" s="804"/>
    </row>
    <row r="757" spans="1:11" ht="16.5" outlineLevel="1" thickTop="1">
      <c r="A757" s="495"/>
      <c r="B757" s="580"/>
      <c r="C757" s="486" t="s">
        <v>1203</v>
      </c>
      <c r="D757" s="496" t="s">
        <v>1204</v>
      </c>
      <c r="E757" s="496" t="s">
        <v>1205</v>
      </c>
      <c r="F757" s="497" t="s">
        <v>1206</v>
      </c>
      <c r="G757" s="490" t="s">
        <v>1202</v>
      </c>
      <c r="H757" s="660"/>
    </row>
    <row r="758" spans="1:11" outlineLevel="1"/>
    <row r="759" spans="1:11">
      <c r="A759" s="450" t="s">
        <v>1297</v>
      </c>
    </row>
    <row r="760" spans="1:11" outlineLevel="1">
      <c r="A760" s="453" t="str">
        <f>A2</f>
        <v>CÔNG TY TNHH KIỂM TOÁN ASC</v>
      </c>
      <c r="B760" s="576"/>
      <c r="C760" s="455"/>
      <c r="D760" s="456"/>
      <c r="E760" s="457"/>
      <c r="F760" s="454"/>
      <c r="G760" s="458"/>
      <c r="H760" s="662" t="s">
        <v>1298</v>
      </c>
      <c r="I760" s="458" t="s">
        <v>1181</v>
      </c>
    </row>
    <row r="761" spans="1:11" ht="18" customHeight="1" outlineLevel="1">
      <c r="A761" s="453" t="e">
        <f t="shared" ref="A761:A762" si="155">A3</f>
        <v>#REF!</v>
      </c>
      <c r="B761" s="576"/>
      <c r="C761" s="454"/>
      <c r="D761" s="454"/>
      <c r="E761" s="454"/>
      <c r="F761" s="454"/>
      <c r="G761" s="520"/>
      <c r="H761" s="663" t="s">
        <v>1182</v>
      </c>
      <c r="I761" s="3266" t="s">
        <v>1183</v>
      </c>
      <c r="J761" s="3267"/>
    </row>
    <row r="762" spans="1:11" outlineLevel="1">
      <c r="A762" s="453" t="e">
        <f t="shared" si="155"/>
        <v>#REF!</v>
      </c>
      <c r="B762" s="576"/>
      <c r="C762" s="454"/>
      <c r="D762" s="454"/>
      <c r="E762" s="454"/>
      <c r="F762" s="460" t="s">
        <v>1185</v>
      </c>
      <c r="G762" s="460"/>
      <c r="H762" s="691"/>
      <c r="I762" s="3262"/>
      <c r="J762" s="3263"/>
    </row>
    <row r="763" spans="1:11" outlineLevel="1">
      <c r="A763" s="453" t="s">
        <v>1299</v>
      </c>
      <c r="B763" s="576"/>
      <c r="C763" s="454"/>
      <c r="D763" s="454"/>
      <c r="E763" s="454"/>
      <c r="F763" s="460" t="s">
        <v>1187</v>
      </c>
      <c r="G763" s="460"/>
      <c r="H763" s="691"/>
      <c r="I763" s="3262"/>
      <c r="J763" s="3263"/>
    </row>
    <row r="764" spans="1:11" ht="18" customHeight="1" outlineLevel="1">
      <c r="A764" s="454"/>
      <c r="B764" s="3265" t="s">
        <v>1300</v>
      </c>
      <c r="C764" s="3265"/>
      <c r="D764" s="3265"/>
      <c r="E764" s="454"/>
      <c r="F764" s="460" t="s">
        <v>1189</v>
      </c>
      <c r="G764" s="460"/>
      <c r="H764" s="691"/>
      <c r="I764" s="3262"/>
      <c r="J764" s="3263"/>
    </row>
    <row r="765" spans="1:11" outlineLevel="1">
      <c r="A765" s="461"/>
      <c r="B765" s="577"/>
      <c r="C765" s="461"/>
      <c r="D765" s="461"/>
      <c r="E765" s="461"/>
      <c r="F765" s="711"/>
      <c r="G765" s="711"/>
      <c r="H765" s="692"/>
      <c r="I765" s="3264"/>
      <c r="J765" s="3264"/>
    </row>
    <row r="766" spans="1:11" outlineLevel="1">
      <c r="A766" s="463"/>
      <c r="B766" s="578"/>
      <c r="C766" s="465"/>
      <c r="D766" s="465"/>
      <c r="E766" s="465"/>
      <c r="F766" s="465"/>
      <c r="G766" s="466"/>
      <c r="H766" s="665"/>
      <c r="I766" s="467"/>
    </row>
    <row r="767" spans="1:11" outlineLevel="1">
      <c r="A767" s="468"/>
      <c r="F767" s="469"/>
      <c r="G767" s="470"/>
      <c r="H767" s="676"/>
    </row>
    <row r="768" spans="1:11" ht="15.75" customHeight="1" outlineLevel="1">
      <c r="C768" s="557" t="e">
        <f>C9</f>
        <v>#REF!</v>
      </c>
      <c r="D768" s="558" t="s">
        <v>1193</v>
      </c>
      <c r="E768" s="557" t="e">
        <f>E9</f>
        <v>#REF!</v>
      </c>
      <c r="F768" s="557" t="e">
        <f>F9</f>
        <v>#REF!</v>
      </c>
      <c r="G768" s="532" t="s">
        <v>510</v>
      </c>
      <c r="H768" s="693"/>
    </row>
    <row r="769" spans="1:11" outlineLevel="1">
      <c r="A769" s="509" t="s">
        <v>1191</v>
      </c>
      <c r="B769" s="583" t="s">
        <v>1192</v>
      </c>
      <c r="C769" s="509" t="s">
        <v>1194</v>
      </c>
      <c r="D769" s="559"/>
      <c r="E769" s="509" t="s">
        <v>1195</v>
      </c>
      <c r="F769" s="509" t="s">
        <v>1195</v>
      </c>
      <c r="G769" s="524" t="s">
        <v>987</v>
      </c>
      <c r="H769" s="694" t="s">
        <v>375</v>
      </c>
      <c r="I769" s="511" t="s">
        <v>540</v>
      </c>
    </row>
    <row r="770" spans="1:11" outlineLevel="1">
      <c r="A770" s="536">
        <v>515</v>
      </c>
      <c r="B770" s="614" t="e">
        <f>VLOOKUP(A770,#REF!,2,0)</f>
        <v>#REF!</v>
      </c>
      <c r="C770" s="726" t="e">
        <f>VLOOKUP(K770,DULIEU,3,0)</f>
        <v>#NAME?</v>
      </c>
      <c r="D770" s="701" t="e">
        <f t="shared" ref="D770" si="156">VLOOKUP(K770,DULIEU,5,0)-VLOOKUP(K770,DULIEU,4,0)</f>
        <v>#NAME?</v>
      </c>
      <c r="E770" s="701" t="e">
        <f t="shared" ref="E770" si="157">C770+D770</f>
        <v>#NAME?</v>
      </c>
      <c r="F770" s="725" t="e">
        <f t="shared" ref="F770" si="158">VLOOKUP(K770,DULIEU,10,0)</f>
        <v>#NAME?</v>
      </c>
      <c r="G770" s="482" t="e">
        <f>IF(E770-F770=0,"-",E770-F770)</f>
        <v>#NAME?</v>
      </c>
      <c r="H770" s="689" t="e">
        <f>IF(OR(G770="-",F770=0),"-",G770/F770)</f>
        <v>#NAME?</v>
      </c>
      <c r="K770" s="713">
        <v>21</v>
      </c>
    </row>
    <row r="771" spans="1:11" outlineLevel="1">
      <c r="A771" s="536">
        <v>635</v>
      </c>
      <c r="B771" s="614" t="e">
        <f>VLOOKUP(A771,#REF!,2,0)</f>
        <v>#REF!</v>
      </c>
      <c r="C771" s="726" t="e">
        <f>VLOOKUP(K771,DULIEU,3,0)</f>
        <v>#NAME?</v>
      </c>
      <c r="D771" s="701" t="e">
        <f t="shared" ref="D771" si="159">VLOOKUP(K771,DULIEU,5,0)-VLOOKUP(K771,DULIEU,4,0)</f>
        <v>#NAME?</v>
      </c>
      <c r="E771" s="701" t="e">
        <f t="shared" ref="E771" si="160">C771+D771</f>
        <v>#NAME?</v>
      </c>
      <c r="F771" s="728" t="e">
        <f t="shared" ref="F771" si="161">VLOOKUP(K771,DULIEU,10,0)</f>
        <v>#NAME?</v>
      </c>
      <c r="G771" s="482" t="e">
        <f>IF(E771-F771=0,"-",E771-F771)</f>
        <v>#NAME?</v>
      </c>
      <c r="H771" s="689" t="e">
        <f>IF(OR(G771="-",F771=0),"-",G771/F771)</f>
        <v>#NAME?</v>
      </c>
      <c r="K771" s="713">
        <v>22</v>
      </c>
    </row>
    <row r="772" spans="1:11" s="572" customFormat="1" ht="16.5" outlineLevel="1" thickBot="1">
      <c r="A772" s="519"/>
      <c r="B772" s="588" t="s">
        <v>166</v>
      </c>
      <c r="C772" s="799" t="e">
        <f>SUBTOTAL(9,C770:C771)</f>
        <v>#NAME?</v>
      </c>
      <c r="D772" s="799" t="e">
        <f t="shared" ref="D772:F772" si="162">SUBTOTAL(9,D770:D771)</f>
        <v>#NAME?</v>
      </c>
      <c r="E772" s="799" t="e">
        <f t="shared" si="162"/>
        <v>#NAME?</v>
      </c>
      <c r="F772" s="799" t="e">
        <f t="shared" si="162"/>
        <v>#NAME?</v>
      </c>
      <c r="G772" s="740" t="e">
        <f t="shared" ref="G772" si="163">IF(E772-F772=0,"-",E772-F772)</f>
        <v>#NAME?</v>
      </c>
      <c r="H772" s="671" t="e">
        <f t="shared" ref="H772" si="164">IF(OR(G772="-",F772=0),"-",G772/F772)</f>
        <v>#NAME?</v>
      </c>
      <c r="I772" s="804"/>
      <c r="K772" s="713"/>
    </row>
    <row r="773" spans="1:11" ht="16.5" outlineLevel="1" thickTop="1">
      <c r="A773" s="495"/>
      <c r="B773" s="580"/>
      <c r="C773" s="486" t="s">
        <v>1305</v>
      </c>
      <c r="D773" s="496" t="s">
        <v>1204</v>
      </c>
      <c r="E773" s="496" t="s">
        <v>1205</v>
      </c>
      <c r="F773" s="497" t="s">
        <v>1206</v>
      </c>
      <c r="G773" s="490" t="s">
        <v>1202</v>
      </c>
      <c r="H773" s="660"/>
    </row>
    <row r="774" spans="1:11" outlineLevel="1">
      <c r="A774" s="495"/>
      <c r="B774" s="581"/>
      <c r="C774" s="486"/>
      <c r="D774" s="492"/>
      <c r="E774" s="492"/>
      <c r="F774" s="492"/>
      <c r="G774" s="490"/>
      <c r="H774" s="660"/>
    </row>
    <row r="775" spans="1:11" s="572" customFormat="1" outlineLevel="1">
      <c r="A775" s="495"/>
      <c r="B775" s="581"/>
      <c r="C775" s="486"/>
      <c r="D775" s="492"/>
      <c r="E775" s="492"/>
      <c r="F775" s="492"/>
      <c r="G775" s="490"/>
      <c r="H775" s="660"/>
      <c r="K775" s="713"/>
    </row>
    <row r="776" spans="1:11" s="572" customFormat="1" outlineLevel="1">
      <c r="A776" s="495"/>
      <c r="B776" s="581"/>
      <c r="C776" s="486"/>
      <c r="D776" s="492"/>
      <c r="E776" s="492"/>
      <c r="F776" s="492"/>
      <c r="G776" s="490"/>
      <c r="H776" s="660"/>
      <c r="K776" s="713"/>
    </row>
    <row r="777" spans="1:11" s="572" customFormat="1" outlineLevel="1">
      <c r="A777" s="495"/>
      <c r="B777" s="581"/>
      <c r="C777" s="486"/>
      <c r="D777" s="492"/>
      <c r="E777" s="492"/>
      <c r="F777" s="492"/>
      <c r="G777" s="490"/>
      <c r="H777" s="660"/>
      <c r="K777" s="713"/>
    </row>
    <row r="778" spans="1:11" outlineLevel="1"/>
    <row r="779" spans="1:11">
      <c r="A779" s="450" t="s">
        <v>1301</v>
      </c>
    </row>
    <row r="780" spans="1:11" outlineLevel="1">
      <c r="A780" s="453" t="str">
        <f>A2</f>
        <v>CÔNG TY TNHH KIỂM TOÁN ASC</v>
      </c>
      <c r="B780" s="576"/>
      <c r="C780" s="455"/>
      <c r="D780" s="456"/>
      <c r="E780" s="457"/>
      <c r="F780" s="454"/>
      <c r="G780" s="458"/>
      <c r="H780" s="662" t="s">
        <v>1302</v>
      </c>
      <c r="I780" s="458"/>
    </row>
    <row r="781" spans="1:11" outlineLevel="1">
      <c r="A781" s="453" t="e">
        <f t="shared" ref="A781:A782" si="165">A3</f>
        <v>#REF!</v>
      </c>
      <c r="B781" s="576"/>
      <c r="C781" s="454"/>
      <c r="D781" s="454"/>
      <c r="E781" s="454"/>
      <c r="F781" s="454"/>
      <c r="G781" s="520"/>
      <c r="H781" s="690" t="s">
        <v>1182</v>
      </c>
      <c r="I781" s="3266" t="s">
        <v>1183</v>
      </c>
      <c r="J781" s="3267"/>
    </row>
    <row r="782" spans="1:11" outlineLevel="1">
      <c r="A782" s="453" t="e">
        <f t="shared" si="165"/>
        <v>#REF!</v>
      </c>
      <c r="B782" s="576"/>
      <c r="C782" s="454"/>
      <c r="D782" s="454"/>
      <c r="E782" s="454"/>
      <c r="F782" s="460" t="s">
        <v>1185</v>
      </c>
      <c r="G782" s="460"/>
      <c r="H782" s="691"/>
      <c r="I782" s="3262"/>
      <c r="J782" s="3263"/>
    </row>
    <row r="783" spans="1:11" outlineLevel="1">
      <c r="A783" s="453" t="s">
        <v>1303</v>
      </c>
      <c r="B783" s="576"/>
      <c r="C783" s="454"/>
      <c r="D783" s="454"/>
      <c r="E783" s="454"/>
      <c r="F783" s="460" t="s">
        <v>1187</v>
      </c>
      <c r="G783" s="460"/>
      <c r="H783" s="691"/>
      <c r="I783" s="3262"/>
      <c r="J783" s="3263"/>
    </row>
    <row r="784" spans="1:11" outlineLevel="1">
      <c r="A784" s="454"/>
      <c r="B784" s="3265" t="s">
        <v>1304</v>
      </c>
      <c r="C784" s="3265"/>
      <c r="D784" s="3265"/>
      <c r="E784" s="454"/>
      <c r="F784" s="460" t="s">
        <v>1189</v>
      </c>
      <c r="G784" s="460"/>
      <c r="H784" s="691"/>
      <c r="I784" s="3262"/>
      <c r="J784" s="3263"/>
    </row>
    <row r="785" spans="1:11" outlineLevel="1">
      <c r="A785" s="461"/>
      <c r="B785" s="577"/>
      <c r="C785" s="461"/>
      <c r="D785" s="461"/>
      <c r="E785" s="461"/>
      <c r="F785" s="753"/>
      <c r="G785" s="753"/>
      <c r="H785" s="692"/>
      <c r="I785" s="3264"/>
      <c r="J785" s="3264"/>
    </row>
    <row r="786" spans="1:11" outlineLevel="1">
      <c r="A786" s="463"/>
      <c r="B786" s="578"/>
      <c r="C786" s="465"/>
      <c r="D786" s="465"/>
      <c r="E786" s="465"/>
      <c r="F786" s="465"/>
      <c r="G786" s="466"/>
      <c r="H786" s="665"/>
      <c r="I786" s="467"/>
    </row>
    <row r="787" spans="1:11" outlineLevel="1">
      <c r="A787" s="468"/>
      <c r="F787" s="469"/>
      <c r="G787" s="470"/>
      <c r="H787" s="676"/>
    </row>
    <row r="788" spans="1:11" ht="15.75" customHeight="1" outlineLevel="1">
      <c r="C788" s="557" t="e">
        <f>C9</f>
        <v>#REF!</v>
      </c>
      <c r="D788" s="558" t="s">
        <v>1193</v>
      </c>
      <c r="E788" s="557" t="e">
        <f>E9</f>
        <v>#REF!</v>
      </c>
      <c r="F788" s="557" t="e">
        <f>F9</f>
        <v>#REF!</v>
      </c>
      <c r="G788" s="532" t="s">
        <v>510</v>
      </c>
      <c r="H788" s="693"/>
    </row>
    <row r="789" spans="1:11" outlineLevel="1">
      <c r="A789" s="509" t="s">
        <v>1191</v>
      </c>
      <c r="B789" s="583" t="s">
        <v>1192</v>
      </c>
      <c r="C789" s="509" t="s">
        <v>1194</v>
      </c>
      <c r="D789" s="559"/>
      <c r="E789" s="509" t="s">
        <v>1195</v>
      </c>
      <c r="F789" s="509" t="s">
        <v>1195</v>
      </c>
      <c r="G789" s="524" t="s">
        <v>987</v>
      </c>
      <c r="H789" s="694" t="s">
        <v>375</v>
      </c>
      <c r="I789" s="511" t="s">
        <v>540</v>
      </c>
    </row>
    <row r="790" spans="1:11" outlineLevel="1">
      <c r="A790" s="507"/>
      <c r="B790" s="591"/>
      <c r="C790" s="805"/>
      <c r="D790" s="569"/>
      <c r="E790" s="507"/>
      <c r="F790" s="807"/>
      <c r="G790" s="561"/>
      <c r="H790" s="698"/>
      <c r="I790" s="551"/>
    </row>
    <row r="791" spans="1:11" outlineLevel="1">
      <c r="A791" s="536">
        <v>711</v>
      </c>
      <c r="B791" s="614" t="e">
        <f>VLOOKUP(A791,#REF!,2,0)</f>
        <v>#REF!</v>
      </c>
      <c r="C791" s="726" t="e">
        <f>VLOOKUP(K791,DULIEU,3,0)</f>
        <v>#NAME?</v>
      </c>
      <c r="D791" s="701" t="e">
        <f t="shared" ref="D791" si="166">VLOOKUP(K791,DULIEU,5,0)-VLOOKUP(K791,DULIEU,4,0)</f>
        <v>#NAME?</v>
      </c>
      <c r="E791" s="701" t="e">
        <f t="shared" ref="E791" si="167">C791+D791</f>
        <v>#NAME?</v>
      </c>
      <c r="F791" s="728" t="e">
        <f t="shared" ref="F791" si="168">VLOOKUP(K791,DULIEU,10,0)</f>
        <v>#NAME?</v>
      </c>
      <c r="G791" s="482" t="e">
        <f>IF(E791-F791=0,"-",E791-F791)</f>
        <v>#NAME?</v>
      </c>
      <c r="H791" s="689" t="e">
        <f>IF(OR(G791="-",F791=0),"-",G791/F791)</f>
        <v>#NAME?</v>
      </c>
      <c r="K791" s="713">
        <v>31</v>
      </c>
    </row>
    <row r="792" spans="1:11" outlineLevel="1">
      <c r="A792" s="536"/>
      <c r="B792" s="614"/>
      <c r="C792" s="772"/>
      <c r="D792" s="518"/>
      <c r="E792" s="518"/>
      <c r="F792" s="773"/>
      <c r="G792" s="490"/>
      <c r="H792" s="660"/>
    </row>
    <row r="793" spans="1:11" outlineLevel="1">
      <c r="A793" s="536">
        <v>811</v>
      </c>
      <c r="B793" s="614" t="e">
        <f>VLOOKUP(A793,#REF!,2,0)</f>
        <v>#REF!</v>
      </c>
      <c r="C793" s="806" t="e">
        <f>VLOOKUP(K793,DULIEU,3,0)</f>
        <v>#NAME?</v>
      </c>
      <c r="D793" s="701" t="e">
        <f t="shared" ref="D793" si="169">VLOOKUP(K793,DULIEU,5,0)-VLOOKUP(K793,DULIEU,4,0)</f>
        <v>#NAME?</v>
      </c>
      <c r="E793" s="701" t="e">
        <f t="shared" ref="E793" si="170">C793+D793</f>
        <v>#NAME?</v>
      </c>
      <c r="F793" s="808" t="e">
        <f t="shared" ref="F793" si="171">VLOOKUP(K793,DULIEU,10,0)</f>
        <v>#NAME?</v>
      </c>
      <c r="G793" s="482" t="e">
        <f>IF(E793-F793=0,"-",E793-F793)</f>
        <v>#NAME?</v>
      </c>
      <c r="H793" s="689" t="e">
        <f>IF(OR(G793="-",F793=0),"-",G793/F793)</f>
        <v>#NAME?</v>
      </c>
      <c r="K793" s="713">
        <v>32</v>
      </c>
    </row>
    <row r="794" spans="1:11" s="572" customFormat="1" ht="16.5" outlineLevel="1" thickBot="1">
      <c r="A794" s="519"/>
      <c r="B794" s="588" t="s">
        <v>166</v>
      </c>
      <c r="C794" s="799" t="e">
        <f>SUBTOTAL(9,C790:C793)</f>
        <v>#NAME?</v>
      </c>
      <c r="D794" s="799" t="e">
        <f t="shared" ref="D794:F794" si="172">SUBTOTAL(9,D790:D793)</f>
        <v>#NAME?</v>
      </c>
      <c r="E794" s="809" t="e">
        <f t="shared" si="172"/>
        <v>#NAME?</v>
      </c>
      <c r="F794" s="799" t="e">
        <f t="shared" si="172"/>
        <v>#NAME?</v>
      </c>
      <c r="G794" s="740" t="e">
        <f t="shared" ref="G794" si="173">IF(E794-F794=0,"-",E794-F794)</f>
        <v>#NAME?</v>
      </c>
      <c r="H794" s="671" t="e">
        <f t="shared" ref="H794" si="174">IF(OR(G794="-",F794=0),"-",G794/F794)</f>
        <v>#NAME?</v>
      </c>
      <c r="I794" s="804"/>
      <c r="K794" s="713"/>
    </row>
    <row r="795" spans="1:11" ht="16.5" outlineLevel="1" thickTop="1">
      <c r="A795" s="495"/>
      <c r="B795" s="580"/>
      <c r="C795" s="486" t="s">
        <v>1203</v>
      </c>
      <c r="D795" s="496" t="s">
        <v>1204</v>
      </c>
      <c r="E795" s="496" t="s">
        <v>1205</v>
      </c>
      <c r="F795" s="497" t="s">
        <v>1206</v>
      </c>
      <c r="G795" s="490" t="s">
        <v>1202</v>
      </c>
      <c r="H795" s="660"/>
    </row>
    <row r="796" spans="1:11" outlineLevel="1">
      <c r="A796" s="495"/>
      <c r="B796" s="581"/>
      <c r="C796" s="486"/>
      <c r="D796" s="492"/>
      <c r="E796" s="492"/>
      <c r="F796" s="492"/>
      <c r="G796" s="490"/>
      <c r="H796" s="660"/>
    </row>
  </sheetData>
  <autoFilter ref="A37:L61"/>
  <mergeCells count="130">
    <mergeCell ref="B435:D435"/>
    <mergeCell ref="I432:J432"/>
    <mergeCell ref="I433:J433"/>
    <mergeCell ref="I434:J434"/>
    <mergeCell ref="I435:J435"/>
    <mergeCell ref="I454:J454"/>
    <mergeCell ref="B453:D453"/>
    <mergeCell ref="I436:J436"/>
    <mergeCell ref="I450:J450"/>
    <mergeCell ref="I451:J451"/>
    <mergeCell ref="I452:J452"/>
    <mergeCell ref="I453:J453"/>
    <mergeCell ref="B255:D255"/>
    <mergeCell ref="I224:J224"/>
    <mergeCell ref="B223:D223"/>
    <mergeCell ref="I252:J252"/>
    <mergeCell ref="I253:J253"/>
    <mergeCell ref="I254:J254"/>
    <mergeCell ref="B364:D364"/>
    <mergeCell ref="I361:J361"/>
    <mergeCell ref="I362:J362"/>
    <mergeCell ref="I363:J363"/>
    <mergeCell ref="I364:J364"/>
    <mergeCell ref="I255:J255"/>
    <mergeCell ref="I256:J256"/>
    <mergeCell ref="B6:D6"/>
    <mergeCell ref="I154:J154"/>
    <mergeCell ref="I155:J155"/>
    <mergeCell ref="I156:J156"/>
    <mergeCell ref="I157:J157"/>
    <mergeCell ref="A3:D3"/>
    <mergeCell ref="B33:D33"/>
    <mergeCell ref="I3:J3"/>
    <mergeCell ref="I4:J4"/>
    <mergeCell ref="I5:J5"/>
    <mergeCell ref="I6:J6"/>
    <mergeCell ref="I7:J7"/>
    <mergeCell ref="I10:J10"/>
    <mergeCell ref="I11:J11"/>
    <mergeCell ref="I12:J12"/>
    <mergeCell ref="I13:J13"/>
    <mergeCell ref="I14:J14"/>
    <mergeCell ref="A157:E157"/>
    <mergeCell ref="B91:D91"/>
    <mergeCell ref="I88:J88"/>
    <mergeCell ref="I89:J89"/>
    <mergeCell ref="I90:J90"/>
    <mergeCell ref="I91:J91"/>
    <mergeCell ref="I15:J15"/>
    <mergeCell ref="I16:J16"/>
    <mergeCell ref="I17:J17"/>
    <mergeCell ref="I18:J18"/>
    <mergeCell ref="I277:J277"/>
    <mergeCell ref="I278:J278"/>
    <mergeCell ref="I279:J279"/>
    <mergeCell ref="I280:J280"/>
    <mergeCell ref="I281:J281"/>
    <mergeCell ref="I19:J19"/>
    <mergeCell ref="I20:J20"/>
    <mergeCell ref="I34:J34"/>
    <mergeCell ref="I30:J30"/>
    <mergeCell ref="I31:J31"/>
    <mergeCell ref="I32:J32"/>
    <mergeCell ref="I33:J33"/>
    <mergeCell ref="I186:J186"/>
    <mergeCell ref="I187:J187"/>
    <mergeCell ref="I188:J188"/>
    <mergeCell ref="I189:J189"/>
    <mergeCell ref="I190:J190"/>
    <mergeCell ref="I220:J220"/>
    <mergeCell ref="I221:J221"/>
    <mergeCell ref="I222:J222"/>
    <mergeCell ref="I223:J223"/>
    <mergeCell ref="I491:J491"/>
    <mergeCell ref="I492:J492"/>
    <mergeCell ref="I493:J493"/>
    <mergeCell ref="I494:J494"/>
    <mergeCell ref="I495:J495"/>
    <mergeCell ref="B338:D338"/>
    <mergeCell ref="I335:J335"/>
    <mergeCell ref="I336:J336"/>
    <mergeCell ref="I337:J337"/>
    <mergeCell ref="I338:J338"/>
    <mergeCell ref="I339:J339"/>
    <mergeCell ref="I365:J365"/>
    <mergeCell ref="B388:D388"/>
    <mergeCell ref="I385:J385"/>
    <mergeCell ref="I386:J386"/>
    <mergeCell ref="I387:J387"/>
    <mergeCell ref="I388:J388"/>
    <mergeCell ref="I389:J389"/>
    <mergeCell ref="B418:D418"/>
    <mergeCell ref="I415:J415"/>
    <mergeCell ref="I416:J416"/>
    <mergeCell ref="I417:J417"/>
    <mergeCell ref="I418:J418"/>
    <mergeCell ref="I419:J419"/>
    <mergeCell ref="I713:J713"/>
    <mergeCell ref="I714:J714"/>
    <mergeCell ref="I715:J715"/>
    <mergeCell ref="I716:J716"/>
    <mergeCell ref="I717:J717"/>
    <mergeCell ref="I657:J657"/>
    <mergeCell ref="I658:J658"/>
    <mergeCell ref="I659:J659"/>
    <mergeCell ref="I660:J660"/>
    <mergeCell ref="I661:J661"/>
    <mergeCell ref="I746:J746"/>
    <mergeCell ref="I747:J747"/>
    <mergeCell ref="I748:J748"/>
    <mergeCell ref="I749:J749"/>
    <mergeCell ref="I750:J750"/>
    <mergeCell ref="I729:J729"/>
    <mergeCell ref="I730:J730"/>
    <mergeCell ref="I731:J731"/>
    <mergeCell ref="I732:J732"/>
    <mergeCell ref="I733:J733"/>
    <mergeCell ref="I784:J784"/>
    <mergeCell ref="I785:J785"/>
    <mergeCell ref="B784:D784"/>
    <mergeCell ref="I765:J765"/>
    <mergeCell ref="B764:D764"/>
    <mergeCell ref="I781:J781"/>
    <mergeCell ref="I782:J782"/>
    <mergeCell ref="I783:J783"/>
    <mergeCell ref="B749:D749"/>
    <mergeCell ref="I761:J761"/>
    <mergeCell ref="I762:J762"/>
    <mergeCell ref="I763:J763"/>
    <mergeCell ref="I764:J764"/>
  </mergeCells>
  <dataValidations count="1">
    <dataValidation type="list" allowBlank="1" showInputMessage="1" showErrorMessage="1" sqref="K738 JG738 TC738 ACY738 AMU738 AWQ738 BGM738 BQI738 CAE738 CKA738 CTW738 DDS738 DNO738 DXK738 EHG738 ERC738 FAY738 FKU738 FUQ738 GEM738 GOI738 GYE738 HIA738 HRW738 IBS738 ILO738 IVK738 JFG738 JPC738 JYY738 KIU738 KSQ738 LCM738 LMI738 LWE738 MGA738 MPW738 MZS738 NJO738 NTK738 ODG738 ONC738 OWY738 PGU738 PQQ738 QAM738 QKI738 QUE738 REA738 RNW738 RXS738 SHO738 SRK738 TBG738 TLC738 TUY738 UEU738 UOQ738 UYM738 VII738 VSE738 WCA738 WLW738 WVS738 K66031 JG66031 TC66031 ACY66031 AMU66031 AWQ66031 BGM66031 BQI66031 CAE66031 CKA66031 CTW66031 DDS66031 DNO66031 DXK66031 EHG66031 ERC66031 FAY66031 FKU66031 FUQ66031 GEM66031 GOI66031 GYE66031 HIA66031 HRW66031 IBS66031 ILO66031 IVK66031 JFG66031 JPC66031 JYY66031 KIU66031 KSQ66031 LCM66031 LMI66031 LWE66031 MGA66031 MPW66031 MZS66031 NJO66031 NTK66031 ODG66031 ONC66031 OWY66031 PGU66031 PQQ66031 QAM66031 QKI66031 QUE66031 REA66031 RNW66031 RXS66031 SHO66031 SRK66031 TBG66031 TLC66031 TUY66031 UEU66031 UOQ66031 UYM66031 VII66031 VSE66031 WCA66031 WLW66031 WVS66031 K131567 JG131567 TC131567 ACY131567 AMU131567 AWQ131567 BGM131567 BQI131567 CAE131567 CKA131567 CTW131567 DDS131567 DNO131567 DXK131567 EHG131567 ERC131567 FAY131567 FKU131567 FUQ131567 GEM131567 GOI131567 GYE131567 HIA131567 HRW131567 IBS131567 ILO131567 IVK131567 JFG131567 JPC131567 JYY131567 KIU131567 KSQ131567 LCM131567 LMI131567 LWE131567 MGA131567 MPW131567 MZS131567 NJO131567 NTK131567 ODG131567 ONC131567 OWY131567 PGU131567 PQQ131567 QAM131567 QKI131567 QUE131567 REA131567 RNW131567 RXS131567 SHO131567 SRK131567 TBG131567 TLC131567 TUY131567 UEU131567 UOQ131567 UYM131567 VII131567 VSE131567 WCA131567 WLW131567 WVS131567 K197103 JG197103 TC197103 ACY197103 AMU197103 AWQ197103 BGM197103 BQI197103 CAE197103 CKA197103 CTW197103 DDS197103 DNO197103 DXK197103 EHG197103 ERC197103 FAY197103 FKU197103 FUQ197103 GEM197103 GOI197103 GYE197103 HIA197103 HRW197103 IBS197103 ILO197103 IVK197103 JFG197103 JPC197103 JYY197103 KIU197103 KSQ197103 LCM197103 LMI197103 LWE197103 MGA197103 MPW197103 MZS197103 NJO197103 NTK197103 ODG197103 ONC197103 OWY197103 PGU197103 PQQ197103 QAM197103 QKI197103 QUE197103 REA197103 RNW197103 RXS197103 SHO197103 SRK197103 TBG197103 TLC197103 TUY197103 UEU197103 UOQ197103 UYM197103 VII197103 VSE197103 WCA197103 WLW197103 WVS197103 K262639 JG262639 TC262639 ACY262639 AMU262639 AWQ262639 BGM262639 BQI262639 CAE262639 CKA262639 CTW262639 DDS262639 DNO262639 DXK262639 EHG262639 ERC262639 FAY262639 FKU262639 FUQ262639 GEM262639 GOI262639 GYE262639 HIA262639 HRW262639 IBS262639 ILO262639 IVK262639 JFG262639 JPC262639 JYY262639 KIU262639 KSQ262639 LCM262639 LMI262639 LWE262639 MGA262639 MPW262639 MZS262639 NJO262639 NTK262639 ODG262639 ONC262639 OWY262639 PGU262639 PQQ262639 QAM262639 QKI262639 QUE262639 REA262639 RNW262639 RXS262639 SHO262639 SRK262639 TBG262639 TLC262639 TUY262639 UEU262639 UOQ262639 UYM262639 VII262639 VSE262639 WCA262639 WLW262639 WVS262639 K328175 JG328175 TC328175 ACY328175 AMU328175 AWQ328175 BGM328175 BQI328175 CAE328175 CKA328175 CTW328175 DDS328175 DNO328175 DXK328175 EHG328175 ERC328175 FAY328175 FKU328175 FUQ328175 GEM328175 GOI328175 GYE328175 HIA328175 HRW328175 IBS328175 ILO328175 IVK328175 JFG328175 JPC328175 JYY328175 KIU328175 KSQ328175 LCM328175 LMI328175 LWE328175 MGA328175 MPW328175 MZS328175 NJO328175 NTK328175 ODG328175 ONC328175 OWY328175 PGU328175 PQQ328175 QAM328175 QKI328175 QUE328175 REA328175 RNW328175 RXS328175 SHO328175 SRK328175 TBG328175 TLC328175 TUY328175 UEU328175 UOQ328175 UYM328175 VII328175 VSE328175 WCA328175 WLW328175 WVS328175 K393711 JG393711 TC393711 ACY393711 AMU393711 AWQ393711 BGM393711 BQI393711 CAE393711 CKA393711 CTW393711 DDS393711 DNO393711 DXK393711 EHG393711 ERC393711 FAY393711 FKU393711 FUQ393711 GEM393711 GOI393711 GYE393711 HIA393711 HRW393711 IBS393711 ILO393711 IVK393711 JFG393711 JPC393711 JYY393711 KIU393711 KSQ393711 LCM393711 LMI393711 LWE393711 MGA393711 MPW393711 MZS393711 NJO393711 NTK393711 ODG393711 ONC393711 OWY393711 PGU393711 PQQ393711 QAM393711 QKI393711 QUE393711 REA393711 RNW393711 RXS393711 SHO393711 SRK393711 TBG393711 TLC393711 TUY393711 UEU393711 UOQ393711 UYM393711 VII393711 VSE393711 WCA393711 WLW393711 WVS393711 K459247 JG459247 TC459247 ACY459247 AMU459247 AWQ459247 BGM459247 BQI459247 CAE459247 CKA459247 CTW459247 DDS459247 DNO459247 DXK459247 EHG459247 ERC459247 FAY459247 FKU459247 FUQ459247 GEM459247 GOI459247 GYE459247 HIA459247 HRW459247 IBS459247 ILO459247 IVK459247 JFG459247 JPC459247 JYY459247 KIU459247 KSQ459247 LCM459247 LMI459247 LWE459247 MGA459247 MPW459247 MZS459247 NJO459247 NTK459247 ODG459247 ONC459247 OWY459247 PGU459247 PQQ459247 QAM459247 QKI459247 QUE459247 REA459247 RNW459247 RXS459247 SHO459247 SRK459247 TBG459247 TLC459247 TUY459247 UEU459247 UOQ459247 UYM459247 VII459247 VSE459247 WCA459247 WLW459247 WVS459247 K524783 JG524783 TC524783 ACY524783 AMU524783 AWQ524783 BGM524783 BQI524783 CAE524783 CKA524783 CTW524783 DDS524783 DNO524783 DXK524783 EHG524783 ERC524783 FAY524783 FKU524783 FUQ524783 GEM524783 GOI524783 GYE524783 HIA524783 HRW524783 IBS524783 ILO524783 IVK524783 JFG524783 JPC524783 JYY524783 KIU524783 KSQ524783 LCM524783 LMI524783 LWE524783 MGA524783 MPW524783 MZS524783 NJO524783 NTK524783 ODG524783 ONC524783 OWY524783 PGU524783 PQQ524783 QAM524783 QKI524783 QUE524783 REA524783 RNW524783 RXS524783 SHO524783 SRK524783 TBG524783 TLC524783 TUY524783 UEU524783 UOQ524783 UYM524783 VII524783 VSE524783 WCA524783 WLW524783 WVS524783 K590319 JG590319 TC590319 ACY590319 AMU590319 AWQ590319 BGM590319 BQI590319 CAE590319 CKA590319 CTW590319 DDS590319 DNO590319 DXK590319 EHG590319 ERC590319 FAY590319 FKU590319 FUQ590319 GEM590319 GOI590319 GYE590319 HIA590319 HRW590319 IBS590319 ILO590319 IVK590319 JFG590319 JPC590319 JYY590319 KIU590319 KSQ590319 LCM590319 LMI590319 LWE590319 MGA590319 MPW590319 MZS590319 NJO590319 NTK590319 ODG590319 ONC590319 OWY590319 PGU590319 PQQ590319 QAM590319 QKI590319 QUE590319 REA590319 RNW590319 RXS590319 SHO590319 SRK590319 TBG590319 TLC590319 TUY590319 UEU590319 UOQ590319 UYM590319 VII590319 VSE590319 WCA590319 WLW590319 WVS590319 K655855 JG655855 TC655855 ACY655855 AMU655855 AWQ655855 BGM655855 BQI655855 CAE655855 CKA655855 CTW655855 DDS655855 DNO655855 DXK655855 EHG655855 ERC655855 FAY655855 FKU655855 FUQ655855 GEM655855 GOI655855 GYE655855 HIA655855 HRW655855 IBS655855 ILO655855 IVK655855 JFG655855 JPC655855 JYY655855 KIU655855 KSQ655855 LCM655855 LMI655855 LWE655855 MGA655855 MPW655855 MZS655855 NJO655855 NTK655855 ODG655855 ONC655855 OWY655855 PGU655855 PQQ655855 QAM655855 QKI655855 QUE655855 REA655855 RNW655855 RXS655855 SHO655855 SRK655855 TBG655855 TLC655855 TUY655855 UEU655855 UOQ655855 UYM655855 VII655855 VSE655855 WCA655855 WLW655855 WVS655855 K721391 JG721391 TC721391 ACY721391 AMU721391 AWQ721391 BGM721391 BQI721391 CAE721391 CKA721391 CTW721391 DDS721391 DNO721391 DXK721391 EHG721391 ERC721391 FAY721391 FKU721391 FUQ721391 GEM721391 GOI721391 GYE721391 HIA721391 HRW721391 IBS721391 ILO721391 IVK721391 JFG721391 JPC721391 JYY721391 KIU721391 KSQ721391 LCM721391 LMI721391 LWE721391 MGA721391 MPW721391 MZS721391 NJO721391 NTK721391 ODG721391 ONC721391 OWY721391 PGU721391 PQQ721391 QAM721391 QKI721391 QUE721391 REA721391 RNW721391 RXS721391 SHO721391 SRK721391 TBG721391 TLC721391 TUY721391 UEU721391 UOQ721391 UYM721391 VII721391 VSE721391 WCA721391 WLW721391 WVS721391 K786927 JG786927 TC786927 ACY786927 AMU786927 AWQ786927 BGM786927 BQI786927 CAE786927 CKA786927 CTW786927 DDS786927 DNO786927 DXK786927 EHG786927 ERC786927 FAY786927 FKU786927 FUQ786927 GEM786927 GOI786927 GYE786927 HIA786927 HRW786927 IBS786927 ILO786927 IVK786927 JFG786927 JPC786927 JYY786927 KIU786927 KSQ786927 LCM786927 LMI786927 LWE786927 MGA786927 MPW786927 MZS786927 NJO786927 NTK786927 ODG786927 ONC786927 OWY786927 PGU786927 PQQ786927 QAM786927 QKI786927 QUE786927 REA786927 RNW786927 RXS786927 SHO786927 SRK786927 TBG786927 TLC786927 TUY786927 UEU786927 UOQ786927 UYM786927 VII786927 VSE786927 WCA786927 WLW786927 WVS786927 K852463 JG852463 TC852463 ACY852463 AMU852463 AWQ852463 BGM852463 BQI852463 CAE852463 CKA852463 CTW852463 DDS852463 DNO852463 DXK852463 EHG852463 ERC852463 FAY852463 FKU852463 FUQ852463 GEM852463 GOI852463 GYE852463 HIA852463 HRW852463 IBS852463 ILO852463 IVK852463 JFG852463 JPC852463 JYY852463 KIU852463 KSQ852463 LCM852463 LMI852463 LWE852463 MGA852463 MPW852463 MZS852463 NJO852463 NTK852463 ODG852463 ONC852463 OWY852463 PGU852463 PQQ852463 QAM852463 QKI852463 QUE852463 REA852463 RNW852463 RXS852463 SHO852463 SRK852463 TBG852463 TLC852463 TUY852463 UEU852463 UOQ852463 UYM852463 VII852463 VSE852463 WCA852463 WLW852463 WVS852463 K917999 JG917999 TC917999 ACY917999 AMU917999 AWQ917999 BGM917999 BQI917999 CAE917999 CKA917999 CTW917999 DDS917999 DNO917999 DXK917999 EHG917999 ERC917999 FAY917999 FKU917999 FUQ917999 GEM917999 GOI917999 GYE917999 HIA917999 HRW917999 IBS917999 ILO917999 IVK917999 JFG917999 JPC917999 JYY917999 KIU917999 KSQ917999 LCM917999 LMI917999 LWE917999 MGA917999 MPW917999 MZS917999 NJO917999 NTK917999 ODG917999 ONC917999 OWY917999 PGU917999 PQQ917999 QAM917999 QKI917999 QUE917999 REA917999 RNW917999 RXS917999 SHO917999 SRK917999 TBG917999 TLC917999 TUY917999 UEU917999 UOQ917999 UYM917999 VII917999 VSE917999 WCA917999 WLW917999 WVS917999 K983535 JG983535 TC983535 ACY983535 AMU983535 AWQ983535 BGM983535 BQI983535 CAE983535 CKA983535 CTW983535 DDS983535 DNO983535 DXK983535 EHG983535 ERC983535 FAY983535 FKU983535 FUQ983535 GEM983535 GOI983535 GYE983535 HIA983535 HRW983535 IBS983535 ILO983535 IVK983535 JFG983535 JPC983535 JYY983535 KIU983535 KSQ983535 LCM983535 LMI983535 LWE983535 MGA983535 MPW983535 MZS983535 NJO983535 NTK983535 ODG983535 ONC983535 OWY983535 PGU983535 PQQ983535 QAM983535 QKI983535 QUE983535 REA983535 RNW983535 RXS983535 SHO983535 SRK983535 TBG983535 TLC983535 TUY983535 UEU983535 UOQ983535 UYM983535 VII983535 VSE983535 WCA983535 WLW983535 WVS983535 A44">
      <formula1>TK_h.toán</formula1>
    </dataValidation>
  </dataValidations>
  <pageMargins left="0.2" right="0.2" top="0.25" bottom="0.25" header="0.3" footer="0.3"/>
  <pageSetup scale="93" orientation="landscape" r:id="rId1"/>
  <rowBreaks count="17" manualBreakCount="17">
    <brk id="26" max="9" man="1"/>
    <brk id="85" max="9" man="1"/>
    <brk id="149" max="9" man="1"/>
    <brk id="216" max="9" man="1"/>
    <brk id="247" max="9" man="1"/>
    <brk id="270" max="9" man="1"/>
    <brk id="330" max="9" man="1"/>
    <brk id="357" max="9" man="1"/>
    <brk id="381" max="9" man="1"/>
    <brk id="410" max="9" man="1"/>
    <brk id="428" max="9" man="1"/>
    <brk id="446" max="9" man="1"/>
    <brk id="486" max="9" man="1"/>
    <brk id="675" max="9" man="1"/>
    <brk id="725" max="9" man="1"/>
    <brk id="758" max="9" man="1"/>
    <brk id="777" max="9" man="1"/>
  </rowBreaks>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K75"/>
  <sheetViews>
    <sheetView workbookViewId="0">
      <selection activeCell="E82" sqref="E82"/>
    </sheetView>
  </sheetViews>
  <sheetFormatPr defaultRowHeight="15"/>
  <cols>
    <col min="1" max="1" width="4.28515625" style="270" customWidth="1"/>
    <col min="2" max="2" width="32.28515625" style="270" bestFit="1" customWidth="1"/>
    <col min="3" max="3" width="19.7109375" style="109" bestFit="1" customWidth="1"/>
    <col min="4" max="4" width="15.28515625" style="109" hidden="1" customWidth="1"/>
    <col min="5" max="5" width="16.85546875" style="109" customWidth="1"/>
    <col min="6" max="6" width="22.85546875" style="109" bestFit="1" customWidth="1"/>
    <col min="7" max="7" width="18.7109375" style="109" hidden="1" customWidth="1"/>
    <col min="8" max="8" width="20.7109375" style="109" customWidth="1"/>
    <col min="9" max="9" width="22.85546875" style="109" bestFit="1" customWidth="1"/>
    <col min="10" max="10" width="17.140625" style="324" customWidth="1"/>
    <col min="11" max="11" width="17.7109375" style="324" customWidth="1"/>
    <col min="12" max="16384" width="9.140625" style="270"/>
  </cols>
  <sheetData>
    <row r="1" spans="1:11">
      <c r="A1" s="323" t="e">
        <f>#REF!</f>
        <v>#REF!</v>
      </c>
      <c r="B1" s="267"/>
      <c r="C1" s="268"/>
      <c r="D1" s="268"/>
      <c r="E1" s="268"/>
      <c r="F1" s="268"/>
      <c r="G1" s="268"/>
      <c r="H1" s="268"/>
      <c r="I1" s="269" t="s">
        <v>790</v>
      </c>
    </row>
    <row r="2" spans="1:11">
      <c r="A2" s="271" t="e">
        <f>#REF!</f>
        <v>#REF!</v>
      </c>
      <c r="B2" s="272"/>
      <c r="C2" s="273"/>
      <c r="D2" s="273"/>
      <c r="E2" s="273"/>
      <c r="F2" s="273"/>
      <c r="G2" s="273"/>
      <c r="H2" s="273"/>
      <c r="I2" s="274" t="e">
        <f>#REF!</f>
        <v>#REF!</v>
      </c>
    </row>
    <row r="4" spans="1:11">
      <c r="A4" s="275" t="s">
        <v>763</v>
      </c>
      <c r="I4" s="276" t="s">
        <v>389</v>
      </c>
    </row>
    <row r="5" spans="1:11">
      <c r="B5" s="3290" t="s">
        <v>720</v>
      </c>
      <c r="C5" s="277" t="s">
        <v>636</v>
      </c>
      <c r="D5" s="277" t="s">
        <v>635</v>
      </c>
      <c r="E5" s="277" t="s">
        <v>791</v>
      </c>
      <c r="F5" s="277" t="s">
        <v>634</v>
      </c>
      <c r="G5" s="278" t="s">
        <v>502</v>
      </c>
      <c r="H5" s="278" t="s">
        <v>764</v>
      </c>
      <c r="I5" s="3292" t="s">
        <v>580</v>
      </c>
    </row>
    <row r="6" spans="1:11">
      <c r="B6" s="3291"/>
      <c r="C6" s="279" t="s">
        <v>603</v>
      </c>
      <c r="D6" s="279" t="s">
        <v>602</v>
      </c>
      <c r="E6" s="279" t="s">
        <v>602</v>
      </c>
      <c r="F6" s="279" t="s">
        <v>601</v>
      </c>
      <c r="G6" s="280" t="s">
        <v>503</v>
      </c>
      <c r="H6" s="280" t="s">
        <v>765</v>
      </c>
      <c r="I6" s="3293"/>
    </row>
    <row r="7" spans="1:11" s="281" customFormat="1">
      <c r="B7" s="282" t="s">
        <v>259</v>
      </c>
      <c r="C7" s="283"/>
      <c r="D7" s="283"/>
      <c r="E7" s="283"/>
      <c r="F7" s="283"/>
      <c r="G7" s="283"/>
      <c r="H7" s="283"/>
      <c r="I7" s="283"/>
      <c r="J7" s="324"/>
      <c r="K7" s="324"/>
    </row>
    <row r="8" spans="1:11" s="281" customFormat="1">
      <c r="B8" s="284" t="s">
        <v>792</v>
      </c>
      <c r="C8" s="285">
        <v>34395281148</v>
      </c>
      <c r="D8" s="285"/>
      <c r="E8" s="285">
        <v>15596395387</v>
      </c>
      <c r="F8" s="285">
        <v>5300084229</v>
      </c>
      <c r="G8" s="285"/>
      <c r="H8" s="285">
        <v>228693407</v>
      </c>
      <c r="I8" s="285">
        <f>SUM(C8:H8)</f>
        <v>55520454171</v>
      </c>
      <c r="J8" s="324">
        <f>'Bao cao'!AH60</f>
        <v>153893125865</v>
      </c>
      <c r="K8" s="324">
        <f>J8-I8</f>
        <v>98372671694</v>
      </c>
    </row>
    <row r="9" spans="1:11">
      <c r="B9" s="286" t="s">
        <v>793</v>
      </c>
      <c r="C9" s="287">
        <f t="shared" ref="C9:I9" si="0">SUM(C10:C14)</f>
        <v>66959688</v>
      </c>
      <c r="D9" s="287">
        <f t="shared" si="0"/>
        <v>0</v>
      </c>
      <c r="E9" s="287">
        <f>E10+E11+E14</f>
        <v>4970328988</v>
      </c>
      <c r="F9" s="287">
        <f t="shared" si="0"/>
        <v>0</v>
      </c>
      <c r="G9" s="287">
        <f t="shared" si="0"/>
        <v>0</v>
      </c>
      <c r="H9" s="287">
        <f t="shared" si="0"/>
        <v>0</v>
      </c>
      <c r="I9" s="287">
        <f t="shared" si="0"/>
        <v>5037288676</v>
      </c>
    </row>
    <row r="10" spans="1:11" s="288" customFormat="1">
      <c r="B10" s="289" t="s">
        <v>767</v>
      </c>
      <c r="C10" s="290"/>
      <c r="D10" s="290"/>
      <c r="E10" s="290"/>
      <c r="F10" s="290"/>
      <c r="G10" s="290"/>
      <c r="H10" s="290"/>
      <c r="I10" s="290">
        <f>SUM(C10:H10)</f>
        <v>0</v>
      </c>
      <c r="J10" s="110"/>
      <c r="K10" s="110"/>
    </row>
    <row r="11" spans="1:11" s="288" customFormat="1">
      <c r="B11" s="289" t="s">
        <v>768</v>
      </c>
      <c r="C11" s="290">
        <v>66959688</v>
      </c>
      <c r="D11" s="290"/>
      <c r="E11" s="290">
        <v>4970328988</v>
      </c>
      <c r="F11" s="290"/>
      <c r="G11" s="290"/>
      <c r="H11" s="290"/>
      <c r="I11" s="290">
        <f>SUM(C11:H11)</f>
        <v>5037288676</v>
      </c>
      <c r="J11" s="290"/>
      <c r="K11" s="290"/>
    </row>
    <row r="12" spans="1:11" s="288" customFormat="1" hidden="1">
      <c r="B12" s="289" t="s">
        <v>769</v>
      </c>
      <c r="C12" s="290"/>
      <c r="D12" s="290"/>
      <c r="E12" s="290"/>
      <c r="F12" s="290"/>
      <c r="G12" s="290"/>
      <c r="H12" s="290"/>
      <c r="I12" s="290">
        <f>SUM(C12:H12)</f>
        <v>0</v>
      </c>
      <c r="J12" s="290"/>
      <c r="K12" s="290"/>
    </row>
    <row r="13" spans="1:11" s="288" customFormat="1" hidden="1">
      <c r="B13" s="289" t="s">
        <v>770</v>
      </c>
      <c r="C13" s="290"/>
      <c r="D13" s="290"/>
      <c r="E13" s="290"/>
      <c r="F13" s="290"/>
      <c r="G13" s="290"/>
      <c r="H13" s="290"/>
      <c r="I13" s="290">
        <f>SUM(C13:H13)</f>
        <v>0</v>
      </c>
      <c r="J13" s="290"/>
      <c r="K13" s="290"/>
    </row>
    <row r="14" spans="1:11" s="288" customFormat="1">
      <c r="B14" s="289" t="s">
        <v>771</v>
      </c>
      <c r="C14" s="290"/>
      <c r="D14" s="290"/>
      <c r="E14" s="290"/>
      <c r="F14" s="290"/>
      <c r="G14" s="290"/>
      <c r="H14" s="290"/>
      <c r="I14" s="290">
        <f>SUM(C14:H14)</f>
        <v>0</v>
      </c>
      <c r="J14" s="290"/>
      <c r="K14" s="290"/>
    </row>
    <row r="15" spans="1:11">
      <c r="B15" s="286" t="s">
        <v>794</v>
      </c>
      <c r="C15" s="287">
        <f t="shared" ref="C15:I15" si="1">SUM(C16:C19)</f>
        <v>0</v>
      </c>
      <c r="D15" s="287">
        <f t="shared" si="1"/>
        <v>0</v>
      </c>
      <c r="E15" s="287">
        <f t="shared" si="1"/>
        <v>313160000</v>
      </c>
      <c r="F15" s="287">
        <f t="shared" si="1"/>
        <v>0</v>
      </c>
      <c r="G15" s="287">
        <f t="shared" si="1"/>
        <v>0</v>
      </c>
      <c r="H15" s="287">
        <f t="shared" si="1"/>
        <v>0</v>
      </c>
      <c r="I15" s="287">
        <f t="shared" si="1"/>
        <v>313160000</v>
      </c>
      <c r="J15" s="287"/>
      <c r="K15" s="287"/>
    </row>
    <row r="16" spans="1:11" s="288" customFormat="1">
      <c r="B16" s="289" t="s">
        <v>772</v>
      </c>
      <c r="C16" s="290"/>
      <c r="D16" s="290"/>
      <c r="E16" s="290"/>
      <c r="F16" s="290"/>
      <c r="G16" s="290"/>
      <c r="H16" s="290"/>
      <c r="I16" s="290">
        <f>SUM(C16:H16)</f>
        <v>0</v>
      </c>
      <c r="J16" s="290"/>
      <c r="K16" s="290"/>
    </row>
    <row r="17" spans="2:11" s="288" customFormat="1">
      <c r="B17" s="289" t="s">
        <v>759</v>
      </c>
      <c r="C17" s="290"/>
      <c r="D17" s="290"/>
      <c r="E17" s="290">
        <v>313160000</v>
      </c>
      <c r="F17" s="290"/>
      <c r="G17" s="290"/>
      <c r="H17" s="290"/>
      <c r="I17" s="290">
        <f>SUM(C17:H17)</f>
        <v>313160000</v>
      </c>
      <c r="J17" s="290"/>
      <c r="K17" s="290"/>
    </row>
    <row r="18" spans="2:11" s="288" customFormat="1">
      <c r="B18" s="289" t="s">
        <v>773</v>
      </c>
      <c r="C18" s="290"/>
      <c r="D18" s="290"/>
      <c r="E18" s="290"/>
      <c r="F18" s="290"/>
      <c r="G18" s="290"/>
      <c r="H18" s="290"/>
      <c r="I18" s="290">
        <f>SUM(C18:H18)</f>
        <v>0</v>
      </c>
      <c r="J18" s="290"/>
      <c r="K18" s="290"/>
    </row>
    <row r="19" spans="2:11" s="288" customFormat="1">
      <c r="B19" s="289" t="s">
        <v>774</v>
      </c>
      <c r="C19" s="290"/>
      <c r="D19" s="290"/>
      <c r="E19" s="290"/>
      <c r="F19" s="290"/>
      <c r="G19" s="290"/>
      <c r="H19" s="290"/>
      <c r="I19" s="290">
        <f>SUM(C19:H19)</f>
        <v>0</v>
      </c>
      <c r="J19" s="290"/>
      <c r="K19" s="290"/>
    </row>
    <row r="20" spans="2:11" s="281" customFormat="1">
      <c r="B20" s="291" t="s">
        <v>265</v>
      </c>
      <c r="C20" s="290">
        <f t="shared" ref="C20:I20" si="2">C8+C9-C15</f>
        <v>34462240836</v>
      </c>
      <c r="D20" s="290">
        <f t="shared" si="2"/>
        <v>0</v>
      </c>
      <c r="E20" s="290">
        <f>E8+E9-E15</f>
        <v>20253564375</v>
      </c>
      <c r="F20" s="290">
        <f t="shared" si="2"/>
        <v>5300084229</v>
      </c>
      <c r="G20" s="290">
        <f t="shared" si="2"/>
        <v>0</v>
      </c>
      <c r="H20" s="290">
        <f t="shared" si="2"/>
        <v>228693407</v>
      </c>
      <c r="I20" s="290">
        <f t="shared" si="2"/>
        <v>60244582847</v>
      </c>
      <c r="J20" s="290">
        <f>'Bao cao'!Z60</f>
        <v>149331503729</v>
      </c>
      <c r="K20" s="290">
        <f>J20-I20</f>
        <v>89086920882</v>
      </c>
    </row>
    <row r="21" spans="2:11" s="281" customFormat="1">
      <c r="B21" s="282" t="s">
        <v>260</v>
      </c>
      <c r="C21" s="283"/>
      <c r="D21" s="283"/>
      <c r="E21" s="283"/>
      <c r="F21" s="283"/>
      <c r="G21" s="283"/>
      <c r="H21" s="283"/>
      <c r="I21" s="283"/>
      <c r="J21" s="324"/>
      <c r="K21" s="324"/>
    </row>
    <row r="22" spans="2:11" s="281" customFormat="1">
      <c r="B22" s="284" t="s">
        <v>792</v>
      </c>
      <c r="C22" s="285">
        <v>24712280660</v>
      </c>
      <c r="D22" s="285"/>
      <c r="E22" s="285">
        <v>12730029418</v>
      </c>
      <c r="F22" s="285">
        <v>4351226546</v>
      </c>
      <c r="G22" s="285"/>
      <c r="H22" s="285">
        <v>196565161</v>
      </c>
      <c r="I22" s="285">
        <f>SUM(C22:H22)</f>
        <v>41990101785</v>
      </c>
      <c r="J22" s="324">
        <f>'Bao cao'!AH61</f>
        <v>-34408119908</v>
      </c>
      <c r="K22" s="324">
        <f>J22+I22</f>
        <v>7581981877</v>
      </c>
    </row>
    <row r="23" spans="2:11">
      <c r="B23" s="286" t="s">
        <v>793</v>
      </c>
      <c r="C23" s="287">
        <f t="shared" ref="C23:I23" si="3">SUM(C24:C27)</f>
        <v>1789983490</v>
      </c>
      <c r="D23" s="287">
        <f t="shared" si="3"/>
        <v>0</v>
      </c>
      <c r="E23" s="287">
        <f>E24+E27</f>
        <v>1365396227</v>
      </c>
      <c r="F23" s="287">
        <f t="shared" si="3"/>
        <v>221791344</v>
      </c>
      <c r="G23" s="287">
        <f t="shared" si="3"/>
        <v>0</v>
      </c>
      <c r="H23" s="287">
        <f t="shared" si="3"/>
        <v>18359004</v>
      </c>
      <c r="I23" s="287">
        <f t="shared" si="3"/>
        <v>3395530065</v>
      </c>
    </row>
    <row r="24" spans="2:11" s="288" customFormat="1">
      <c r="B24" s="289" t="s">
        <v>795</v>
      </c>
      <c r="C24" s="325">
        <v>1789983490</v>
      </c>
      <c r="D24" s="293"/>
      <c r="E24" s="325">
        <v>1365396227</v>
      </c>
      <c r="F24" s="325">
        <v>221791344</v>
      </c>
      <c r="G24" s="293"/>
      <c r="H24" s="293">
        <v>18359004</v>
      </c>
      <c r="I24" s="290">
        <f>SUM(C24:H24)</f>
        <v>3395530065</v>
      </c>
      <c r="J24" s="110"/>
      <c r="K24" s="110"/>
    </row>
    <row r="25" spans="2:11" s="288" customFormat="1" hidden="1">
      <c r="B25" s="289" t="s">
        <v>769</v>
      </c>
      <c r="C25" s="290"/>
      <c r="D25" s="290"/>
      <c r="E25" s="290"/>
      <c r="F25" s="290"/>
      <c r="G25" s="290"/>
      <c r="H25" s="290"/>
      <c r="I25" s="290">
        <f>SUM(C25:H25)</f>
        <v>0</v>
      </c>
      <c r="J25" s="110"/>
      <c r="K25" s="110"/>
    </row>
    <row r="26" spans="2:11" s="288" customFormat="1" hidden="1">
      <c r="B26" s="289" t="s">
        <v>770</v>
      </c>
      <c r="C26" s="290"/>
      <c r="D26" s="290"/>
      <c r="E26" s="290"/>
      <c r="F26" s="290"/>
      <c r="G26" s="290"/>
      <c r="H26" s="290"/>
      <c r="I26" s="290">
        <f>SUM(C26:H26)</f>
        <v>0</v>
      </c>
      <c r="J26" s="110"/>
      <c r="K26" s="110"/>
    </row>
    <row r="27" spans="2:11" s="288" customFormat="1">
      <c r="B27" s="289" t="s">
        <v>771</v>
      </c>
      <c r="C27" s="293"/>
      <c r="D27" s="293"/>
      <c r="E27" s="293"/>
      <c r="F27" s="293"/>
      <c r="G27" s="293"/>
      <c r="H27" s="293"/>
      <c r="I27" s="290">
        <f>SUM(C27:H27)</f>
        <v>0</v>
      </c>
      <c r="J27" s="110"/>
      <c r="K27" s="110"/>
    </row>
    <row r="28" spans="2:11">
      <c r="B28" s="286" t="s">
        <v>794</v>
      </c>
      <c r="C28" s="287">
        <f t="shared" ref="C28:I28" si="4">SUM(C29:C32)</f>
        <v>0</v>
      </c>
      <c r="D28" s="287">
        <f t="shared" si="4"/>
        <v>0</v>
      </c>
      <c r="E28" s="287">
        <f t="shared" si="4"/>
        <v>288801133</v>
      </c>
      <c r="F28" s="287">
        <f t="shared" si="4"/>
        <v>0</v>
      </c>
      <c r="G28" s="287">
        <f t="shared" si="4"/>
        <v>0</v>
      </c>
      <c r="H28" s="287">
        <f t="shared" si="4"/>
        <v>0</v>
      </c>
      <c r="I28" s="287">
        <f t="shared" si="4"/>
        <v>288801133</v>
      </c>
    </row>
    <row r="29" spans="2:11" s="288" customFormat="1" hidden="1">
      <c r="B29" s="289" t="s">
        <v>772</v>
      </c>
      <c r="C29" s="290"/>
      <c r="D29" s="290"/>
      <c r="E29" s="290"/>
      <c r="F29" s="290"/>
      <c r="G29" s="290"/>
      <c r="H29" s="290"/>
      <c r="I29" s="290">
        <f>SUM(C29:H29)</f>
        <v>0</v>
      </c>
      <c r="J29" s="110"/>
      <c r="K29" s="110"/>
    </row>
    <row r="30" spans="2:11" s="288" customFormat="1" hidden="1">
      <c r="B30" s="289" t="s">
        <v>759</v>
      </c>
      <c r="C30" s="290"/>
      <c r="D30" s="290"/>
      <c r="E30" s="290"/>
      <c r="F30" s="290"/>
      <c r="G30" s="290"/>
      <c r="H30" s="290"/>
      <c r="I30" s="290">
        <f>SUM(C30:H30)</f>
        <v>0</v>
      </c>
      <c r="J30" s="110"/>
      <c r="K30" s="110"/>
    </row>
    <row r="31" spans="2:11" s="288" customFormat="1" hidden="1">
      <c r="B31" s="289" t="s">
        <v>773</v>
      </c>
      <c r="C31" s="290"/>
      <c r="D31" s="290"/>
      <c r="E31" s="290"/>
      <c r="F31" s="290"/>
      <c r="G31" s="290"/>
      <c r="H31" s="290"/>
      <c r="I31" s="290">
        <f>SUM(C31:H31)</f>
        <v>0</v>
      </c>
      <c r="J31" s="110"/>
      <c r="K31" s="110"/>
    </row>
    <row r="32" spans="2:11" s="288" customFormat="1">
      <c r="B32" s="289" t="s">
        <v>774</v>
      </c>
      <c r="C32" s="293"/>
      <c r="D32" s="293"/>
      <c r="E32" s="325">
        <v>288801133</v>
      </c>
      <c r="F32" s="293"/>
      <c r="G32" s="293"/>
      <c r="H32" s="293"/>
      <c r="I32" s="290">
        <f>SUM(C32:H32)</f>
        <v>288801133</v>
      </c>
      <c r="J32" s="110"/>
      <c r="K32" s="110"/>
    </row>
    <row r="33" spans="1:11" s="281" customFormat="1">
      <c r="B33" s="291" t="s">
        <v>796</v>
      </c>
      <c r="C33" s="292">
        <f t="shared" ref="C33:I33" si="5">C22+C23-C28</f>
        <v>26502264150</v>
      </c>
      <c r="D33" s="292">
        <f t="shared" si="5"/>
        <v>0</v>
      </c>
      <c r="E33" s="292">
        <f>E22+E23-E28</f>
        <v>13806624512</v>
      </c>
      <c r="F33" s="292">
        <f t="shared" si="5"/>
        <v>4573017890</v>
      </c>
      <c r="G33" s="292">
        <f t="shared" si="5"/>
        <v>0</v>
      </c>
      <c r="H33" s="292">
        <f t="shared" si="5"/>
        <v>214924165</v>
      </c>
      <c r="I33" s="292">
        <f t="shared" si="5"/>
        <v>45096830717</v>
      </c>
      <c r="J33" s="324">
        <f>'Bao cao'!Z61</f>
        <v>-35911822373</v>
      </c>
      <c r="K33" s="324">
        <f>J33+I33</f>
        <v>9185008344</v>
      </c>
    </row>
    <row r="34" spans="1:11" s="281" customFormat="1">
      <c r="B34" s="282" t="s">
        <v>261</v>
      </c>
      <c r="C34" s="283"/>
      <c r="D34" s="283"/>
      <c r="E34" s="283"/>
      <c r="F34" s="283"/>
      <c r="G34" s="283"/>
      <c r="H34" s="283"/>
      <c r="I34" s="283"/>
      <c r="J34" s="324"/>
      <c r="K34" s="324"/>
    </row>
    <row r="35" spans="1:11">
      <c r="B35" s="294" t="s">
        <v>797</v>
      </c>
      <c r="C35" s="295">
        <f t="shared" ref="C35:I35" si="6">C8-C22</f>
        <v>9683000488</v>
      </c>
      <c r="D35" s="295">
        <f t="shared" si="6"/>
        <v>0</v>
      </c>
      <c r="E35" s="295">
        <f t="shared" si="6"/>
        <v>2866365969</v>
      </c>
      <c r="F35" s="295">
        <f t="shared" si="6"/>
        <v>948857683</v>
      </c>
      <c r="G35" s="295">
        <f t="shared" si="6"/>
        <v>0</v>
      </c>
      <c r="H35" s="295">
        <f t="shared" si="6"/>
        <v>32128246</v>
      </c>
      <c r="I35" s="295">
        <f t="shared" si="6"/>
        <v>13530352386</v>
      </c>
    </row>
    <row r="36" spans="1:11">
      <c r="B36" s="296" t="s">
        <v>798</v>
      </c>
      <c r="C36" s="297">
        <f t="shared" ref="C36:I36" si="7">C20-C33</f>
        <v>7959976686</v>
      </c>
      <c r="D36" s="297">
        <f t="shared" si="7"/>
        <v>0</v>
      </c>
      <c r="E36" s="297">
        <f t="shared" si="7"/>
        <v>6446939863</v>
      </c>
      <c r="F36" s="297">
        <f t="shared" si="7"/>
        <v>727066339</v>
      </c>
      <c r="G36" s="297">
        <f t="shared" si="7"/>
        <v>0</v>
      </c>
      <c r="H36" s="297">
        <f t="shared" si="7"/>
        <v>13769242</v>
      </c>
      <c r="I36" s="297">
        <f t="shared" si="7"/>
        <v>15147752130</v>
      </c>
    </row>
    <row r="39" spans="1:11">
      <c r="B39" s="275"/>
    </row>
    <row r="40" spans="1:11" hidden="1">
      <c r="B40" s="275"/>
    </row>
    <row r="41" spans="1:11" hidden="1"/>
    <row r="42" spans="1:11" hidden="1">
      <c r="A42" s="281" t="s">
        <v>776</v>
      </c>
      <c r="B42" s="281"/>
    </row>
    <row r="43" spans="1:11" hidden="1">
      <c r="I43" s="276" t="s">
        <v>389</v>
      </c>
    </row>
    <row r="44" spans="1:11" hidden="1">
      <c r="B44" s="3290" t="s">
        <v>720</v>
      </c>
      <c r="C44" s="277" t="s">
        <v>777</v>
      </c>
      <c r="D44" s="277" t="s">
        <v>778</v>
      </c>
      <c r="E44" s="277"/>
      <c r="F44" s="277" t="s">
        <v>722</v>
      </c>
      <c r="G44" s="278" t="s">
        <v>779</v>
      </c>
      <c r="H44" s="278" t="s">
        <v>719</v>
      </c>
      <c r="I44" s="3292" t="s">
        <v>580</v>
      </c>
    </row>
    <row r="45" spans="1:11" hidden="1">
      <c r="B45" s="3291"/>
      <c r="C45" s="279" t="s">
        <v>780</v>
      </c>
      <c r="D45" s="279"/>
      <c r="E45" s="279"/>
      <c r="F45" s="279" t="s">
        <v>781</v>
      </c>
      <c r="G45" s="280" t="s">
        <v>721</v>
      </c>
      <c r="H45" s="280" t="s">
        <v>202</v>
      </c>
      <c r="I45" s="3293"/>
    </row>
    <row r="46" spans="1:11" hidden="1">
      <c r="B46" s="261" t="s">
        <v>259</v>
      </c>
      <c r="C46" s="298"/>
      <c r="D46" s="299"/>
      <c r="E46" s="299"/>
      <c r="F46" s="299"/>
      <c r="G46" s="300"/>
      <c r="H46" s="300"/>
      <c r="I46" s="301"/>
    </row>
    <row r="47" spans="1:11" hidden="1">
      <c r="B47" s="262" t="s">
        <v>766</v>
      </c>
      <c r="C47" s="302">
        <v>723165149</v>
      </c>
      <c r="D47" s="302"/>
      <c r="E47" s="302"/>
      <c r="F47" s="302"/>
      <c r="G47" s="302"/>
      <c r="H47" s="302"/>
      <c r="I47" s="303">
        <f>SUM(C47:H47)</f>
        <v>723165149</v>
      </c>
    </row>
    <row r="48" spans="1:11" hidden="1">
      <c r="B48" s="262" t="s">
        <v>257</v>
      </c>
      <c r="C48" s="304">
        <f>SUM(C49:C53)</f>
        <v>0</v>
      </c>
      <c r="D48" s="304">
        <f>SUM(D49:D53)</f>
        <v>0</v>
      </c>
      <c r="E48" s="304"/>
      <c r="F48" s="304">
        <f>SUM(F49:F53)</f>
        <v>0</v>
      </c>
      <c r="G48" s="304">
        <f>SUM(G49:G53)</f>
        <v>0</v>
      </c>
      <c r="H48" s="304">
        <f>SUM(H49:H53)</f>
        <v>0</v>
      </c>
      <c r="I48" s="304">
        <f>SUM(C48:H48)</f>
        <v>0</v>
      </c>
    </row>
    <row r="49" spans="2:11" hidden="1">
      <c r="B49" s="263" t="s">
        <v>782</v>
      </c>
      <c r="C49" s="305">
        <f t="shared" ref="C49:D53" si="8">K49+Q49+W49+AC49</f>
        <v>0</v>
      </c>
      <c r="D49" s="305">
        <f t="shared" si="8"/>
        <v>0</v>
      </c>
      <c r="E49" s="305"/>
      <c r="F49" s="305">
        <f t="shared" ref="F49:H53" si="9">M49+S49+Y49+AE49</f>
        <v>0</v>
      </c>
      <c r="G49" s="305">
        <f t="shared" si="9"/>
        <v>0</v>
      </c>
      <c r="H49" s="305">
        <f t="shared" si="9"/>
        <v>0</v>
      </c>
      <c r="I49" s="304">
        <f>SUM(C49:H49)</f>
        <v>0</v>
      </c>
    </row>
    <row r="50" spans="2:11" hidden="1">
      <c r="B50" s="306" t="s">
        <v>783</v>
      </c>
      <c r="C50" s="305">
        <f t="shared" si="8"/>
        <v>0</v>
      </c>
      <c r="D50" s="305">
        <f t="shared" si="8"/>
        <v>0</v>
      </c>
      <c r="E50" s="305"/>
      <c r="F50" s="305">
        <f t="shared" si="9"/>
        <v>0</v>
      </c>
      <c r="G50" s="305">
        <f t="shared" si="9"/>
        <v>0</v>
      </c>
      <c r="H50" s="305">
        <f t="shared" si="9"/>
        <v>0</v>
      </c>
      <c r="I50" s="304">
        <f>SUM(C50:H50)</f>
        <v>0</v>
      </c>
    </row>
    <row r="51" spans="2:11" ht="30" hidden="1">
      <c r="B51" s="306" t="s">
        <v>784</v>
      </c>
      <c r="C51" s="305">
        <f t="shared" si="8"/>
        <v>0</v>
      </c>
      <c r="D51" s="305">
        <f t="shared" si="8"/>
        <v>0</v>
      </c>
      <c r="E51" s="305"/>
      <c r="F51" s="305">
        <f t="shared" si="9"/>
        <v>0</v>
      </c>
      <c r="G51" s="305">
        <f t="shared" si="9"/>
        <v>0</v>
      </c>
      <c r="H51" s="305">
        <f t="shared" si="9"/>
        <v>0</v>
      </c>
      <c r="I51" s="304"/>
    </row>
    <row r="52" spans="2:11" hidden="1">
      <c r="B52" s="263" t="s">
        <v>785</v>
      </c>
      <c r="C52" s="305">
        <f t="shared" si="8"/>
        <v>0</v>
      </c>
      <c r="D52" s="305">
        <f t="shared" si="8"/>
        <v>0</v>
      </c>
      <c r="E52" s="305"/>
      <c r="F52" s="305">
        <f t="shared" si="9"/>
        <v>0</v>
      </c>
      <c r="G52" s="305">
        <f t="shared" si="9"/>
        <v>0</v>
      </c>
      <c r="H52" s="305">
        <f t="shared" si="9"/>
        <v>0</v>
      </c>
      <c r="I52" s="304">
        <f>SUM(C52:H52)</f>
        <v>0</v>
      </c>
    </row>
    <row r="53" spans="2:11" hidden="1">
      <c r="B53" s="263" t="s">
        <v>264</v>
      </c>
      <c r="C53" s="305">
        <f t="shared" si="8"/>
        <v>0</v>
      </c>
      <c r="D53" s="305">
        <f t="shared" si="8"/>
        <v>0</v>
      </c>
      <c r="E53" s="305"/>
      <c r="F53" s="305">
        <f t="shared" si="9"/>
        <v>0</v>
      </c>
      <c r="G53" s="305">
        <f t="shared" si="9"/>
        <v>0</v>
      </c>
      <c r="H53" s="305">
        <f t="shared" si="9"/>
        <v>0</v>
      </c>
      <c r="I53" s="304"/>
    </row>
    <row r="54" spans="2:11" hidden="1">
      <c r="B54" s="262" t="s">
        <v>258</v>
      </c>
      <c r="C54" s="304">
        <f>SUM(C55:C58)</f>
        <v>0</v>
      </c>
      <c r="D54" s="304">
        <f>SUM(D55:D58)</f>
        <v>0</v>
      </c>
      <c r="E54" s="304"/>
      <c r="F54" s="304">
        <f>SUM(F55:F58)</f>
        <v>0</v>
      </c>
      <c r="G54" s="304">
        <f>SUM(G55:G58)</f>
        <v>0</v>
      </c>
      <c r="H54" s="304">
        <f>SUM(H55:H58)</f>
        <v>0</v>
      </c>
      <c r="I54" s="304">
        <f>SUM(C54:H54)</f>
        <v>0</v>
      </c>
    </row>
    <row r="55" spans="2:11" hidden="1">
      <c r="B55" s="263" t="s">
        <v>786</v>
      </c>
      <c r="C55" s="305">
        <f t="shared" ref="C55:D58" si="10">K55+Q55+W55+AC55</f>
        <v>0</v>
      </c>
      <c r="D55" s="305">
        <f t="shared" si="10"/>
        <v>0</v>
      </c>
      <c r="E55" s="305"/>
      <c r="F55" s="305">
        <f t="shared" ref="F55:H58" si="11">M55+S55+Y55+AE55</f>
        <v>0</v>
      </c>
      <c r="G55" s="305">
        <f t="shared" si="11"/>
        <v>0</v>
      </c>
      <c r="H55" s="305">
        <f t="shared" si="11"/>
        <v>0</v>
      </c>
      <c r="I55" s="304">
        <f>SUM(C55:H55)</f>
        <v>0</v>
      </c>
    </row>
    <row r="56" spans="2:11" hidden="1">
      <c r="B56" s="263" t="s">
        <v>723</v>
      </c>
      <c r="C56" s="305">
        <f t="shared" si="10"/>
        <v>0</v>
      </c>
      <c r="D56" s="305">
        <f t="shared" si="10"/>
        <v>0</v>
      </c>
      <c r="E56" s="305"/>
      <c r="F56" s="305">
        <f t="shared" si="11"/>
        <v>0</v>
      </c>
      <c r="G56" s="305">
        <f t="shared" si="11"/>
        <v>0</v>
      </c>
      <c r="H56" s="305">
        <f t="shared" si="11"/>
        <v>0</v>
      </c>
      <c r="I56" s="304">
        <f>SUM(C56:H56)</f>
        <v>0</v>
      </c>
    </row>
    <row r="57" spans="2:11" hidden="1">
      <c r="B57" s="263" t="s">
        <v>787</v>
      </c>
      <c r="C57" s="305">
        <f t="shared" si="10"/>
        <v>0</v>
      </c>
      <c r="D57" s="305">
        <f t="shared" si="10"/>
        <v>0</v>
      </c>
      <c r="E57" s="305"/>
      <c r="F57" s="305">
        <f t="shared" si="11"/>
        <v>0</v>
      </c>
      <c r="G57" s="305">
        <f t="shared" si="11"/>
        <v>0</v>
      </c>
      <c r="H57" s="305">
        <f t="shared" si="11"/>
        <v>0</v>
      </c>
      <c r="I57" s="304">
        <f>SUM(C57:H57)</f>
        <v>0</v>
      </c>
    </row>
    <row r="58" spans="2:11" hidden="1">
      <c r="B58" s="263" t="s">
        <v>264</v>
      </c>
      <c r="C58" s="305">
        <f t="shared" si="10"/>
        <v>0</v>
      </c>
      <c r="D58" s="305">
        <f t="shared" si="10"/>
        <v>0</v>
      </c>
      <c r="E58" s="305"/>
      <c r="F58" s="305">
        <f t="shared" si="11"/>
        <v>0</v>
      </c>
      <c r="G58" s="305">
        <f t="shared" si="11"/>
        <v>0</v>
      </c>
      <c r="H58" s="305">
        <f t="shared" si="11"/>
        <v>0</v>
      </c>
      <c r="I58" s="304"/>
    </row>
    <row r="59" spans="2:11" hidden="1">
      <c r="B59" s="262" t="s">
        <v>265</v>
      </c>
      <c r="C59" s="307">
        <f t="shared" ref="C59:I59" si="12">C47+C48-C54</f>
        <v>723165149</v>
      </c>
      <c r="D59" s="308">
        <f t="shared" si="12"/>
        <v>0</v>
      </c>
      <c r="E59" s="308"/>
      <c r="F59" s="307">
        <f t="shared" si="12"/>
        <v>0</v>
      </c>
      <c r="G59" s="307">
        <f t="shared" si="12"/>
        <v>0</v>
      </c>
      <c r="H59" s="307">
        <f t="shared" si="12"/>
        <v>0</v>
      </c>
      <c r="I59" s="307">
        <f t="shared" si="12"/>
        <v>723165149</v>
      </c>
      <c r="J59" s="324">
        <v>723165149</v>
      </c>
      <c r="K59" s="324">
        <f>J59-I59</f>
        <v>0</v>
      </c>
    </row>
    <row r="60" spans="2:11" hidden="1">
      <c r="B60" s="261" t="s">
        <v>260</v>
      </c>
      <c r="C60" s="309"/>
      <c r="D60" s="309"/>
      <c r="E60" s="309"/>
      <c r="F60" s="309"/>
      <c r="G60" s="309"/>
      <c r="H60" s="309"/>
      <c r="I60" s="310"/>
    </row>
    <row r="61" spans="2:11" hidden="1">
      <c r="B61" s="265" t="s">
        <v>766</v>
      </c>
      <c r="C61" s="302">
        <v>57853214</v>
      </c>
      <c r="D61" s="302"/>
      <c r="E61" s="302"/>
      <c r="F61" s="302"/>
      <c r="G61" s="302"/>
      <c r="H61" s="302"/>
      <c r="I61" s="302">
        <f t="shared" ref="I61:I70" si="13">SUM(C61:H61)</f>
        <v>57853214</v>
      </c>
    </row>
    <row r="62" spans="2:11" hidden="1">
      <c r="B62" s="265" t="s">
        <v>257</v>
      </c>
      <c r="C62" s="311">
        <f>SUM(C63:C65)</f>
        <v>10847478</v>
      </c>
      <c r="D62" s="312">
        <f>SUM(D63:D65)</f>
        <v>0</v>
      </c>
      <c r="E62" s="312"/>
      <c r="F62" s="311">
        <f>SUM(F63:F65)</f>
        <v>0</v>
      </c>
      <c r="G62" s="311">
        <f>SUM(G63:G65)</f>
        <v>0</v>
      </c>
      <c r="H62" s="311">
        <f>SUM(H63:H65)</f>
        <v>0</v>
      </c>
      <c r="I62" s="311">
        <f t="shared" si="13"/>
        <v>10847478</v>
      </c>
    </row>
    <row r="63" spans="2:11" s="288" customFormat="1" hidden="1">
      <c r="B63" s="263" t="s">
        <v>263</v>
      </c>
      <c r="C63" s="313">
        <v>10847478</v>
      </c>
      <c r="D63" s="313">
        <f>L63+R63+X63+AD63</f>
        <v>0</v>
      </c>
      <c r="E63" s="313"/>
      <c r="F63" s="313">
        <f t="shared" ref="F63:H66" si="14">M63+S63+Y63+AE63</f>
        <v>0</v>
      </c>
      <c r="G63" s="313">
        <f t="shared" si="14"/>
        <v>0</v>
      </c>
      <c r="H63" s="313">
        <f t="shared" si="14"/>
        <v>0</v>
      </c>
      <c r="I63" s="313">
        <f t="shared" si="13"/>
        <v>10847478</v>
      </c>
      <c r="J63" s="110"/>
      <c r="K63" s="110"/>
    </row>
    <row r="64" spans="2:11" hidden="1">
      <c r="B64" s="263" t="s">
        <v>788</v>
      </c>
      <c r="C64" s="305">
        <f>K64+Q64+W64+AC64</f>
        <v>0</v>
      </c>
      <c r="D64" s="305">
        <f>L64+R64+X64+AD64</f>
        <v>0</v>
      </c>
      <c r="E64" s="305"/>
      <c r="F64" s="305">
        <f t="shared" si="14"/>
        <v>0</v>
      </c>
      <c r="G64" s="305">
        <f t="shared" si="14"/>
        <v>0</v>
      </c>
      <c r="H64" s="305">
        <f t="shared" si="14"/>
        <v>0</v>
      </c>
      <c r="I64" s="313">
        <f t="shared" si="13"/>
        <v>0</v>
      </c>
    </row>
    <row r="65" spans="2:11" hidden="1">
      <c r="B65" s="263" t="s">
        <v>789</v>
      </c>
      <c r="C65" s="305">
        <f>K65+Q65+W65+AC65</f>
        <v>0</v>
      </c>
      <c r="D65" s="305">
        <f>L65+R65+X65+AD65</f>
        <v>0</v>
      </c>
      <c r="E65" s="305"/>
      <c r="F65" s="305">
        <f t="shared" si="14"/>
        <v>0</v>
      </c>
      <c r="G65" s="305">
        <f t="shared" si="14"/>
        <v>0</v>
      </c>
      <c r="H65" s="305">
        <f t="shared" si="14"/>
        <v>0</v>
      </c>
      <c r="I65" s="311">
        <f t="shared" si="13"/>
        <v>0</v>
      </c>
    </row>
    <row r="66" spans="2:11" hidden="1">
      <c r="B66" s="263" t="s">
        <v>264</v>
      </c>
      <c r="C66" s="305">
        <f>K66+Q66+W66+AC66</f>
        <v>0</v>
      </c>
      <c r="D66" s="305">
        <f>L66+R66+X66+AD66</f>
        <v>0</v>
      </c>
      <c r="E66" s="305"/>
      <c r="F66" s="305">
        <f t="shared" si="14"/>
        <v>0</v>
      </c>
      <c r="G66" s="305">
        <f t="shared" si="14"/>
        <v>0</v>
      </c>
      <c r="H66" s="305">
        <f t="shared" si="14"/>
        <v>0</v>
      </c>
      <c r="I66" s="313">
        <f t="shared" si="13"/>
        <v>0</v>
      </c>
    </row>
    <row r="67" spans="2:11" hidden="1">
      <c r="B67" s="265" t="s">
        <v>258</v>
      </c>
      <c r="C67" s="311">
        <f>SUM(C68:C71)</f>
        <v>0</v>
      </c>
      <c r="D67" s="311">
        <f>SUM(D68:D71)</f>
        <v>0</v>
      </c>
      <c r="E67" s="311"/>
      <c r="F67" s="311">
        <f>SUM(F68:F71)</f>
        <v>0</v>
      </c>
      <c r="G67" s="311">
        <f>SUM(G68:G71)</f>
        <v>0</v>
      </c>
      <c r="H67" s="311">
        <f>SUM(H68:H71)</f>
        <v>0</v>
      </c>
      <c r="I67" s="311">
        <f t="shared" si="13"/>
        <v>0</v>
      </c>
    </row>
    <row r="68" spans="2:11" hidden="1">
      <c r="B68" s="263" t="s">
        <v>786</v>
      </c>
      <c r="C68" s="305">
        <f t="shared" ref="C68:D71" si="15">K68+Q68+W68+AC68</f>
        <v>0</v>
      </c>
      <c r="D68" s="305">
        <f t="shared" si="15"/>
        <v>0</v>
      </c>
      <c r="E68" s="305"/>
      <c r="F68" s="305">
        <f t="shared" ref="F68:H71" si="16">M68+S68+Y68+AE68</f>
        <v>0</v>
      </c>
      <c r="G68" s="305">
        <f t="shared" si="16"/>
        <v>0</v>
      </c>
      <c r="H68" s="305">
        <f t="shared" si="16"/>
        <v>0</v>
      </c>
      <c r="I68" s="311">
        <f t="shared" si="13"/>
        <v>0</v>
      </c>
    </row>
    <row r="69" spans="2:11" hidden="1">
      <c r="B69" s="263" t="s">
        <v>723</v>
      </c>
      <c r="C69" s="305">
        <f t="shared" si="15"/>
        <v>0</v>
      </c>
      <c r="D69" s="305">
        <f t="shared" si="15"/>
        <v>0</v>
      </c>
      <c r="E69" s="305"/>
      <c r="F69" s="305">
        <f t="shared" si="16"/>
        <v>0</v>
      </c>
      <c r="G69" s="305">
        <f t="shared" si="16"/>
        <v>0</v>
      </c>
      <c r="H69" s="305">
        <f t="shared" si="16"/>
        <v>0</v>
      </c>
      <c r="I69" s="311">
        <f t="shared" si="13"/>
        <v>0</v>
      </c>
    </row>
    <row r="70" spans="2:11" hidden="1">
      <c r="B70" s="263" t="s">
        <v>787</v>
      </c>
      <c r="C70" s="305">
        <f t="shared" si="15"/>
        <v>0</v>
      </c>
      <c r="D70" s="305">
        <f t="shared" si="15"/>
        <v>0</v>
      </c>
      <c r="E70" s="305"/>
      <c r="F70" s="305">
        <f t="shared" si="16"/>
        <v>0</v>
      </c>
      <c r="G70" s="305">
        <f t="shared" si="16"/>
        <v>0</v>
      </c>
      <c r="H70" s="305">
        <f t="shared" si="16"/>
        <v>0</v>
      </c>
      <c r="I70" s="311">
        <f t="shared" si="13"/>
        <v>0</v>
      </c>
    </row>
    <row r="71" spans="2:11" hidden="1">
      <c r="B71" s="263" t="s">
        <v>718</v>
      </c>
      <c r="C71" s="305">
        <f t="shared" si="15"/>
        <v>0</v>
      </c>
      <c r="D71" s="305">
        <f t="shared" si="15"/>
        <v>0</v>
      </c>
      <c r="E71" s="305"/>
      <c r="F71" s="305">
        <f t="shared" si="16"/>
        <v>0</v>
      </c>
      <c r="G71" s="305">
        <f t="shared" si="16"/>
        <v>0</v>
      </c>
      <c r="H71" s="305">
        <f t="shared" si="16"/>
        <v>0</v>
      </c>
      <c r="I71" s="311"/>
    </row>
    <row r="72" spans="2:11" hidden="1">
      <c r="B72" s="265" t="s">
        <v>265</v>
      </c>
      <c r="C72" s="314">
        <f t="shared" ref="C72:I72" si="17">C61+C62-C67</f>
        <v>68700692</v>
      </c>
      <c r="D72" s="315">
        <f t="shared" si="17"/>
        <v>0</v>
      </c>
      <c r="E72" s="315"/>
      <c r="F72" s="314">
        <f t="shared" si="17"/>
        <v>0</v>
      </c>
      <c r="G72" s="314">
        <f t="shared" si="17"/>
        <v>0</v>
      </c>
      <c r="H72" s="314">
        <f t="shared" si="17"/>
        <v>0</v>
      </c>
      <c r="I72" s="314">
        <f t="shared" si="17"/>
        <v>68700692</v>
      </c>
      <c r="J72" s="324">
        <v>-68700692</v>
      </c>
      <c r="K72" s="324">
        <f>J72+I72</f>
        <v>0</v>
      </c>
    </row>
    <row r="73" spans="2:11" hidden="1">
      <c r="B73" s="261" t="s">
        <v>261</v>
      </c>
      <c r="C73" s="316"/>
      <c r="D73" s="317"/>
      <c r="E73" s="317"/>
      <c r="F73" s="316"/>
      <c r="G73" s="316"/>
      <c r="H73" s="316"/>
      <c r="I73" s="318"/>
    </row>
    <row r="74" spans="2:11" hidden="1">
      <c r="B74" s="262" t="s">
        <v>775</v>
      </c>
      <c r="C74" s="319">
        <f t="shared" ref="C74:I74" si="18">C47-C61</f>
        <v>665311935</v>
      </c>
      <c r="D74" s="320">
        <f t="shared" si="18"/>
        <v>0</v>
      </c>
      <c r="E74" s="320"/>
      <c r="F74" s="319">
        <f t="shared" si="18"/>
        <v>0</v>
      </c>
      <c r="G74" s="319">
        <f t="shared" si="18"/>
        <v>0</v>
      </c>
      <c r="H74" s="319">
        <f t="shared" si="18"/>
        <v>0</v>
      </c>
      <c r="I74" s="302">
        <f t="shared" si="18"/>
        <v>665311935</v>
      </c>
    </row>
    <row r="75" spans="2:11" hidden="1">
      <c r="B75" s="264" t="s">
        <v>262</v>
      </c>
      <c r="C75" s="321">
        <f t="shared" ref="C75:I75" si="19">C59-C72</f>
        <v>654464457</v>
      </c>
      <c r="D75" s="322">
        <f t="shared" si="19"/>
        <v>0</v>
      </c>
      <c r="E75" s="322"/>
      <c r="F75" s="321">
        <f t="shared" si="19"/>
        <v>0</v>
      </c>
      <c r="G75" s="321">
        <f t="shared" si="19"/>
        <v>0</v>
      </c>
      <c r="H75" s="321">
        <f t="shared" si="19"/>
        <v>0</v>
      </c>
      <c r="I75" s="314">
        <f t="shared" si="19"/>
        <v>654464457</v>
      </c>
    </row>
  </sheetData>
  <mergeCells count="4">
    <mergeCell ref="B5:B6"/>
    <mergeCell ref="I5:I6"/>
    <mergeCell ref="B44:B45"/>
    <mergeCell ref="I44:I45"/>
  </mergeCells>
  <pageMargins left="0.41" right="0.37" top="0.34" bottom="0.56000000000000005" header="0.2" footer="0.16"/>
  <pageSetup paperSize="9" firstPageNumber="24" orientation="landscape" useFirstPageNumber="1" r:id="rId1"/>
  <headerFooter>
    <oddFooter>&amp;C_________________________________________________________________________________________________________________________________Các thuyết minh này là một bộ phận hợp thành và cần được đọc cùng Báo cáo tài chính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6"/>
  <sheetViews>
    <sheetView view="pageBreakPreview" topLeftCell="A2" zoomScaleSheetLayoutView="100" workbookViewId="0">
      <selection activeCell="C9" sqref="C9"/>
    </sheetView>
  </sheetViews>
  <sheetFormatPr defaultRowHeight="14.25"/>
  <cols>
    <col min="1" max="1" width="2.7109375" style="967" customWidth="1"/>
    <col min="2" max="2" width="24.5703125" style="967" customWidth="1"/>
    <col min="3" max="3" width="10.7109375" style="967" bestFit="1" customWidth="1"/>
    <col min="4" max="4" width="12.85546875" style="967" customWidth="1"/>
    <col min="5" max="5" width="11.5703125" style="967" customWidth="1"/>
    <col min="6" max="6" width="12" style="967" customWidth="1"/>
    <col min="7" max="7" width="18" style="967" customWidth="1"/>
    <col min="8" max="8" width="13.85546875" style="967" customWidth="1"/>
    <col min="9" max="9" width="15.85546875" style="967" bestFit="1" customWidth="1"/>
    <col min="10" max="11" width="9.140625" style="967"/>
    <col min="12" max="12" width="14.42578125" style="967" customWidth="1"/>
    <col min="13" max="13" width="17" style="967" customWidth="1"/>
    <col min="14" max="256" width="9.140625" style="967"/>
    <col min="257" max="257" width="2.7109375" style="967" customWidth="1"/>
    <col min="258" max="258" width="24.5703125" style="967" customWidth="1"/>
    <col min="259" max="259" width="10.7109375" style="967" bestFit="1" customWidth="1"/>
    <col min="260" max="260" width="12.85546875" style="967" customWidth="1"/>
    <col min="261" max="261" width="11.5703125" style="967" customWidth="1"/>
    <col min="262" max="262" width="12" style="967" customWidth="1"/>
    <col min="263" max="263" width="18" style="967" customWidth="1"/>
    <col min="264" max="264" width="13.85546875" style="967" customWidth="1"/>
    <col min="265" max="265" width="15.85546875" style="967" bestFit="1" customWidth="1"/>
    <col min="266" max="267" width="9.140625" style="967"/>
    <col min="268" max="268" width="14.42578125" style="967" customWidth="1"/>
    <col min="269" max="269" width="17" style="967" customWidth="1"/>
    <col min="270" max="512" width="9.140625" style="967"/>
    <col min="513" max="513" width="2.7109375" style="967" customWidth="1"/>
    <col min="514" max="514" width="24.5703125" style="967" customWidth="1"/>
    <col min="515" max="515" width="10.7109375" style="967" bestFit="1" customWidth="1"/>
    <col min="516" max="516" width="12.85546875" style="967" customWidth="1"/>
    <col min="517" max="517" width="11.5703125" style="967" customWidth="1"/>
    <col min="518" max="518" width="12" style="967" customWidth="1"/>
    <col min="519" max="519" width="18" style="967" customWidth="1"/>
    <col min="520" max="520" width="13.85546875" style="967" customWidth="1"/>
    <col min="521" max="521" width="15.85546875" style="967" bestFit="1" customWidth="1"/>
    <col min="522" max="523" width="9.140625" style="967"/>
    <col min="524" max="524" width="14.42578125" style="967" customWidth="1"/>
    <col min="525" max="525" width="17" style="967" customWidth="1"/>
    <col min="526" max="768" width="9.140625" style="967"/>
    <col min="769" max="769" width="2.7109375" style="967" customWidth="1"/>
    <col min="770" max="770" width="24.5703125" style="967" customWidth="1"/>
    <col min="771" max="771" width="10.7109375" style="967" bestFit="1" customWidth="1"/>
    <col min="772" max="772" width="12.85546875" style="967" customWidth="1"/>
    <col min="773" max="773" width="11.5703125" style="967" customWidth="1"/>
    <col min="774" max="774" width="12" style="967" customWidth="1"/>
    <col min="775" max="775" width="18" style="967" customWidth="1"/>
    <col min="776" max="776" width="13.85546875" style="967" customWidth="1"/>
    <col min="777" max="777" width="15.85546875" style="967" bestFit="1" customWidth="1"/>
    <col min="778" max="779" width="9.140625" style="967"/>
    <col min="780" max="780" width="14.42578125" style="967" customWidth="1"/>
    <col min="781" max="781" width="17" style="967" customWidth="1"/>
    <col min="782" max="1024" width="9.140625" style="967"/>
    <col min="1025" max="1025" width="2.7109375" style="967" customWidth="1"/>
    <col min="1026" max="1026" width="24.5703125" style="967" customWidth="1"/>
    <col min="1027" max="1027" width="10.7109375" style="967" bestFit="1" customWidth="1"/>
    <col min="1028" max="1028" width="12.85546875" style="967" customWidth="1"/>
    <col min="1029" max="1029" width="11.5703125" style="967" customWidth="1"/>
    <col min="1030" max="1030" width="12" style="967" customWidth="1"/>
    <col min="1031" max="1031" width="18" style="967" customWidth="1"/>
    <col min="1032" max="1032" width="13.85546875" style="967" customWidth="1"/>
    <col min="1033" max="1033" width="15.85546875" style="967" bestFit="1" customWidth="1"/>
    <col min="1034" max="1035" width="9.140625" style="967"/>
    <col min="1036" max="1036" width="14.42578125" style="967" customWidth="1"/>
    <col min="1037" max="1037" width="17" style="967" customWidth="1"/>
    <col min="1038" max="1280" width="9.140625" style="967"/>
    <col min="1281" max="1281" width="2.7109375" style="967" customWidth="1"/>
    <col min="1282" max="1282" width="24.5703125" style="967" customWidth="1"/>
    <col min="1283" max="1283" width="10.7109375" style="967" bestFit="1" customWidth="1"/>
    <col min="1284" max="1284" width="12.85546875" style="967" customWidth="1"/>
    <col min="1285" max="1285" width="11.5703125" style="967" customWidth="1"/>
    <col min="1286" max="1286" width="12" style="967" customWidth="1"/>
    <col min="1287" max="1287" width="18" style="967" customWidth="1"/>
    <col min="1288" max="1288" width="13.85546875" style="967" customWidth="1"/>
    <col min="1289" max="1289" width="15.85546875" style="967" bestFit="1" customWidth="1"/>
    <col min="1290" max="1291" width="9.140625" style="967"/>
    <col min="1292" max="1292" width="14.42578125" style="967" customWidth="1"/>
    <col min="1293" max="1293" width="17" style="967" customWidth="1"/>
    <col min="1294" max="1536" width="9.140625" style="967"/>
    <col min="1537" max="1537" width="2.7109375" style="967" customWidth="1"/>
    <col min="1538" max="1538" width="24.5703125" style="967" customWidth="1"/>
    <col min="1539" max="1539" width="10.7109375" style="967" bestFit="1" customWidth="1"/>
    <col min="1540" max="1540" width="12.85546875" style="967" customWidth="1"/>
    <col min="1541" max="1541" width="11.5703125" style="967" customWidth="1"/>
    <col min="1542" max="1542" width="12" style="967" customWidth="1"/>
    <col min="1543" max="1543" width="18" style="967" customWidth="1"/>
    <col min="1544" max="1544" width="13.85546875" style="967" customWidth="1"/>
    <col min="1545" max="1545" width="15.85546875" style="967" bestFit="1" customWidth="1"/>
    <col min="1546" max="1547" width="9.140625" style="967"/>
    <col min="1548" max="1548" width="14.42578125" style="967" customWidth="1"/>
    <col min="1549" max="1549" width="17" style="967" customWidth="1"/>
    <col min="1550" max="1792" width="9.140625" style="967"/>
    <col min="1793" max="1793" width="2.7109375" style="967" customWidth="1"/>
    <col min="1794" max="1794" width="24.5703125" style="967" customWidth="1"/>
    <col min="1795" max="1795" width="10.7109375" style="967" bestFit="1" customWidth="1"/>
    <col min="1796" max="1796" width="12.85546875" style="967" customWidth="1"/>
    <col min="1797" max="1797" width="11.5703125" style="967" customWidth="1"/>
    <col min="1798" max="1798" width="12" style="967" customWidth="1"/>
    <col min="1799" max="1799" width="18" style="967" customWidth="1"/>
    <col min="1800" max="1800" width="13.85546875" style="967" customWidth="1"/>
    <col min="1801" max="1801" width="15.85546875" style="967" bestFit="1" customWidth="1"/>
    <col min="1802" max="1803" width="9.140625" style="967"/>
    <col min="1804" max="1804" width="14.42578125" style="967" customWidth="1"/>
    <col min="1805" max="1805" width="17" style="967" customWidth="1"/>
    <col min="1806" max="2048" width="9.140625" style="967"/>
    <col min="2049" max="2049" width="2.7109375" style="967" customWidth="1"/>
    <col min="2050" max="2050" width="24.5703125" style="967" customWidth="1"/>
    <col min="2051" max="2051" width="10.7109375" style="967" bestFit="1" customWidth="1"/>
    <col min="2052" max="2052" width="12.85546875" style="967" customWidth="1"/>
    <col min="2053" max="2053" width="11.5703125" style="967" customWidth="1"/>
    <col min="2054" max="2054" width="12" style="967" customWidth="1"/>
    <col min="2055" max="2055" width="18" style="967" customWidth="1"/>
    <col min="2056" max="2056" width="13.85546875" style="967" customWidth="1"/>
    <col min="2057" max="2057" width="15.85546875" style="967" bestFit="1" customWidth="1"/>
    <col min="2058" max="2059" width="9.140625" style="967"/>
    <col min="2060" max="2060" width="14.42578125" style="967" customWidth="1"/>
    <col min="2061" max="2061" width="17" style="967" customWidth="1"/>
    <col min="2062" max="2304" width="9.140625" style="967"/>
    <col min="2305" max="2305" width="2.7109375" style="967" customWidth="1"/>
    <col min="2306" max="2306" width="24.5703125" style="967" customWidth="1"/>
    <col min="2307" max="2307" width="10.7109375" style="967" bestFit="1" customWidth="1"/>
    <col min="2308" max="2308" width="12.85546875" style="967" customWidth="1"/>
    <col min="2309" max="2309" width="11.5703125" style="967" customWidth="1"/>
    <col min="2310" max="2310" width="12" style="967" customWidth="1"/>
    <col min="2311" max="2311" width="18" style="967" customWidth="1"/>
    <col min="2312" max="2312" width="13.85546875" style="967" customWidth="1"/>
    <col min="2313" max="2313" width="15.85546875" style="967" bestFit="1" customWidth="1"/>
    <col min="2314" max="2315" width="9.140625" style="967"/>
    <col min="2316" max="2316" width="14.42578125" style="967" customWidth="1"/>
    <col min="2317" max="2317" width="17" style="967" customWidth="1"/>
    <col min="2318" max="2560" width="9.140625" style="967"/>
    <col min="2561" max="2561" width="2.7109375" style="967" customWidth="1"/>
    <col min="2562" max="2562" width="24.5703125" style="967" customWidth="1"/>
    <col min="2563" max="2563" width="10.7109375" style="967" bestFit="1" customWidth="1"/>
    <col min="2564" max="2564" width="12.85546875" style="967" customWidth="1"/>
    <col min="2565" max="2565" width="11.5703125" style="967" customWidth="1"/>
    <col min="2566" max="2566" width="12" style="967" customWidth="1"/>
    <col min="2567" max="2567" width="18" style="967" customWidth="1"/>
    <col min="2568" max="2568" width="13.85546875" style="967" customWidth="1"/>
    <col min="2569" max="2569" width="15.85546875" style="967" bestFit="1" customWidth="1"/>
    <col min="2570" max="2571" width="9.140625" style="967"/>
    <col min="2572" max="2572" width="14.42578125" style="967" customWidth="1"/>
    <col min="2573" max="2573" width="17" style="967" customWidth="1"/>
    <col min="2574" max="2816" width="9.140625" style="967"/>
    <col min="2817" max="2817" width="2.7109375" style="967" customWidth="1"/>
    <col min="2818" max="2818" width="24.5703125" style="967" customWidth="1"/>
    <col min="2819" max="2819" width="10.7109375" style="967" bestFit="1" customWidth="1"/>
    <col min="2820" max="2820" width="12.85546875" style="967" customWidth="1"/>
    <col min="2821" max="2821" width="11.5703125" style="967" customWidth="1"/>
    <col min="2822" max="2822" width="12" style="967" customWidth="1"/>
    <col min="2823" max="2823" width="18" style="967" customWidth="1"/>
    <col min="2824" max="2824" width="13.85546875" style="967" customWidth="1"/>
    <col min="2825" max="2825" width="15.85546875" style="967" bestFit="1" customWidth="1"/>
    <col min="2826" max="2827" width="9.140625" style="967"/>
    <col min="2828" max="2828" width="14.42578125" style="967" customWidth="1"/>
    <col min="2829" max="2829" width="17" style="967" customWidth="1"/>
    <col min="2830" max="3072" width="9.140625" style="967"/>
    <col min="3073" max="3073" width="2.7109375" style="967" customWidth="1"/>
    <col min="3074" max="3074" width="24.5703125" style="967" customWidth="1"/>
    <col min="3075" max="3075" width="10.7109375" style="967" bestFit="1" customWidth="1"/>
    <col min="3076" max="3076" width="12.85546875" style="967" customWidth="1"/>
    <col min="3077" max="3077" width="11.5703125" style="967" customWidth="1"/>
    <col min="3078" max="3078" width="12" style="967" customWidth="1"/>
    <col min="3079" max="3079" width="18" style="967" customWidth="1"/>
    <col min="3080" max="3080" width="13.85546875" style="967" customWidth="1"/>
    <col min="3081" max="3081" width="15.85546875" style="967" bestFit="1" customWidth="1"/>
    <col min="3082" max="3083" width="9.140625" style="967"/>
    <col min="3084" max="3084" width="14.42578125" style="967" customWidth="1"/>
    <col min="3085" max="3085" width="17" style="967" customWidth="1"/>
    <col min="3086" max="3328" width="9.140625" style="967"/>
    <col min="3329" max="3329" width="2.7109375" style="967" customWidth="1"/>
    <col min="3330" max="3330" width="24.5703125" style="967" customWidth="1"/>
    <col min="3331" max="3331" width="10.7109375" style="967" bestFit="1" customWidth="1"/>
    <col min="3332" max="3332" width="12.85546875" style="967" customWidth="1"/>
    <col min="3333" max="3333" width="11.5703125" style="967" customWidth="1"/>
    <col min="3334" max="3334" width="12" style="967" customWidth="1"/>
    <col min="3335" max="3335" width="18" style="967" customWidth="1"/>
    <col min="3336" max="3336" width="13.85546875" style="967" customWidth="1"/>
    <col min="3337" max="3337" width="15.85546875" style="967" bestFit="1" customWidth="1"/>
    <col min="3338" max="3339" width="9.140625" style="967"/>
    <col min="3340" max="3340" width="14.42578125" style="967" customWidth="1"/>
    <col min="3341" max="3341" width="17" style="967" customWidth="1"/>
    <col min="3342" max="3584" width="9.140625" style="967"/>
    <col min="3585" max="3585" width="2.7109375" style="967" customWidth="1"/>
    <col min="3586" max="3586" width="24.5703125" style="967" customWidth="1"/>
    <col min="3587" max="3587" width="10.7109375" style="967" bestFit="1" customWidth="1"/>
    <col min="3588" max="3588" width="12.85546875" style="967" customWidth="1"/>
    <col min="3589" max="3589" width="11.5703125" style="967" customWidth="1"/>
    <col min="3590" max="3590" width="12" style="967" customWidth="1"/>
    <col min="3591" max="3591" width="18" style="967" customWidth="1"/>
    <col min="3592" max="3592" width="13.85546875" style="967" customWidth="1"/>
    <col min="3593" max="3593" width="15.85546875" style="967" bestFit="1" customWidth="1"/>
    <col min="3594" max="3595" width="9.140625" style="967"/>
    <col min="3596" max="3596" width="14.42578125" style="967" customWidth="1"/>
    <col min="3597" max="3597" width="17" style="967" customWidth="1"/>
    <col min="3598" max="3840" width="9.140625" style="967"/>
    <col min="3841" max="3841" width="2.7109375" style="967" customWidth="1"/>
    <col min="3842" max="3842" width="24.5703125" style="967" customWidth="1"/>
    <col min="3843" max="3843" width="10.7109375" style="967" bestFit="1" customWidth="1"/>
    <col min="3844" max="3844" width="12.85546875" style="967" customWidth="1"/>
    <col min="3845" max="3845" width="11.5703125" style="967" customWidth="1"/>
    <col min="3846" max="3846" width="12" style="967" customWidth="1"/>
    <col min="3847" max="3847" width="18" style="967" customWidth="1"/>
    <col min="3848" max="3848" width="13.85546875" style="967" customWidth="1"/>
    <col min="3849" max="3849" width="15.85546875" style="967" bestFit="1" customWidth="1"/>
    <col min="3850" max="3851" width="9.140625" style="967"/>
    <col min="3852" max="3852" width="14.42578125" style="967" customWidth="1"/>
    <col min="3853" max="3853" width="17" style="967" customWidth="1"/>
    <col min="3854" max="4096" width="9.140625" style="967"/>
    <col min="4097" max="4097" width="2.7109375" style="967" customWidth="1"/>
    <col min="4098" max="4098" width="24.5703125" style="967" customWidth="1"/>
    <col min="4099" max="4099" width="10.7109375" style="967" bestFit="1" customWidth="1"/>
    <col min="4100" max="4100" width="12.85546875" style="967" customWidth="1"/>
    <col min="4101" max="4101" width="11.5703125" style="967" customWidth="1"/>
    <col min="4102" max="4102" width="12" style="967" customWidth="1"/>
    <col min="4103" max="4103" width="18" style="967" customWidth="1"/>
    <col min="4104" max="4104" width="13.85546875" style="967" customWidth="1"/>
    <col min="4105" max="4105" width="15.85546875" style="967" bestFit="1" customWidth="1"/>
    <col min="4106" max="4107" width="9.140625" style="967"/>
    <col min="4108" max="4108" width="14.42578125" style="967" customWidth="1"/>
    <col min="4109" max="4109" width="17" style="967" customWidth="1"/>
    <col min="4110" max="4352" width="9.140625" style="967"/>
    <col min="4353" max="4353" width="2.7109375" style="967" customWidth="1"/>
    <col min="4354" max="4354" width="24.5703125" style="967" customWidth="1"/>
    <col min="4355" max="4355" width="10.7109375" style="967" bestFit="1" customWidth="1"/>
    <col min="4356" max="4356" width="12.85546875" style="967" customWidth="1"/>
    <col min="4357" max="4357" width="11.5703125" style="967" customWidth="1"/>
    <col min="4358" max="4358" width="12" style="967" customWidth="1"/>
    <col min="4359" max="4359" width="18" style="967" customWidth="1"/>
    <col min="4360" max="4360" width="13.85546875" style="967" customWidth="1"/>
    <col min="4361" max="4361" width="15.85546875" style="967" bestFit="1" customWidth="1"/>
    <col min="4362" max="4363" width="9.140625" style="967"/>
    <col min="4364" max="4364" width="14.42578125" style="967" customWidth="1"/>
    <col min="4365" max="4365" width="17" style="967" customWidth="1"/>
    <col min="4366" max="4608" width="9.140625" style="967"/>
    <col min="4609" max="4609" width="2.7109375" style="967" customWidth="1"/>
    <col min="4610" max="4610" width="24.5703125" style="967" customWidth="1"/>
    <col min="4611" max="4611" width="10.7109375" style="967" bestFit="1" customWidth="1"/>
    <col min="4612" max="4612" width="12.85546875" style="967" customWidth="1"/>
    <col min="4613" max="4613" width="11.5703125" style="967" customWidth="1"/>
    <col min="4614" max="4614" width="12" style="967" customWidth="1"/>
    <col min="4615" max="4615" width="18" style="967" customWidth="1"/>
    <col min="4616" max="4616" width="13.85546875" style="967" customWidth="1"/>
    <col min="4617" max="4617" width="15.85546875" style="967" bestFit="1" customWidth="1"/>
    <col min="4618" max="4619" width="9.140625" style="967"/>
    <col min="4620" max="4620" width="14.42578125" style="967" customWidth="1"/>
    <col min="4621" max="4621" width="17" style="967" customWidth="1"/>
    <col min="4622" max="4864" width="9.140625" style="967"/>
    <col min="4865" max="4865" width="2.7109375" style="967" customWidth="1"/>
    <col min="4866" max="4866" width="24.5703125" style="967" customWidth="1"/>
    <col min="4867" max="4867" width="10.7109375" style="967" bestFit="1" customWidth="1"/>
    <col min="4868" max="4868" width="12.85546875" style="967" customWidth="1"/>
    <col min="4869" max="4869" width="11.5703125" style="967" customWidth="1"/>
    <col min="4870" max="4870" width="12" style="967" customWidth="1"/>
    <col min="4871" max="4871" width="18" style="967" customWidth="1"/>
    <col min="4872" max="4872" width="13.85546875" style="967" customWidth="1"/>
    <col min="4873" max="4873" width="15.85546875" style="967" bestFit="1" customWidth="1"/>
    <col min="4874" max="4875" width="9.140625" style="967"/>
    <col min="4876" max="4876" width="14.42578125" style="967" customWidth="1"/>
    <col min="4877" max="4877" width="17" style="967" customWidth="1"/>
    <col min="4878" max="5120" width="9.140625" style="967"/>
    <col min="5121" max="5121" width="2.7109375" style="967" customWidth="1"/>
    <col min="5122" max="5122" width="24.5703125" style="967" customWidth="1"/>
    <col min="5123" max="5123" width="10.7109375" style="967" bestFit="1" customWidth="1"/>
    <col min="5124" max="5124" width="12.85546875" style="967" customWidth="1"/>
    <col min="5125" max="5125" width="11.5703125" style="967" customWidth="1"/>
    <col min="5126" max="5126" width="12" style="967" customWidth="1"/>
    <col min="5127" max="5127" width="18" style="967" customWidth="1"/>
    <col min="5128" max="5128" width="13.85546875" style="967" customWidth="1"/>
    <col min="5129" max="5129" width="15.85546875" style="967" bestFit="1" customWidth="1"/>
    <col min="5130" max="5131" width="9.140625" style="967"/>
    <col min="5132" max="5132" width="14.42578125" style="967" customWidth="1"/>
    <col min="5133" max="5133" width="17" style="967" customWidth="1"/>
    <col min="5134" max="5376" width="9.140625" style="967"/>
    <col min="5377" max="5377" width="2.7109375" style="967" customWidth="1"/>
    <col min="5378" max="5378" width="24.5703125" style="967" customWidth="1"/>
    <col min="5379" max="5379" width="10.7109375" style="967" bestFit="1" customWidth="1"/>
    <col min="5380" max="5380" width="12.85546875" style="967" customWidth="1"/>
    <col min="5381" max="5381" width="11.5703125" style="967" customWidth="1"/>
    <col min="5382" max="5382" width="12" style="967" customWidth="1"/>
    <col min="5383" max="5383" width="18" style="967" customWidth="1"/>
    <col min="5384" max="5384" width="13.85546875" style="967" customWidth="1"/>
    <col min="5385" max="5385" width="15.85546875" style="967" bestFit="1" customWidth="1"/>
    <col min="5386" max="5387" width="9.140625" style="967"/>
    <col min="5388" max="5388" width="14.42578125" style="967" customWidth="1"/>
    <col min="5389" max="5389" width="17" style="967" customWidth="1"/>
    <col min="5390" max="5632" width="9.140625" style="967"/>
    <col min="5633" max="5633" width="2.7109375" style="967" customWidth="1"/>
    <col min="5634" max="5634" width="24.5703125" style="967" customWidth="1"/>
    <col min="5635" max="5635" width="10.7109375" style="967" bestFit="1" customWidth="1"/>
    <col min="5636" max="5636" width="12.85546875" style="967" customWidth="1"/>
    <col min="5637" max="5637" width="11.5703125" style="967" customWidth="1"/>
    <col min="5638" max="5638" width="12" style="967" customWidth="1"/>
    <col min="5639" max="5639" width="18" style="967" customWidth="1"/>
    <col min="5640" max="5640" width="13.85546875" style="967" customWidth="1"/>
    <col min="5641" max="5641" width="15.85546875" style="967" bestFit="1" customWidth="1"/>
    <col min="5642" max="5643" width="9.140625" style="967"/>
    <col min="5644" max="5644" width="14.42578125" style="967" customWidth="1"/>
    <col min="5645" max="5645" width="17" style="967" customWidth="1"/>
    <col min="5646" max="5888" width="9.140625" style="967"/>
    <col min="5889" max="5889" width="2.7109375" style="967" customWidth="1"/>
    <col min="5890" max="5890" width="24.5703125" style="967" customWidth="1"/>
    <col min="5891" max="5891" width="10.7109375" style="967" bestFit="1" customWidth="1"/>
    <col min="5892" max="5892" width="12.85546875" style="967" customWidth="1"/>
    <col min="5893" max="5893" width="11.5703125" style="967" customWidth="1"/>
    <col min="5894" max="5894" width="12" style="967" customWidth="1"/>
    <col min="5895" max="5895" width="18" style="967" customWidth="1"/>
    <col min="5896" max="5896" width="13.85546875" style="967" customWidth="1"/>
    <col min="5897" max="5897" width="15.85546875" style="967" bestFit="1" customWidth="1"/>
    <col min="5898" max="5899" width="9.140625" style="967"/>
    <col min="5900" max="5900" width="14.42578125" style="967" customWidth="1"/>
    <col min="5901" max="5901" width="17" style="967" customWidth="1"/>
    <col min="5902" max="6144" width="9.140625" style="967"/>
    <col min="6145" max="6145" width="2.7109375" style="967" customWidth="1"/>
    <col min="6146" max="6146" width="24.5703125" style="967" customWidth="1"/>
    <col min="6147" max="6147" width="10.7109375" style="967" bestFit="1" customWidth="1"/>
    <col min="6148" max="6148" width="12.85546875" style="967" customWidth="1"/>
    <col min="6149" max="6149" width="11.5703125" style="967" customWidth="1"/>
    <col min="6150" max="6150" width="12" style="967" customWidth="1"/>
    <col min="6151" max="6151" width="18" style="967" customWidth="1"/>
    <col min="6152" max="6152" width="13.85546875" style="967" customWidth="1"/>
    <col min="6153" max="6153" width="15.85546875" style="967" bestFit="1" customWidth="1"/>
    <col min="6154" max="6155" width="9.140625" style="967"/>
    <col min="6156" max="6156" width="14.42578125" style="967" customWidth="1"/>
    <col min="6157" max="6157" width="17" style="967" customWidth="1"/>
    <col min="6158" max="6400" width="9.140625" style="967"/>
    <col min="6401" max="6401" width="2.7109375" style="967" customWidth="1"/>
    <col min="6402" max="6402" width="24.5703125" style="967" customWidth="1"/>
    <col min="6403" max="6403" width="10.7109375" style="967" bestFit="1" customWidth="1"/>
    <col min="6404" max="6404" width="12.85546875" style="967" customWidth="1"/>
    <col min="6405" max="6405" width="11.5703125" style="967" customWidth="1"/>
    <col min="6406" max="6406" width="12" style="967" customWidth="1"/>
    <col min="6407" max="6407" width="18" style="967" customWidth="1"/>
    <col min="6408" max="6408" width="13.85546875" style="967" customWidth="1"/>
    <col min="6409" max="6409" width="15.85546875" style="967" bestFit="1" customWidth="1"/>
    <col min="6410" max="6411" width="9.140625" style="967"/>
    <col min="6412" max="6412" width="14.42578125" style="967" customWidth="1"/>
    <col min="6413" max="6413" width="17" style="967" customWidth="1"/>
    <col min="6414" max="6656" width="9.140625" style="967"/>
    <col min="6657" max="6657" width="2.7109375" style="967" customWidth="1"/>
    <col min="6658" max="6658" width="24.5703125" style="967" customWidth="1"/>
    <col min="6659" max="6659" width="10.7109375" style="967" bestFit="1" customWidth="1"/>
    <col min="6660" max="6660" width="12.85546875" style="967" customWidth="1"/>
    <col min="6661" max="6661" width="11.5703125" style="967" customWidth="1"/>
    <col min="6662" max="6662" width="12" style="967" customWidth="1"/>
    <col min="6663" max="6663" width="18" style="967" customWidth="1"/>
    <col min="6664" max="6664" width="13.85546875" style="967" customWidth="1"/>
    <col min="6665" max="6665" width="15.85546875" style="967" bestFit="1" customWidth="1"/>
    <col min="6666" max="6667" width="9.140625" style="967"/>
    <col min="6668" max="6668" width="14.42578125" style="967" customWidth="1"/>
    <col min="6669" max="6669" width="17" style="967" customWidth="1"/>
    <col min="6670" max="6912" width="9.140625" style="967"/>
    <col min="6913" max="6913" width="2.7109375" style="967" customWidth="1"/>
    <col min="6914" max="6914" width="24.5703125" style="967" customWidth="1"/>
    <col min="6915" max="6915" width="10.7109375" style="967" bestFit="1" customWidth="1"/>
    <col min="6916" max="6916" width="12.85546875" style="967" customWidth="1"/>
    <col min="6917" max="6917" width="11.5703125" style="967" customWidth="1"/>
    <col min="6918" max="6918" width="12" style="967" customWidth="1"/>
    <col min="6919" max="6919" width="18" style="967" customWidth="1"/>
    <col min="6920" max="6920" width="13.85546875" style="967" customWidth="1"/>
    <col min="6921" max="6921" width="15.85546875" style="967" bestFit="1" customWidth="1"/>
    <col min="6922" max="6923" width="9.140625" style="967"/>
    <col min="6924" max="6924" width="14.42578125" style="967" customWidth="1"/>
    <col min="6925" max="6925" width="17" style="967" customWidth="1"/>
    <col min="6926" max="7168" width="9.140625" style="967"/>
    <col min="7169" max="7169" width="2.7109375" style="967" customWidth="1"/>
    <col min="7170" max="7170" width="24.5703125" style="967" customWidth="1"/>
    <col min="7171" max="7171" width="10.7109375" style="967" bestFit="1" customWidth="1"/>
    <col min="7172" max="7172" width="12.85546875" style="967" customWidth="1"/>
    <col min="7173" max="7173" width="11.5703125" style="967" customWidth="1"/>
    <col min="7174" max="7174" width="12" style="967" customWidth="1"/>
    <col min="7175" max="7175" width="18" style="967" customWidth="1"/>
    <col min="7176" max="7176" width="13.85546875" style="967" customWidth="1"/>
    <col min="7177" max="7177" width="15.85546875" style="967" bestFit="1" customWidth="1"/>
    <col min="7178" max="7179" width="9.140625" style="967"/>
    <col min="7180" max="7180" width="14.42578125" style="967" customWidth="1"/>
    <col min="7181" max="7181" width="17" style="967" customWidth="1"/>
    <col min="7182" max="7424" width="9.140625" style="967"/>
    <col min="7425" max="7425" width="2.7109375" style="967" customWidth="1"/>
    <col min="7426" max="7426" width="24.5703125" style="967" customWidth="1"/>
    <col min="7427" max="7427" width="10.7109375" style="967" bestFit="1" customWidth="1"/>
    <col min="7428" max="7428" width="12.85546875" style="967" customWidth="1"/>
    <col min="7429" max="7429" width="11.5703125" style="967" customWidth="1"/>
    <col min="7430" max="7430" width="12" style="967" customWidth="1"/>
    <col min="7431" max="7431" width="18" style="967" customWidth="1"/>
    <col min="7432" max="7432" width="13.85546875" style="967" customWidth="1"/>
    <col min="7433" max="7433" width="15.85546875" style="967" bestFit="1" customWidth="1"/>
    <col min="7434" max="7435" width="9.140625" style="967"/>
    <col min="7436" max="7436" width="14.42578125" style="967" customWidth="1"/>
    <col min="7437" max="7437" width="17" style="967" customWidth="1"/>
    <col min="7438" max="7680" width="9.140625" style="967"/>
    <col min="7681" max="7681" width="2.7109375" style="967" customWidth="1"/>
    <col min="7682" max="7682" width="24.5703125" style="967" customWidth="1"/>
    <col min="7683" max="7683" width="10.7109375" style="967" bestFit="1" customWidth="1"/>
    <col min="7684" max="7684" width="12.85546875" style="967" customWidth="1"/>
    <col min="7685" max="7685" width="11.5703125" style="967" customWidth="1"/>
    <col min="7686" max="7686" width="12" style="967" customWidth="1"/>
    <col min="7687" max="7687" width="18" style="967" customWidth="1"/>
    <col min="7688" max="7688" width="13.85546875" style="967" customWidth="1"/>
    <col min="7689" max="7689" width="15.85546875" style="967" bestFit="1" customWidth="1"/>
    <col min="7690" max="7691" width="9.140625" style="967"/>
    <col min="7692" max="7692" width="14.42578125" style="967" customWidth="1"/>
    <col min="7693" max="7693" width="17" style="967" customWidth="1"/>
    <col min="7694" max="7936" width="9.140625" style="967"/>
    <col min="7937" max="7937" width="2.7109375" style="967" customWidth="1"/>
    <col min="7938" max="7938" width="24.5703125" style="967" customWidth="1"/>
    <col min="7939" max="7939" width="10.7109375" style="967" bestFit="1" customWidth="1"/>
    <col min="7940" max="7940" width="12.85546875" style="967" customWidth="1"/>
    <col min="7941" max="7941" width="11.5703125" style="967" customWidth="1"/>
    <col min="7942" max="7942" width="12" style="967" customWidth="1"/>
    <col min="7943" max="7943" width="18" style="967" customWidth="1"/>
    <col min="7944" max="7944" width="13.85546875" style="967" customWidth="1"/>
    <col min="7945" max="7945" width="15.85546875" style="967" bestFit="1" customWidth="1"/>
    <col min="7946" max="7947" width="9.140625" style="967"/>
    <col min="7948" max="7948" width="14.42578125" style="967" customWidth="1"/>
    <col min="7949" max="7949" width="17" style="967" customWidth="1"/>
    <col min="7950" max="8192" width="9.140625" style="967"/>
    <col min="8193" max="8193" width="2.7109375" style="967" customWidth="1"/>
    <col min="8194" max="8194" width="24.5703125" style="967" customWidth="1"/>
    <col min="8195" max="8195" width="10.7109375" style="967" bestFit="1" customWidth="1"/>
    <col min="8196" max="8196" width="12.85546875" style="967" customWidth="1"/>
    <col min="8197" max="8197" width="11.5703125" style="967" customWidth="1"/>
    <col min="8198" max="8198" width="12" style="967" customWidth="1"/>
    <col min="8199" max="8199" width="18" style="967" customWidth="1"/>
    <col min="8200" max="8200" width="13.85546875" style="967" customWidth="1"/>
    <col min="8201" max="8201" width="15.85546875" style="967" bestFit="1" customWidth="1"/>
    <col min="8202" max="8203" width="9.140625" style="967"/>
    <col min="8204" max="8204" width="14.42578125" style="967" customWidth="1"/>
    <col min="8205" max="8205" width="17" style="967" customWidth="1"/>
    <col min="8206" max="8448" width="9.140625" style="967"/>
    <col min="8449" max="8449" width="2.7109375" style="967" customWidth="1"/>
    <col min="8450" max="8450" width="24.5703125" style="967" customWidth="1"/>
    <col min="8451" max="8451" width="10.7109375" style="967" bestFit="1" customWidth="1"/>
    <col min="8452" max="8452" width="12.85546875" style="967" customWidth="1"/>
    <col min="8453" max="8453" width="11.5703125" style="967" customWidth="1"/>
    <col min="8454" max="8454" width="12" style="967" customWidth="1"/>
    <col min="8455" max="8455" width="18" style="967" customWidth="1"/>
    <col min="8456" max="8456" width="13.85546875" style="967" customWidth="1"/>
    <col min="8457" max="8457" width="15.85546875" style="967" bestFit="1" customWidth="1"/>
    <col min="8458" max="8459" width="9.140625" style="967"/>
    <col min="8460" max="8460" width="14.42578125" style="967" customWidth="1"/>
    <col min="8461" max="8461" width="17" style="967" customWidth="1"/>
    <col min="8462" max="8704" width="9.140625" style="967"/>
    <col min="8705" max="8705" width="2.7109375" style="967" customWidth="1"/>
    <col min="8706" max="8706" width="24.5703125" style="967" customWidth="1"/>
    <col min="8707" max="8707" width="10.7109375" style="967" bestFit="1" customWidth="1"/>
    <col min="8708" max="8708" width="12.85546875" style="967" customWidth="1"/>
    <col min="8709" max="8709" width="11.5703125" style="967" customWidth="1"/>
    <col min="8710" max="8710" width="12" style="967" customWidth="1"/>
    <col min="8711" max="8711" width="18" style="967" customWidth="1"/>
    <col min="8712" max="8712" width="13.85546875" style="967" customWidth="1"/>
    <col min="8713" max="8713" width="15.85546875" style="967" bestFit="1" customWidth="1"/>
    <col min="8714" max="8715" width="9.140625" style="967"/>
    <col min="8716" max="8716" width="14.42578125" style="967" customWidth="1"/>
    <col min="8717" max="8717" width="17" style="967" customWidth="1"/>
    <col min="8718" max="8960" width="9.140625" style="967"/>
    <col min="8961" max="8961" width="2.7109375" style="967" customWidth="1"/>
    <col min="8962" max="8962" width="24.5703125" style="967" customWidth="1"/>
    <col min="8963" max="8963" width="10.7109375" style="967" bestFit="1" customWidth="1"/>
    <col min="8964" max="8964" width="12.85546875" style="967" customWidth="1"/>
    <col min="8965" max="8965" width="11.5703125" style="967" customWidth="1"/>
    <col min="8966" max="8966" width="12" style="967" customWidth="1"/>
    <col min="8967" max="8967" width="18" style="967" customWidth="1"/>
    <col min="8968" max="8968" width="13.85546875" style="967" customWidth="1"/>
    <col min="8969" max="8969" width="15.85546875" style="967" bestFit="1" customWidth="1"/>
    <col min="8970" max="8971" width="9.140625" style="967"/>
    <col min="8972" max="8972" width="14.42578125" style="967" customWidth="1"/>
    <col min="8973" max="8973" width="17" style="967" customWidth="1"/>
    <col min="8974" max="9216" width="9.140625" style="967"/>
    <col min="9217" max="9217" width="2.7109375" style="967" customWidth="1"/>
    <col min="9218" max="9218" width="24.5703125" style="967" customWidth="1"/>
    <col min="9219" max="9219" width="10.7109375" style="967" bestFit="1" customWidth="1"/>
    <col min="9220" max="9220" width="12.85546875" style="967" customWidth="1"/>
    <col min="9221" max="9221" width="11.5703125" style="967" customWidth="1"/>
    <col min="9222" max="9222" width="12" style="967" customWidth="1"/>
    <col min="9223" max="9223" width="18" style="967" customWidth="1"/>
    <col min="9224" max="9224" width="13.85546875" style="967" customWidth="1"/>
    <col min="9225" max="9225" width="15.85546875" style="967" bestFit="1" customWidth="1"/>
    <col min="9226" max="9227" width="9.140625" style="967"/>
    <col min="9228" max="9228" width="14.42578125" style="967" customWidth="1"/>
    <col min="9229" max="9229" width="17" style="967" customWidth="1"/>
    <col min="9230" max="9472" width="9.140625" style="967"/>
    <col min="9473" max="9473" width="2.7109375" style="967" customWidth="1"/>
    <col min="9474" max="9474" width="24.5703125" style="967" customWidth="1"/>
    <col min="9475" max="9475" width="10.7109375" style="967" bestFit="1" customWidth="1"/>
    <col min="9476" max="9476" width="12.85546875" style="967" customWidth="1"/>
    <col min="9477" max="9477" width="11.5703125" style="967" customWidth="1"/>
    <col min="9478" max="9478" width="12" style="967" customWidth="1"/>
    <col min="9479" max="9479" width="18" style="967" customWidth="1"/>
    <col min="9480" max="9480" width="13.85546875" style="967" customWidth="1"/>
    <col min="9481" max="9481" width="15.85546875" style="967" bestFit="1" customWidth="1"/>
    <col min="9482" max="9483" width="9.140625" style="967"/>
    <col min="9484" max="9484" width="14.42578125" style="967" customWidth="1"/>
    <col min="9485" max="9485" width="17" style="967" customWidth="1"/>
    <col min="9486" max="9728" width="9.140625" style="967"/>
    <col min="9729" max="9729" width="2.7109375" style="967" customWidth="1"/>
    <col min="9730" max="9730" width="24.5703125" style="967" customWidth="1"/>
    <col min="9731" max="9731" width="10.7109375" style="967" bestFit="1" customWidth="1"/>
    <col min="9732" max="9732" width="12.85546875" style="967" customWidth="1"/>
    <col min="9733" max="9733" width="11.5703125" style="967" customWidth="1"/>
    <col min="9734" max="9734" width="12" style="967" customWidth="1"/>
    <col min="9735" max="9735" width="18" style="967" customWidth="1"/>
    <col min="9736" max="9736" width="13.85546875" style="967" customWidth="1"/>
    <col min="9737" max="9737" width="15.85546875" style="967" bestFit="1" customWidth="1"/>
    <col min="9738" max="9739" width="9.140625" style="967"/>
    <col min="9740" max="9740" width="14.42578125" style="967" customWidth="1"/>
    <col min="9741" max="9741" width="17" style="967" customWidth="1"/>
    <col min="9742" max="9984" width="9.140625" style="967"/>
    <col min="9985" max="9985" width="2.7109375" style="967" customWidth="1"/>
    <col min="9986" max="9986" width="24.5703125" style="967" customWidth="1"/>
    <col min="9987" max="9987" width="10.7109375" style="967" bestFit="1" customWidth="1"/>
    <col min="9988" max="9988" width="12.85546875" style="967" customWidth="1"/>
    <col min="9989" max="9989" width="11.5703125" style="967" customWidth="1"/>
    <col min="9990" max="9990" width="12" style="967" customWidth="1"/>
    <col min="9991" max="9991" width="18" style="967" customWidth="1"/>
    <col min="9992" max="9992" width="13.85546875" style="967" customWidth="1"/>
    <col min="9993" max="9993" width="15.85546875" style="967" bestFit="1" customWidth="1"/>
    <col min="9994" max="9995" width="9.140625" style="967"/>
    <col min="9996" max="9996" width="14.42578125" style="967" customWidth="1"/>
    <col min="9997" max="9997" width="17" style="967" customWidth="1"/>
    <col min="9998" max="10240" width="9.140625" style="967"/>
    <col min="10241" max="10241" width="2.7109375" style="967" customWidth="1"/>
    <col min="10242" max="10242" width="24.5703125" style="967" customWidth="1"/>
    <col min="10243" max="10243" width="10.7109375" style="967" bestFit="1" customWidth="1"/>
    <col min="10244" max="10244" width="12.85546875" style="967" customWidth="1"/>
    <col min="10245" max="10245" width="11.5703125" style="967" customWidth="1"/>
    <col min="10246" max="10246" width="12" style="967" customWidth="1"/>
    <col min="10247" max="10247" width="18" style="967" customWidth="1"/>
    <col min="10248" max="10248" width="13.85546875" style="967" customWidth="1"/>
    <col min="10249" max="10249" width="15.85546875" style="967" bestFit="1" customWidth="1"/>
    <col min="10250" max="10251" width="9.140625" style="967"/>
    <col min="10252" max="10252" width="14.42578125" style="967" customWidth="1"/>
    <col min="10253" max="10253" width="17" style="967" customWidth="1"/>
    <col min="10254" max="10496" width="9.140625" style="967"/>
    <col min="10497" max="10497" width="2.7109375" style="967" customWidth="1"/>
    <col min="10498" max="10498" width="24.5703125" style="967" customWidth="1"/>
    <col min="10499" max="10499" width="10.7109375" style="967" bestFit="1" customWidth="1"/>
    <col min="10500" max="10500" width="12.85546875" style="967" customWidth="1"/>
    <col min="10501" max="10501" width="11.5703125" style="967" customWidth="1"/>
    <col min="10502" max="10502" width="12" style="967" customWidth="1"/>
    <col min="10503" max="10503" width="18" style="967" customWidth="1"/>
    <col min="10504" max="10504" width="13.85546875" style="967" customWidth="1"/>
    <col min="10505" max="10505" width="15.85546875" style="967" bestFit="1" customWidth="1"/>
    <col min="10506" max="10507" width="9.140625" style="967"/>
    <col min="10508" max="10508" width="14.42578125" style="967" customWidth="1"/>
    <col min="10509" max="10509" width="17" style="967" customWidth="1"/>
    <col min="10510" max="10752" width="9.140625" style="967"/>
    <col min="10753" max="10753" width="2.7109375" style="967" customWidth="1"/>
    <col min="10754" max="10754" width="24.5703125" style="967" customWidth="1"/>
    <col min="10755" max="10755" width="10.7109375" style="967" bestFit="1" customWidth="1"/>
    <col min="10756" max="10756" width="12.85546875" style="967" customWidth="1"/>
    <col min="10757" max="10757" width="11.5703125" style="967" customWidth="1"/>
    <col min="10758" max="10758" width="12" style="967" customWidth="1"/>
    <col min="10759" max="10759" width="18" style="967" customWidth="1"/>
    <col min="10760" max="10760" width="13.85546875" style="967" customWidth="1"/>
    <col min="10761" max="10761" width="15.85546875" style="967" bestFit="1" customWidth="1"/>
    <col min="10762" max="10763" width="9.140625" style="967"/>
    <col min="10764" max="10764" width="14.42578125" style="967" customWidth="1"/>
    <col min="10765" max="10765" width="17" style="967" customWidth="1"/>
    <col min="10766" max="11008" width="9.140625" style="967"/>
    <col min="11009" max="11009" width="2.7109375" style="967" customWidth="1"/>
    <col min="11010" max="11010" width="24.5703125" style="967" customWidth="1"/>
    <col min="11011" max="11011" width="10.7109375" style="967" bestFit="1" customWidth="1"/>
    <col min="11012" max="11012" width="12.85546875" style="967" customWidth="1"/>
    <col min="11013" max="11013" width="11.5703125" style="967" customWidth="1"/>
    <col min="11014" max="11014" width="12" style="967" customWidth="1"/>
    <col min="11015" max="11015" width="18" style="967" customWidth="1"/>
    <col min="11016" max="11016" width="13.85546875" style="967" customWidth="1"/>
    <col min="11017" max="11017" width="15.85546875" style="967" bestFit="1" customWidth="1"/>
    <col min="11018" max="11019" width="9.140625" style="967"/>
    <col min="11020" max="11020" width="14.42578125" style="967" customWidth="1"/>
    <col min="11021" max="11021" width="17" style="967" customWidth="1"/>
    <col min="11022" max="11264" width="9.140625" style="967"/>
    <col min="11265" max="11265" width="2.7109375" style="967" customWidth="1"/>
    <col min="11266" max="11266" width="24.5703125" style="967" customWidth="1"/>
    <col min="11267" max="11267" width="10.7109375" style="967" bestFit="1" customWidth="1"/>
    <col min="11268" max="11268" width="12.85546875" style="967" customWidth="1"/>
    <col min="11269" max="11269" width="11.5703125" style="967" customWidth="1"/>
    <col min="11270" max="11270" width="12" style="967" customWidth="1"/>
    <col min="11271" max="11271" width="18" style="967" customWidth="1"/>
    <col min="11272" max="11272" width="13.85546875" style="967" customWidth="1"/>
    <col min="11273" max="11273" width="15.85546875" style="967" bestFit="1" customWidth="1"/>
    <col min="11274" max="11275" width="9.140625" style="967"/>
    <col min="11276" max="11276" width="14.42578125" style="967" customWidth="1"/>
    <col min="11277" max="11277" width="17" style="967" customWidth="1"/>
    <col min="11278" max="11520" width="9.140625" style="967"/>
    <col min="11521" max="11521" width="2.7109375" style="967" customWidth="1"/>
    <col min="11522" max="11522" width="24.5703125" style="967" customWidth="1"/>
    <col min="11523" max="11523" width="10.7109375" style="967" bestFit="1" customWidth="1"/>
    <col min="11524" max="11524" width="12.85546875" style="967" customWidth="1"/>
    <col min="11525" max="11525" width="11.5703125" style="967" customWidth="1"/>
    <col min="11526" max="11526" width="12" style="967" customWidth="1"/>
    <col min="11527" max="11527" width="18" style="967" customWidth="1"/>
    <col min="11528" max="11528" width="13.85546875" style="967" customWidth="1"/>
    <col min="11529" max="11529" width="15.85546875" style="967" bestFit="1" customWidth="1"/>
    <col min="11530" max="11531" width="9.140625" style="967"/>
    <col min="11532" max="11532" width="14.42578125" style="967" customWidth="1"/>
    <col min="11533" max="11533" width="17" style="967" customWidth="1"/>
    <col min="11534" max="11776" width="9.140625" style="967"/>
    <col min="11777" max="11777" width="2.7109375" style="967" customWidth="1"/>
    <col min="11778" max="11778" width="24.5703125" style="967" customWidth="1"/>
    <col min="11779" max="11779" width="10.7109375" style="967" bestFit="1" customWidth="1"/>
    <col min="11780" max="11780" width="12.85546875" style="967" customWidth="1"/>
    <col min="11781" max="11781" width="11.5703125" style="967" customWidth="1"/>
    <col min="11782" max="11782" width="12" style="967" customWidth="1"/>
    <col min="11783" max="11783" width="18" style="967" customWidth="1"/>
    <col min="11784" max="11784" width="13.85546875" style="967" customWidth="1"/>
    <col min="11785" max="11785" width="15.85546875" style="967" bestFit="1" customWidth="1"/>
    <col min="11786" max="11787" width="9.140625" style="967"/>
    <col min="11788" max="11788" width="14.42578125" style="967" customWidth="1"/>
    <col min="11789" max="11789" width="17" style="967" customWidth="1"/>
    <col min="11790" max="12032" width="9.140625" style="967"/>
    <col min="12033" max="12033" width="2.7109375" style="967" customWidth="1"/>
    <col min="12034" max="12034" width="24.5703125" style="967" customWidth="1"/>
    <col min="12035" max="12035" width="10.7109375" style="967" bestFit="1" customWidth="1"/>
    <col min="12036" max="12036" width="12.85546875" style="967" customWidth="1"/>
    <col min="12037" max="12037" width="11.5703125" style="967" customWidth="1"/>
    <col min="12038" max="12038" width="12" style="967" customWidth="1"/>
    <col min="12039" max="12039" width="18" style="967" customWidth="1"/>
    <col min="12040" max="12040" width="13.85546875" style="967" customWidth="1"/>
    <col min="12041" max="12041" width="15.85546875" style="967" bestFit="1" customWidth="1"/>
    <col min="12042" max="12043" width="9.140625" style="967"/>
    <col min="12044" max="12044" width="14.42578125" style="967" customWidth="1"/>
    <col min="12045" max="12045" width="17" style="967" customWidth="1"/>
    <col min="12046" max="12288" width="9.140625" style="967"/>
    <col min="12289" max="12289" width="2.7109375" style="967" customWidth="1"/>
    <col min="12290" max="12290" width="24.5703125" style="967" customWidth="1"/>
    <col min="12291" max="12291" width="10.7109375" style="967" bestFit="1" customWidth="1"/>
    <col min="12292" max="12292" width="12.85546875" style="967" customWidth="1"/>
    <col min="12293" max="12293" width="11.5703125" style="967" customWidth="1"/>
    <col min="12294" max="12294" width="12" style="967" customWidth="1"/>
    <col min="12295" max="12295" width="18" style="967" customWidth="1"/>
    <col min="12296" max="12296" width="13.85546875" style="967" customWidth="1"/>
    <col min="12297" max="12297" width="15.85546875" style="967" bestFit="1" customWidth="1"/>
    <col min="12298" max="12299" width="9.140625" style="967"/>
    <col min="12300" max="12300" width="14.42578125" style="967" customWidth="1"/>
    <col min="12301" max="12301" width="17" style="967" customWidth="1"/>
    <col min="12302" max="12544" width="9.140625" style="967"/>
    <col min="12545" max="12545" width="2.7109375" style="967" customWidth="1"/>
    <col min="12546" max="12546" width="24.5703125" style="967" customWidth="1"/>
    <col min="12547" max="12547" width="10.7109375" style="967" bestFit="1" customWidth="1"/>
    <col min="12548" max="12548" width="12.85546875" style="967" customWidth="1"/>
    <col min="12549" max="12549" width="11.5703125" style="967" customWidth="1"/>
    <col min="12550" max="12550" width="12" style="967" customWidth="1"/>
    <col min="12551" max="12551" width="18" style="967" customWidth="1"/>
    <col min="12552" max="12552" width="13.85546875" style="967" customWidth="1"/>
    <col min="12553" max="12553" width="15.85546875" style="967" bestFit="1" customWidth="1"/>
    <col min="12554" max="12555" width="9.140625" style="967"/>
    <col min="12556" max="12556" width="14.42578125" style="967" customWidth="1"/>
    <col min="12557" max="12557" width="17" style="967" customWidth="1"/>
    <col min="12558" max="12800" width="9.140625" style="967"/>
    <col min="12801" max="12801" width="2.7109375" style="967" customWidth="1"/>
    <col min="12802" max="12802" width="24.5703125" style="967" customWidth="1"/>
    <col min="12803" max="12803" width="10.7109375" style="967" bestFit="1" customWidth="1"/>
    <col min="12804" max="12804" width="12.85546875" style="967" customWidth="1"/>
    <col min="12805" max="12805" width="11.5703125" style="967" customWidth="1"/>
    <col min="12806" max="12806" width="12" style="967" customWidth="1"/>
    <col min="12807" max="12807" width="18" style="967" customWidth="1"/>
    <col min="12808" max="12808" width="13.85546875" style="967" customWidth="1"/>
    <col min="12809" max="12809" width="15.85546875" style="967" bestFit="1" customWidth="1"/>
    <col min="12810" max="12811" width="9.140625" style="967"/>
    <col min="12812" max="12812" width="14.42578125" style="967" customWidth="1"/>
    <col min="12813" max="12813" width="17" style="967" customWidth="1"/>
    <col min="12814" max="13056" width="9.140625" style="967"/>
    <col min="13057" max="13057" width="2.7109375" style="967" customWidth="1"/>
    <col min="13058" max="13058" width="24.5703125" style="967" customWidth="1"/>
    <col min="13059" max="13059" width="10.7109375" style="967" bestFit="1" customWidth="1"/>
    <col min="13060" max="13060" width="12.85546875" style="967" customWidth="1"/>
    <col min="13061" max="13061" width="11.5703125" style="967" customWidth="1"/>
    <col min="13062" max="13062" width="12" style="967" customWidth="1"/>
    <col min="13063" max="13063" width="18" style="967" customWidth="1"/>
    <col min="13064" max="13064" width="13.85546875" style="967" customWidth="1"/>
    <col min="13065" max="13065" width="15.85546875" style="967" bestFit="1" customWidth="1"/>
    <col min="13066" max="13067" width="9.140625" style="967"/>
    <col min="13068" max="13068" width="14.42578125" style="967" customWidth="1"/>
    <col min="13069" max="13069" width="17" style="967" customWidth="1"/>
    <col min="13070" max="13312" width="9.140625" style="967"/>
    <col min="13313" max="13313" width="2.7109375" style="967" customWidth="1"/>
    <col min="13314" max="13314" width="24.5703125" style="967" customWidth="1"/>
    <col min="13315" max="13315" width="10.7109375" style="967" bestFit="1" customWidth="1"/>
    <col min="13316" max="13316" width="12.85546875" style="967" customWidth="1"/>
    <col min="13317" max="13317" width="11.5703125" style="967" customWidth="1"/>
    <col min="13318" max="13318" width="12" style="967" customWidth="1"/>
    <col min="13319" max="13319" width="18" style="967" customWidth="1"/>
    <col min="13320" max="13320" width="13.85546875" style="967" customWidth="1"/>
    <col min="13321" max="13321" width="15.85546875" style="967" bestFit="1" customWidth="1"/>
    <col min="13322" max="13323" width="9.140625" style="967"/>
    <col min="13324" max="13324" width="14.42578125" style="967" customWidth="1"/>
    <col min="13325" max="13325" width="17" style="967" customWidth="1"/>
    <col min="13326" max="13568" width="9.140625" style="967"/>
    <col min="13569" max="13569" width="2.7109375" style="967" customWidth="1"/>
    <col min="13570" max="13570" width="24.5703125" style="967" customWidth="1"/>
    <col min="13571" max="13571" width="10.7109375" style="967" bestFit="1" customWidth="1"/>
    <col min="13572" max="13572" width="12.85546875" style="967" customWidth="1"/>
    <col min="13573" max="13573" width="11.5703125" style="967" customWidth="1"/>
    <col min="13574" max="13574" width="12" style="967" customWidth="1"/>
    <col min="13575" max="13575" width="18" style="967" customWidth="1"/>
    <col min="13576" max="13576" width="13.85546875" style="967" customWidth="1"/>
    <col min="13577" max="13577" width="15.85546875" style="967" bestFit="1" customWidth="1"/>
    <col min="13578" max="13579" width="9.140625" style="967"/>
    <col min="13580" max="13580" width="14.42578125" style="967" customWidth="1"/>
    <col min="13581" max="13581" width="17" style="967" customWidth="1"/>
    <col min="13582" max="13824" width="9.140625" style="967"/>
    <col min="13825" max="13825" width="2.7109375" style="967" customWidth="1"/>
    <col min="13826" max="13826" width="24.5703125" style="967" customWidth="1"/>
    <col min="13827" max="13827" width="10.7109375" style="967" bestFit="1" customWidth="1"/>
    <col min="13828" max="13828" width="12.85546875" style="967" customWidth="1"/>
    <col min="13829" max="13829" width="11.5703125" style="967" customWidth="1"/>
    <col min="13830" max="13830" width="12" style="967" customWidth="1"/>
    <col min="13831" max="13831" width="18" style="967" customWidth="1"/>
    <col min="13832" max="13832" width="13.85546875" style="967" customWidth="1"/>
    <col min="13833" max="13833" width="15.85546875" style="967" bestFit="1" customWidth="1"/>
    <col min="13834" max="13835" width="9.140625" style="967"/>
    <col min="13836" max="13836" width="14.42578125" style="967" customWidth="1"/>
    <col min="13837" max="13837" width="17" style="967" customWidth="1"/>
    <col min="13838" max="14080" width="9.140625" style="967"/>
    <col min="14081" max="14081" width="2.7109375" style="967" customWidth="1"/>
    <col min="14082" max="14082" width="24.5703125" style="967" customWidth="1"/>
    <col min="14083" max="14083" width="10.7109375" style="967" bestFit="1" customWidth="1"/>
    <col min="14084" max="14084" width="12.85546875" style="967" customWidth="1"/>
    <col min="14085" max="14085" width="11.5703125" style="967" customWidth="1"/>
    <col min="14086" max="14086" width="12" style="967" customWidth="1"/>
    <col min="14087" max="14087" width="18" style="967" customWidth="1"/>
    <col min="14088" max="14088" width="13.85546875" style="967" customWidth="1"/>
    <col min="14089" max="14089" width="15.85546875" style="967" bestFit="1" customWidth="1"/>
    <col min="14090" max="14091" width="9.140625" style="967"/>
    <col min="14092" max="14092" width="14.42578125" style="967" customWidth="1"/>
    <col min="14093" max="14093" width="17" style="967" customWidth="1"/>
    <col min="14094" max="14336" width="9.140625" style="967"/>
    <col min="14337" max="14337" width="2.7109375" style="967" customWidth="1"/>
    <col min="14338" max="14338" width="24.5703125" style="967" customWidth="1"/>
    <col min="14339" max="14339" width="10.7109375" style="967" bestFit="1" customWidth="1"/>
    <col min="14340" max="14340" width="12.85546875" style="967" customWidth="1"/>
    <col min="14341" max="14341" width="11.5703125" style="967" customWidth="1"/>
    <col min="14342" max="14342" width="12" style="967" customWidth="1"/>
    <col min="14343" max="14343" width="18" style="967" customWidth="1"/>
    <col min="14344" max="14344" width="13.85546875" style="967" customWidth="1"/>
    <col min="14345" max="14345" width="15.85546875" style="967" bestFit="1" customWidth="1"/>
    <col min="14346" max="14347" width="9.140625" style="967"/>
    <col min="14348" max="14348" width="14.42578125" style="967" customWidth="1"/>
    <col min="14349" max="14349" width="17" style="967" customWidth="1"/>
    <col min="14350" max="14592" width="9.140625" style="967"/>
    <col min="14593" max="14593" width="2.7109375" style="967" customWidth="1"/>
    <col min="14594" max="14594" width="24.5703125" style="967" customWidth="1"/>
    <col min="14595" max="14595" width="10.7109375" style="967" bestFit="1" customWidth="1"/>
    <col min="14596" max="14596" width="12.85546875" style="967" customWidth="1"/>
    <col min="14597" max="14597" width="11.5703125" style="967" customWidth="1"/>
    <col min="14598" max="14598" width="12" style="967" customWidth="1"/>
    <col min="14599" max="14599" width="18" style="967" customWidth="1"/>
    <col min="14600" max="14600" width="13.85546875" style="967" customWidth="1"/>
    <col min="14601" max="14601" width="15.85546875" style="967" bestFit="1" customWidth="1"/>
    <col min="14602" max="14603" width="9.140625" style="967"/>
    <col min="14604" max="14604" width="14.42578125" style="967" customWidth="1"/>
    <col min="14605" max="14605" width="17" style="967" customWidth="1"/>
    <col min="14606" max="14848" width="9.140625" style="967"/>
    <col min="14849" max="14849" width="2.7109375" style="967" customWidth="1"/>
    <col min="14850" max="14850" width="24.5703125" style="967" customWidth="1"/>
    <col min="14851" max="14851" width="10.7109375" style="967" bestFit="1" customWidth="1"/>
    <col min="14852" max="14852" width="12.85546875" style="967" customWidth="1"/>
    <col min="14853" max="14853" width="11.5703125" style="967" customWidth="1"/>
    <col min="14854" max="14854" width="12" style="967" customWidth="1"/>
    <col min="14855" max="14855" width="18" style="967" customWidth="1"/>
    <col min="14856" max="14856" width="13.85546875" style="967" customWidth="1"/>
    <col min="14857" max="14857" width="15.85546875" style="967" bestFit="1" customWidth="1"/>
    <col min="14858" max="14859" width="9.140625" style="967"/>
    <col min="14860" max="14860" width="14.42578125" style="967" customWidth="1"/>
    <col min="14861" max="14861" width="17" style="967" customWidth="1"/>
    <col min="14862" max="15104" width="9.140625" style="967"/>
    <col min="15105" max="15105" width="2.7109375" style="967" customWidth="1"/>
    <col min="15106" max="15106" width="24.5703125" style="967" customWidth="1"/>
    <col min="15107" max="15107" width="10.7109375" style="967" bestFit="1" customWidth="1"/>
    <col min="15108" max="15108" width="12.85546875" style="967" customWidth="1"/>
    <col min="15109" max="15109" width="11.5703125" style="967" customWidth="1"/>
    <col min="15110" max="15110" width="12" style="967" customWidth="1"/>
    <col min="15111" max="15111" width="18" style="967" customWidth="1"/>
    <col min="15112" max="15112" width="13.85546875" style="967" customWidth="1"/>
    <col min="15113" max="15113" width="15.85546875" style="967" bestFit="1" customWidth="1"/>
    <col min="15114" max="15115" width="9.140625" style="967"/>
    <col min="15116" max="15116" width="14.42578125" style="967" customWidth="1"/>
    <col min="15117" max="15117" width="17" style="967" customWidth="1"/>
    <col min="15118" max="15360" width="9.140625" style="967"/>
    <col min="15361" max="15361" width="2.7109375" style="967" customWidth="1"/>
    <col min="15362" max="15362" width="24.5703125" style="967" customWidth="1"/>
    <col min="15363" max="15363" width="10.7109375" style="967" bestFit="1" customWidth="1"/>
    <col min="15364" max="15364" width="12.85546875" style="967" customWidth="1"/>
    <col min="15365" max="15365" width="11.5703125" style="967" customWidth="1"/>
    <col min="15366" max="15366" width="12" style="967" customWidth="1"/>
    <col min="15367" max="15367" width="18" style="967" customWidth="1"/>
    <col min="15368" max="15368" width="13.85546875" style="967" customWidth="1"/>
    <col min="15369" max="15369" width="15.85546875" style="967" bestFit="1" customWidth="1"/>
    <col min="15370" max="15371" width="9.140625" style="967"/>
    <col min="15372" max="15372" width="14.42578125" style="967" customWidth="1"/>
    <col min="15373" max="15373" width="17" style="967" customWidth="1"/>
    <col min="15374" max="15616" width="9.140625" style="967"/>
    <col min="15617" max="15617" width="2.7109375" style="967" customWidth="1"/>
    <col min="15618" max="15618" width="24.5703125" style="967" customWidth="1"/>
    <col min="15619" max="15619" width="10.7109375" style="967" bestFit="1" customWidth="1"/>
    <col min="15620" max="15620" width="12.85546875" style="967" customWidth="1"/>
    <col min="15621" max="15621" width="11.5703125" style="967" customWidth="1"/>
    <col min="15622" max="15622" width="12" style="967" customWidth="1"/>
    <col min="15623" max="15623" width="18" style="967" customWidth="1"/>
    <col min="15624" max="15624" width="13.85546875" style="967" customWidth="1"/>
    <col min="15625" max="15625" width="15.85546875" style="967" bestFit="1" customWidth="1"/>
    <col min="15626" max="15627" width="9.140625" style="967"/>
    <col min="15628" max="15628" width="14.42578125" style="967" customWidth="1"/>
    <col min="15629" max="15629" width="17" style="967" customWidth="1"/>
    <col min="15630" max="15872" width="9.140625" style="967"/>
    <col min="15873" max="15873" width="2.7109375" style="967" customWidth="1"/>
    <col min="15874" max="15874" width="24.5703125" style="967" customWidth="1"/>
    <col min="15875" max="15875" width="10.7109375" style="967" bestFit="1" customWidth="1"/>
    <col min="15876" max="15876" width="12.85546875" style="967" customWidth="1"/>
    <col min="15877" max="15877" width="11.5703125" style="967" customWidth="1"/>
    <col min="15878" max="15878" width="12" style="967" customWidth="1"/>
    <col min="15879" max="15879" width="18" style="967" customWidth="1"/>
    <col min="15880" max="15880" width="13.85546875" style="967" customWidth="1"/>
    <col min="15881" max="15881" width="15.85546875" style="967" bestFit="1" customWidth="1"/>
    <col min="15882" max="15883" width="9.140625" style="967"/>
    <col min="15884" max="15884" width="14.42578125" style="967" customWidth="1"/>
    <col min="15885" max="15885" width="17" style="967" customWidth="1"/>
    <col min="15886" max="16128" width="9.140625" style="967"/>
    <col min="16129" max="16129" width="2.7109375" style="967" customWidth="1"/>
    <col min="16130" max="16130" width="24.5703125" style="967" customWidth="1"/>
    <col min="16131" max="16131" width="10.7109375" style="967" bestFit="1" customWidth="1"/>
    <col min="16132" max="16132" width="12.85546875" style="967" customWidth="1"/>
    <col min="16133" max="16133" width="11.5703125" style="967" customWidth="1"/>
    <col min="16134" max="16134" width="12" style="967" customWidth="1"/>
    <col min="16135" max="16135" width="18" style="967" customWidth="1"/>
    <col min="16136" max="16136" width="13.85546875" style="967" customWidth="1"/>
    <col min="16137" max="16137" width="15.85546875" style="967" bestFit="1" customWidth="1"/>
    <col min="16138" max="16139" width="9.140625" style="967"/>
    <col min="16140" max="16140" width="14.42578125" style="967" customWidth="1"/>
    <col min="16141" max="16141" width="17" style="967" customWidth="1"/>
    <col min="16142" max="16384" width="9.140625" style="967"/>
  </cols>
  <sheetData>
    <row r="1" spans="1:11" s="938" customFormat="1" ht="77.25" customHeight="1">
      <c r="A1" s="935"/>
      <c r="B1" s="936"/>
      <c r="C1" s="937" t="s">
        <v>1573</v>
      </c>
      <c r="D1" s="937"/>
      <c r="E1" s="937"/>
      <c r="F1" s="936"/>
      <c r="G1" s="936"/>
      <c r="I1" s="939"/>
      <c r="J1" s="936"/>
    </row>
    <row r="2" spans="1:11" s="938" customFormat="1" ht="15.75">
      <c r="A2" s="940"/>
      <c r="B2" s="941" t="s">
        <v>1574</v>
      </c>
      <c r="C2" s="942" t="s">
        <v>1575</v>
      </c>
      <c r="D2" s="942"/>
      <c r="E2" s="942"/>
      <c r="F2" s="942"/>
      <c r="G2" s="942"/>
      <c r="H2" s="943"/>
      <c r="I2" s="944"/>
      <c r="J2" s="945"/>
      <c r="K2" s="946"/>
    </row>
    <row r="3" spans="1:11" s="938" customFormat="1" ht="15.75">
      <c r="A3" s="947"/>
      <c r="B3" s="948" t="s">
        <v>1576</v>
      </c>
      <c r="C3" s="949" t="s">
        <v>1577</v>
      </c>
      <c r="D3" s="949"/>
      <c r="E3" s="949"/>
      <c r="F3" s="949"/>
      <c r="G3" s="949"/>
      <c r="H3" s="943"/>
      <c r="I3" s="950"/>
      <c r="J3" s="951"/>
      <c r="K3" s="952"/>
    </row>
    <row r="4" spans="1:11" s="938" customFormat="1" ht="15.75">
      <c r="A4" s="947"/>
      <c r="B4" s="948" t="s">
        <v>1578</v>
      </c>
      <c r="C4" s="953"/>
      <c r="D4" s="953"/>
      <c r="E4" s="953"/>
      <c r="F4" s="953"/>
      <c r="G4" s="953"/>
      <c r="H4" s="953" t="s">
        <v>1579</v>
      </c>
      <c r="I4" s="954" t="s">
        <v>1580</v>
      </c>
      <c r="J4" s="955"/>
      <c r="K4" s="949"/>
    </row>
    <row r="5" spans="1:11" s="938" customFormat="1" ht="16.5" thickBot="1">
      <c r="A5" s="956"/>
      <c r="B5" s="957" t="s">
        <v>1581</v>
      </c>
      <c r="C5" s="958" t="s">
        <v>1582</v>
      </c>
      <c r="D5" s="958"/>
      <c r="E5" s="958"/>
      <c r="F5" s="958"/>
      <c r="G5" s="959"/>
      <c r="H5" s="958" t="s">
        <v>1583</v>
      </c>
      <c r="I5" s="960">
        <v>42395</v>
      </c>
      <c r="J5" s="955"/>
      <c r="K5" s="961"/>
    </row>
    <row r="6" spans="1:11" s="938" customFormat="1" ht="16.5" thickTop="1">
      <c r="A6" s="935"/>
      <c r="B6" s="936"/>
      <c r="C6" s="936"/>
      <c r="D6" s="936"/>
      <c r="E6" s="936"/>
      <c r="F6" s="936"/>
      <c r="G6" s="936"/>
      <c r="I6" s="939"/>
      <c r="J6" s="936"/>
    </row>
    <row r="7" spans="1:11" s="935" customFormat="1" ht="35.25" customHeight="1">
      <c r="B7" s="962"/>
      <c r="C7" s="963" t="s">
        <v>1183</v>
      </c>
      <c r="D7" s="963" t="s">
        <v>1584</v>
      </c>
      <c r="E7" s="963" t="s">
        <v>1585</v>
      </c>
      <c r="F7" s="963" t="s">
        <v>1586</v>
      </c>
      <c r="G7" s="963" t="s">
        <v>1587</v>
      </c>
      <c r="H7" s="963" t="s">
        <v>1588</v>
      </c>
      <c r="I7" s="964"/>
      <c r="J7" s="962"/>
    </row>
    <row r="8" spans="1:11" s="935" customFormat="1" ht="15.75">
      <c r="B8" s="962"/>
      <c r="C8" s="965" t="s">
        <v>1589</v>
      </c>
      <c r="D8" s="965" t="s">
        <v>1590</v>
      </c>
      <c r="E8" s="965" t="s">
        <v>1591</v>
      </c>
      <c r="F8" s="965" t="s">
        <v>1592</v>
      </c>
      <c r="G8" s="965" t="s">
        <v>1593</v>
      </c>
      <c r="H8" s="965" t="s">
        <v>1594</v>
      </c>
      <c r="I8" s="966" t="s">
        <v>1595</v>
      </c>
      <c r="J8" s="962"/>
    </row>
    <row r="9" spans="1:11" ht="15">
      <c r="B9" s="968" t="s">
        <v>1596</v>
      </c>
      <c r="C9" s="969">
        <v>42370</v>
      </c>
      <c r="D9" s="970">
        <v>12000000</v>
      </c>
      <c r="E9" s="970">
        <v>863800</v>
      </c>
      <c r="F9" s="969"/>
      <c r="G9" s="970">
        <f>D9-E9</f>
        <v>11136200</v>
      </c>
      <c r="H9" s="967">
        <f>C10-C9</f>
        <v>-71</v>
      </c>
      <c r="I9" s="971">
        <f>G9*H9</f>
        <v>-790670200</v>
      </c>
    </row>
    <row r="10" spans="1:11" ht="15">
      <c r="B10" s="968" t="s">
        <v>1597</v>
      </c>
      <c r="C10" s="969">
        <v>42299</v>
      </c>
      <c r="D10" s="970"/>
      <c r="E10" s="970"/>
      <c r="F10" s="970">
        <v>5568100</v>
      </c>
      <c r="G10" s="970">
        <f>G9-E10+F10</f>
        <v>16704300</v>
      </c>
      <c r="H10" s="967">
        <f>C11-C10</f>
        <v>56</v>
      </c>
      <c r="I10" s="971">
        <f>G10*H10</f>
        <v>935440800</v>
      </c>
    </row>
    <row r="11" spans="1:11" ht="15">
      <c r="B11" s="968" t="s">
        <v>1597</v>
      </c>
      <c r="C11" s="969">
        <v>42355</v>
      </c>
      <c r="D11" s="970"/>
      <c r="E11" s="970"/>
      <c r="F11" s="970">
        <v>4343106</v>
      </c>
      <c r="G11" s="970">
        <f>G10-E11+F11</f>
        <v>21047406</v>
      </c>
      <c r="H11" s="967">
        <f>C12-C11</f>
        <v>5</v>
      </c>
      <c r="I11" s="971">
        <f>G11*H11</f>
        <v>105237030</v>
      </c>
    </row>
    <row r="12" spans="1:11" ht="15">
      <c r="B12" s="968" t="s">
        <v>851</v>
      </c>
      <c r="C12" s="969">
        <v>42360</v>
      </c>
      <c r="D12" s="970"/>
      <c r="E12" s="972">
        <v>109.8</v>
      </c>
      <c r="F12" s="969"/>
      <c r="G12" s="970">
        <f>G11-E12+F12</f>
        <v>21047296.199999999</v>
      </c>
      <c r="H12" s="967">
        <f>C13-C12+1</f>
        <v>10</v>
      </c>
      <c r="I12" s="971">
        <f>G12*H12</f>
        <v>210472962</v>
      </c>
    </row>
    <row r="13" spans="1:11" ht="15">
      <c r="B13" s="968" t="s">
        <v>1598</v>
      </c>
      <c r="C13" s="969">
        <v>42369</v>
      </c>
      <c r="G13" s="970">
        <f>G12-E13+F13</f>
        <v>21047296.199999999</v>
      </c>
    </row>
    <row r="14" spans="1:11" ht="15">
      <c r="B14" s="968"/>
      <c r="C14" s="969"/>
      <c r="G14" s="970"/>
    </row>
    <row r="15" spans="1:11" ht="15">
      <c r="G15" s="973" t="s">
        <v>1599</v>
      </c>
      <c r="H15" s="974">
        <f>SUM(H9:H12)</f>
        <v>0</v>
      </c>
      <c r="I15" s="975">
        <f>SUM(I9:I12)</f>
        <v>460480592</v>
      </c>
    </row>
    <row r="16" spans="1:11" ht="15">
      <c r="G16" s="973" t="s">
        <v>1600</v>
      </c>
      <c r="H16" s="973"/>
      <c r="I16" s="976" t="e">
        <f>I15/H15</f>
        <v>#DIV/0!</v>
      </c>
    </row>
  </sheetData>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BR572"/>
  <sheetViews>
    <sheetView view="pageBreakPreview" topLeftCell="A13" zoomScaleSheetLayoutView="100" workbookViewId="0">
      <selection activeCell="P1" sqref="P1:AI1048576"/>
    </sheetView>
  </sheetViews>
  <sheetFormatPr defaultColWidth="2.5703125" defaultRowHeight="15" outlineLevelCol="1"/>
  <cols>
    <col min="1" max="1" width="3" style="117" customWidth="1" outlineLevel="1"/>
    <col min="2" max="2" width="1.42578125" style="117" customWidth="1" outlineLevel="1"/>
    <col min="3" max="7" width="2.5703125" style="333" customWidth="1" outlineLevel="1"/>
    <col min="8" max="8" width="11.42578125" style="333" customWidth="1" outlineLevel="1"/>
    <col min="9" max="9" width="18.7109375" style="333" customWidth="1" outlineLevel="1"/>
    <col min="10" max="10" width="20" style="333" customWidth="1" outlineLevel="1"/>
    <col min="11" max="11" width="18.42578125" style="433" customWidth="1" outlineLevel="1"/>
    <col min="12" max="12" width="20" style="333" customWidth="1" outlineLevel="1"/>
    <col min="13" max="13" width="22.28515625" style="333" customWidth="1" outlineLevel="1"/>
    <col min="14" max="14" width="9" style="333" hidden="1" customWidth="1" outlineLevel="1"/>
    <col min="15" max="15" width="19.5703125" style="333" customWidth="1" outlineLevel="1"/>
    <col min="16" max="16" width="1.140625" style="360" customWidth="1"/>
    <col min="17" max="17" width="3" style="357" hidden="1" customWidth="1" outlineLevel="1"/>
    <col min="18" max="18" width="1.140625" style="357" hidden="1" customWidth="1" outlineLevel="1"/>
    <col min="19" max="51" width="2.5703125" style="359" hidden="1" customWidth="1" outlineLevel="1"/>
    <col min="52" max="52" width="1.7109375" style="359" customWidth="1" collapsed="1"/>
    <col min="53" max="53" width="15.85546875" style="359" bestFit="1" customWidth="1"/>
    <col min="54" max="54" width="16.28515625" style="359" bestFit="1" customWidth="1"/>
    <col min="55" max="55" width="19.42578125" style="359" customWidth="1"/>
    <col min="56" max="56" width="3.42578125" style="360" bestFit="1" customWidth="1"/>
    <col min="57" max="238" width="2.5703125" style="360"/>
    <col min="239" max="239" width="3" style="360" customWidth="1"/>
    <col min="240" max="240" width="1.42578125" style="360" customWidth="1"/>
    <col min="241" max="245" width="2.5703125" style="360" customWidth="1"/>
    <col min="246" max="246" width="17.7109375" style="360" customWidth="1"/>
    <col min="247" max="247" width="18.42578125" style="360" bestFit="1" customWidth="1"/>
    <col min="248" max="248" width="19.140625" style="360" customWidth="1"/>
    <col min="249" max="249" width="16.85546875" style="360" customWidth="1"/>
    <col min="250" max="250" width="20.140625" style="360" customWidth="1"/>
    <col min="251" max="251" width="20.28515625" style="360" customWidth="1"/>
    <col min="252" max="252" width="19.7109375" style="360" customWidth="1"/>
    <col min="253" max="253" width="2.5703125" style="360" customWidth="1"/>
    <col min="254" max="254" width="19.7109375" style="360" customWidth="1"/>
    <col min="255" max="255" width="0" style="360" hidden="1" customWidth="1"/>
    <col min="256" max="256" width="1" style="360" customWidth="1"/>
    <col min="257" max="257" width="5.7109375" style="360" customWidth="1"/>
    <col min="258" max="258" width="1.7109375" style="360" customWidth="1"/>
    <col min="259" max="259" width="6.42578125" style="360" customWidth="1"/>
    <col min="260" max="260" width="2.85546875" style="360" customWidth="1"/>
    <col min="261" max="261" width="3.85546875" style="360" customWidth="1"/>
    <col min="262" max="262" width="2.85546875" style="360" customWidth="1"/>
    <col min="263" max="263" width="2.28515625" style="360" customWidth="1"/>
    <col min="264" max="264" width="2.42578125" style="360" customWidth="1"/>
    <col min="265" max="265" width="2" style="360" customWidth="1"/>
    <col min="266" max="266" width="2.140625" style="360" customWidth="1"/>
    <col min="267" max="267" width="4" style="360" customWidth="1"/>
    <col min="268" max="268" width="2.140625" style="360" customWidth="1"/>
    <col min="269" max="269" width="2.28515625" style="360" customWidth="1"/>
    <col min="270" max="270" width="2.7109375" style="360" customWidth="1"/>
    <col min="271" max="271" width="5.85546875" style="360" customWidth="1"/>
    <col min="272" max="272" width="1.140625" style="360" customWidth="1"/>
    <col min="273" max="307" width="0" style="360" hidden="1" customWidth="1"/>
    <col min="308" max="308" width="1.7109375" style="360" customWidth="1"/>
    <col min="309" max="309" width="15.85546875" style="360" bestFit="1" customWidth="1"/>
    <col min="310" max="310" width="16.28515625" style="360" bestFit="1" customWidth="1"/>
    <col min="311" max="311" width="19.42578125" style="360" customWidth="1"/>
    <col min="312" max="312" width="3.42578125" style="360" bestFit="1" customWidth="1"/>
    <col min="313" max="494" width="2.5703125" style="360"/>
    <col min="495" max="495" width="3" style="360" customWidth="1"/>
    <col min="496" max="496" width="1.42578125" style="360" customWidth="1"/>
    <col min="497" max="501" width="2.5703125" style="360" customWidth="1"/>
    <col min="502" max="502" width="17.7109375" style="360" customWidth="1"/>
    <col min="503" max="503" width="18.42578125" style="360" bestFit="1" customWidth="1"/>
    <col min="504" max="504" width="19.140625" style="360" customWidth="1"/>
    <col min="505" max="505" width="16.85546875" style="360" customWidth="1"/>
    <col min="506" max="506" width="20.140625" style="360" customWidth="1"/>
    <col min="507" max="507" width="20.28515625" style="360" customWidth="1"/>
    <col min="508" max="508" width="19.7109375" style="360" customWidth="1"/>
    <col min="509" max="509" width="2.5703125" style="360" customWidth="1"/>
    <col min="510" max="510" width="19.7109375" style="360" customWidth="1"/>
    <col min="511" max="511" width="0" style="360" hidden="1" customWidth="1"/>
    <col min="512" max="512" width="1" style="360" customWidth="1"/>
    <col min="513" max="513" width="5.7109375" style="360" customWidth="1"/>
    <col min="514" max="514" width="1.7109375" style="360" customWidth="1"/>
    <col min="515" max="515" width="6.42578125" style="360" customWidth="1"/>
    <col min="516" max="516" width="2.85546875" style="360" customWidth="1"/>
    <col min="517" max="517" width="3.85546875" style="360" customWidth="1"/>
    <col min="518" max="518" width="2.85546875" style="360" customWidth="1"/>
    <col min="519" max="519" width="2.28515625" style="360" customWidth="1"/>
    <col min="520" max="520" width="2.42578125" style="360" customWidth="1"/>
    <col min="521" max="521" width="2" style="360" customWidth="1"/>
    <col min="522" max="522" width="2.140625" style="360" customWidth="1"/>
    <col min="523" max="523" width="4" style="360" customWidth="1"/>
    <col min="524" max="524" width="2.140625" style="360" customWidth="1"/>
    <col min="525" max="525" width="2.28515625" style="360" customWidth="1"/>
    <col min="526" max="526" width="2.7109375" style="360" customWidth="1"/>
    <col min="527" max="527" width="5.85546875" style="360" customWidth="1"/>
    <col min="528" max="528" width="1.140625" style="360" customWidth="1"/>
    <col min="529" max="563" width="0" style="360" hidden="1" customWidth="1"/>
    <col min="564" max="564" width="1.7109375" style="360" customWidth="1"/>
    <col min="565" max="565" width="15.85546875" style="360" bestFit="1" customWidth="1"/>
    <col min="566" max="566" width="16.28515625" style="360" bestFit="1" customWidth="1"/>
    <col min="567" max="567" width="19.42578125" style="360" customWidth="1"/>
    <col min="568" max="568" width="3.42578125" style="360" bestFit="1" customWidth="1"/>
    <col min="569" max="750" width="2.5703125" style="360"/>
    <col min="751" max="751" width="3" style="360" customWidth="1"/>
    <col min="752" max="752" width="1.42578125" style="360" customWidth="1"/>
    <col min="753" max="757" width="2.5703125" style="360" customWidth="1"/>
    <col min="758" max="758" width="17.7109375" style="360" customWidth="1"/>
    <col min="759" max="759" width="18.42578125" style="360" bestFit="1" customWidth="1"/>
    <col min="760" max="760" width="19.140625" style="360" customWidth="1"/>
    <col min="761" max="761" width="16.85546875" style="360" customWidth="1"/>
    <col min="762" max="762" width="20.140625" style="360" customWidth="1"/>
    <col min="763" max="763" width="20.28515625" style="360" customWidth="1"/>
    <col min="764" max="764" width="19.7109375" style="360" customWidth="1"/>
    <col min="765" max="765" width="2.5703125" style="360" customWidth="1"/>
    <col min="766" max="766" width="19.7109375" style="360" customWidth="1"/>
    <col min="767" max="767" width="0" style="360" hidden="1" customWidth="1"/>
    <col min="768" max="768" width="1" style="360" customWidth="1"/>
    <col min="769" max="769" width="5.7109375" style="360" customWidth="1"/>
    <col min="770" max="770" width="1.7109375" style="360" customWidth="1"/>
    <col min="771" max="771" width="6.42578125" style="360" customWidth="1"/>
    <col min="772" max="772" width="2.85546875" style="360" customWidth="1"/>
    <col min="773" max="773" width="3.85546875" style="360" customWidth="1"/>
    <col min="774" max="774" width="2.85546875" style="360" customWidth="1"/>
    <col min="775" max="775" width="2.28515625" style="360" customWidth="1"/>
    <col min="776" max="776" width="2.42578125" style="360" customWidth="1"/>
    <col min="777" max="777" width="2" style="360" customWidth="1"/>
    <col min="778" max="778" width="2.140625" style="360" customWidth="1"/>
    <col min="779" max="779" width="4" style="360" customWidth="1"/>
    <col min="780" max="780" width="2.140625" style="360" customWidth="1"/>
    <col min="781" max="781" width="2.28515625" style="360" customWidth="1"/>
    <col min="782" max="782" width="2.7109375" style="360" customWidth="1"/>
    <col min="783" max="783" width="5.85546875" style="360" customWidth="1"/>
    <col min="784" max="784" width="1.140625" style="360" customWidth="1"/>
    <col min="785" max="819" width="0" style="360" hidden="1" customWidth="1"/>
    <col min="820" max="820" width="1.7109375" style="360" customWidth="1"/>
    <col min="821" max="821" width="15.85546875" style="360" bestFit="1" customWidth="1"/>
    <col min="822" max="822" width="16.28515625" style="360" bestFit="1" customWidth="1"/>
    <col min="823" max="823" width="19.42578125" style="360" customWidth="1"/>
    <col min="824" max="824" width="3.42578125" style="360" bestFit="1" customWidth="1"/>
    <col min="825" max="1006" width="2.5703125" style="360"/>
    <col min="1007" max="1007" width="3" style="360" customWidth="1"/>
    <col min="1008" max="1008" width="1.42578125" style="360" customWidth="1"/>
    <col min="1009" max="1013" width="2.5703125" style="360" customWidth="1"/>
    <col min="1014" max="1014" width="17.7109375" style="360" customWidth="1"/>
    <col min="1015" max="1015" width="18.42578125" style="360" bestFit="1" customWidth="1"/>
    <col min="1016" max="1016" width="19.140625" style="360" customWidth="1"/>
    <col min="1017" max="1017" width="16.85546875" style="360" customWidth="1"/>
    <col min="1018" max="1018" width="20.140625" style="360" customWidth="1"/>
    <col min="1019" max="1019" width="20.28515625" style="360" customWidth="1"/>
    <col min="1020" max="1020" width="19.7109375" style="360" customWidth="1"/>
    <col min="1021" max="1021" width="2.5703125" style="360" customWidth="1"/>
    <col min="1022" max="1022" width="19.7109375" style="360" customWidth="1"/>
    <col min="1023" max="1023" width="0" style="360" hidden="1" customWidth="1"/>
    <col min="1024" max="1024" width="1" style="360" customWidth="1"/>
    <col min="1025" max="1025" width="5.7109375" style="360" customWidth="1"/>
    <col min="1026" max="1026" width="1.7109375" style="360" customWidth="1"/>
    <col min="1027" max="1027" width="6.42578125" style="360" customWidth="1"/>
    <col min="1028" max="1028" width="2.85546875" style="360" customWidth="1"/>
    <col min="1029" max="1029" width="3.85546875" style="360" customWidth="1"/>
    <col min="1030" max="1030" width="2.85546875" style="360" customWidth="1"/>
    <col min="1031" max="1031" width="2.28515625" style="360" customWidth="1"/>
    <col min="1032" max="1032" width="2.42578125" style="360" customWidth="1"/>
    <col min="1033" max="1033" width="2" style="360" customWidth="1"/>
    <col min="1034" max="1034" width="2.140625" style="360" customWidth="1"/>
    <col min="1035" max="1035" width="4" style="360" customWidth="1"/>
    <col min="1036" max="1036" width="2.140625" style="360" customWidth="1"/>
    <col min="1037" max="1037" width="2.28515625" style="360" customWidth="1"/>
    <col min="1038" max="1038" width="2.7109375" style="360" customWidth="1"/>
    <col min="1039" max="1039" width="5.85546875" style="360" customWidth="1"/>
    <col min="1040" max="1040" width="1.140625" style="360" customWidth="1"/>
    <col min="1041" max="1075" width="0" style="360" hidden="1" customWidth="1"/>
    <col min="1076" max="1076" width="1.7109375" style="360" customWidth="1"/>
    <col min="1077" max="1077" width="15.85546875" style="360" bestFit="1" customWidth="1"/>
    <col min="1078" max="1078" width="16.28515625" style="360" bestFit="1" customWidth="1"/>
    <col min="1079" max="1079" width="19.42578125" style="360" customWidth="1"/>
    <col min="1080" max="1080" width="3.42578125" style="360" bestFit="1" customWidth="1"/>
    <col min="1081" max="1262" width="2.5703125" style="360"/>
    <col min="1263" max="1263" width="3" style="360" customWidth="1"/>
    <col min="1264" max="1264" width="1.42578125" style="360" customWidth="1"/>
    <col min="1265" max="1269" width="2.5703125" style="360" customWidth="1"/>
    <col min="1270" max="1270" width="17.7109375" style="360" customWidth="1"/>
    <col min="1271" max="1271" width="18.42578125" style="360" bestFit="1" customWidth="1"/>
    <col min="1272" max="1272" width="19.140625" style="360" customWidth="1"/>
    <col min="1273" max="1273" width="16.85546875" style="360" customWidth="1"/>
    <col min="1274" max="1274" width="20.140625" style="360" customWidth="1"/>
    <col min="1275" max="1275" width="20.28515625" style="360" customWidth="1"/>
    <col min="1276" max="1276" width="19.7109375" style="360" customWidth="1"/>
    <col min="1277" max="1277" width="2.5703125" style="360" customWidth="1"/>
    <col min="1278" max="1278" width="19.7109375" style="360" customWidth="1"/>
    <col min="1279" max="1279" width="0" style="360" hidden="1" customWidth="1"/>
    <col min="1280" max="1280" width="1" style="360" customWidth="1"/>
    <col min="1281" max="1281" width="5.7109375" style="360" customWidth="1"/>
    <col min="1282" max="1282" width="1.7109375" style="360" customWidth="1"/>
    <col min="1283" max="1283" width="6.42578125" style="360" customWidth="1"/>
    <col min="1284" max="1284" width="2.85546875" style="360" customWidth="1"/>
    <col min="1285" max="1285" width="3.85546875" style="360" customWidth="1"/>
    <col min="1286" max="1286" width="2.85546875" style="360" customWidth="1"/>
    <col min="1287" max="1287" width="2.28515625" style="360" customWidth="1"/>
    <col min="1288" max="1288" width="2.42578125" style="360" customWidth="1"/>
    <col min="1289" max="1289" width="2" style="360" customWidth="1"/>
    <col min="1290" max="1290" width="2.140625" style="360" customWidth="1"/>
    <col min="1291" max="1291" width="4" style="360" customWidth="1"/>
    <col min="1292" max="1292" width="2.140625" style="360" customWidth="1"/>
    <col min="1293" max="1293" width="2.28515625" style="360" customWidth="1"/>
    <col min="1294" max="1294" width="2.7109375" style="360" customWidth="1"/>
    <col min="1295" max="1295" width="5.85546875" style="360" customWidth="1"/>
    <col min="1296" max="1296" width="1.140625" style="360" customWidth="1"/>
    <col min="1297" max="1331" width="0" style="360" hidden="1" customWidth="1"/>
    <col min="1332" max="1332" width="1.7109375" style="360" customWidth="1"/>
    <col min="1333" max="1333" width="15.85546875" style="360" bestFit="1" customWidth="1"/>
    <col min="1334" max="1334" width="16.28515625" style="360" bestFit="1" customWidth="1"/>
    <col min="1335" max="1335" width="19.42578125" style="360" customWidth="1"/>
    <col min="1336" max="1336" width="3.42578125" style="360" bestFit="1" customWidth="1"/>
    <col min="1337" max="1518" width="2.5703125" style="360"/>
    <col min="1519" max="1519" width="3" style="360" customWidth="1"/>
    <col min="1520" max="1520" width="1.42578125" style="360" customWidth="1"/>
    <col min="1521" max="1525" width="2.5703125" style="360" customWidth="1"/>
    <col min="1526" max="1526" width="17.7109375" style="360" customWidth="1"/>
    <col min="1527" max="1527" width="18.42578125" style="360" bestFit="1" customWidth="1"/>
    <col min="1528" max="1528" width="19.140625" style="360" customWidth="1"/>
    <col min="1529" max="1529" width="16.85546875" style="360" customWidth="1"/>
    <col min="1530" max="1530" width="20.140625" style="360" customWidth="1"/>
    <col min="1531" max="1531" width="20.28515625" style="360" customWidth="1"/>
    <col min="1532" max="1532" width="19.7109375" style="360" customWidth="1"/>
    <col min="1533" max="1533" width="2.5703125" style="360" customWidth="1"/>
    <col min="1534" max="1534" width="19.7109375" style="360" customWidth="1"/>
    <col min="1535" max="1535" width="0" style="360" hidden="1" customWidth="1"/>
    <col min="1536" max="1536" width="1" style="360" customWidth="1"/>
    <col min="1537" max="1537" width="5.7109375" style="360" customWidth="1"/>
    <col min="1538" max="1538" width="1.7109375" style="360" customWidth="1"/>
    <col min="1539" max="1539" width="6.42578125" style="360" customWidth="1"/>
    <col min="1540" max="1540" width="2.85546875" style="360" customWidth="1"/>
    <col min="1541" max="1541" width="3.85546875" style="360" customWidth="1"/>
    <col min="1542" max="1542" width="2.85546875" style="360" customWidth="1"/>
    <col min="1543" max="1543" width="2.28515625" style="360" customWidth="1"/>
    <col min="1544" max="1544" width="2.42578125" style="360" customWidth="1"/>
    <col min="1545" max="1545" width="2" style="360" customWidth="1"/>
    <col min="1546" max="1546" width="2.140625" style="360" customWidth="1"/>
    <col min="1547" max="1547" width="4" style="360" customWidth="1"/>
    <col min="1548" max="1548" width="2.140625" style="360" customWidth="1"/>
    <col min="1549" max="1549" width="2.28515625" style="360" customWidth="1"/>
    <col min="1550" max="1550" width="2.7109375" style="360" customWidth="1"/>
    <col min="1551" max="1551" width="5.85546875" style="360" customWidth="1"/>
    <col min="1552" max="1552" width="1.140625" style="360" customWidth="1"/>
    <col min="1553" max="1587" width="0" style="360" hidden="1" customWidth="1"/>
    <col min="1588" max="1588" width="1.7109375" style="360" customWidth="1"/>
    <col min="1589" max="1589" width="15.85546875" style="360" bestFit="1" customWidth="1"/>
    <col min="1590" max="1590" width="16.28515625" style="360" bestFit="1" customWidth="1"/>
    <col min="1591" max="1591" width="19.42578125" style="360" customWidth="1"/>
    <col min="1592" max="1592" width="3.42578125" style="360" bestFit="1" customWidth="1"/>
    <col min="1593" max="1774" width="2.5703125" style="360"/>
    <col min="1775" max="1775" width="3" style="360" customWidth="1"/>
    <col min="1776" max="1776" width="1.42578125" style="360" customWidth="1"/>
    <col min="1777" max="1781" width="2.5703125" style="360" customWidth="1"/>
    <col min="1782" max="1782" width="17.7109375" style="360" customWidth="1"/>
    <col min="1783" max="1783" width="18.42578125" style="360" bestFit="1" customWidth="1"/>
    <col min="1784" max="1784" width="19.140625" style="360" customWidth="1"/>
    <col min="1785" max="1785" width="16.85546875" style="360" customWidth="1"/>
    <col min="1786" max="1786" width="20.140625" style="360" customWidth="1"/>
    <col min="1787" max="1787" width="20.28515625" style="360" customWidth="1"/>
    <col min="1788" max="1788" width="19.7109375" style="360" customWidth="1"/>
    <col min="1789" max="1789" width="2.5703125" style="360" customWidth="1"/>
    <col min="1790" max="1790" width="19.7109375" style="360" customWidth="1"/>
    <col min="1791" max="1791" width="0" style="360" hidden="1" customWidth="1"/>
    <col min="1792" max="1792" width="1" style="360" customWidth="1"/>
    <col min="1793" max="1793" width="5.7109375" style="360" customWidth="1"/>
    <col min="1794" max="1794" width="1.7109375" style="360" customWidth="1"/>
    <col min="1795" max="1795" width="6.42578125" style="360" customWidth="1"/>
    <col min="1796" max="1796" width="2.85546875" style="360" customWidth="1"/>
    <col min="1797" max="1797" width="3.85546875" style="360" customWidth="1"/>
    <col min="1798" max="1798" width="2.85546875" style="360" customWidth="1"/>
    <col min="1799" max="1799" width="2.28515625" style="360" customWidth="1"/>
    <col min="1800" max="1800" width="2.42578125" style="360" customWidth="1"/>
    <col min="1801" max="1801" width="2" style="360" customWidth="1"/>
    <col min="1802" max="1802" width="2.140625" style="360" customWidth="1"/>
    <col min="1803" max="1803" width="4" style="360" customWidth="1"/>
    <col min="1804" max="1804" width="2.140625" style="360" customWidth="1"/>
    <col min="1805" max="1805" width="2.28515625" style="360" customWidth="1"/>
    <col min="1806" max="1806" width="2.7109375" style="360" customWidth="1"/>
    <col min="1807" max="1807" width="5.85546875" style="360" customWidth="1"/>
    <col min="1808" max="1808" width="1.140625" style="360" customWidth="1"/>
    <col min="1809" max="1843" width="0" style="360" hidden="1" customWidth="1"/>
    <col min="1844" max="1844" width="1.7109375" style="360" customWidth="1"/>
    <col min="1845" max="1845" width="15.85546875" style="360" bestFit="1" customWidth="1"/>
    <col min="1846" max="1846" width="16.28515625" style="360" bestFit="1" customWidth="1"/>
    <col min="1847" max="1847" width="19.42578125" style="360" customWidth="1"/>
    <col min="1848" max="1848" width="3.42578125" style="360" bestFit="1" customWidth="1"/>
    <col min="1849" max="2030" width="2.5703125" style="360"/>
    <col min="2031" max="2031" width="3" style="360" customWidth="1"/>
    <col min="2032" max="2032" width="1.42578125" style="360" customWidth="1"/>
    <col min="2033" max="2037" width="2.5703125" style="360" customWidth="1"/>
    <col min="2038" max="2038" width="17.7109375" style="360" customWidth="1"/>
    <col min="2039" max="2039" width="18.42578125" style="360" bestFit="1" customWidth="1"/>
    <col min="2040" max="2040" width="19.140625" style="360" customWidth="1"/>
    <col min="2041" max="2041" width="16.85546875" style="360" customWidth="1"/>
    <col min="2042" max="2042" width="20.140625" style="360" customWidth="1"/>
    <col min="2043" max="2043" width="20.28515625" style="360" customWidth="1"/>
    <col min="2044" max="2044" width="19.7109375" style="360" customWidth="1"/>
    <col min="2045" max="2045" width="2.5703125" style="360" customWidth="1"/>
    <col min="2046" max="2046" width="19.7109375" style="360" customWidth="1"/>
    <col min="2047" max="2047" width="0" style="360" hidden="1" customWidth="1"/>
    <col min="2048" max="2048" width="1" style="360" customWidth="1"/>
    <col min="2049" max="2049" width="5.7109375" style="360" customWidth="1"/>
    <col min="2050" max="2050" width="1.7109375" style="360" customWidth="1"/>
    <col min="2051" max="2051" width="6.42578125" style="360" customWidth="1"/>
    <col min="2052" max="2052" width="2.85546875" style="360" customWidth="1"/>
    <col min="2053" max="2053" width="3.85546875" style="360" customWidth="1"/>
    <col min="2054" max="2054" width="2.85546875" style="360" customWidth="1"/>
    <col min="2055" max="2055" width="2.28515625" style="360" customWidth="1"/>
    <col min="2056" max="2056" width="2.42578125" style="360" customWidth="1"/>
    <col min="2057" max="2057" width="2" style="360" customWidth="1"/>
    <col min="2058" max="2058" width="2.140625" style="360" customWidth="1"/>
    <col min="2059" max="2059" width="4" style="360" customWidth="1"/>
    <col min="2060" max="2060" width="2.140625" style="360" customWidth="1"/>
    <col min="2061" max="2061" width="2.28515625" style="360" customWidth="1"/>
    <col min="2062" max="2062" width="2.7109375" style="360" customWidth="1"/>
    <col min="2063" max="2063" width="5.85546875" style="360" customWidth="1"/>
    <col min="2064" max="2064" width="1.140625" style="360" customWidth="1"/>
    <col min="2065" max="2099" width="0" style="360" hidden="1" customWidth="1"/>
    <col min="2100" max="2100" width="1.7109375" style="360" customWidth="1"/>
    <col min="2101" max="2101" width="15.85546875" style="360" bestFit="1" customWidth="1"/>
    <col min="2102" max="2102" width="16.28515625" style="360" bestFit="1" customWidth="1"/>
    <col min="2103" max="2103" width="19.42578125" style="360" customWidth="1"/>
    <col min="2104" max="2104" width="3.42578125" style="360" bestFit="1" customWidth="1"/>
    <col min="2105" max="2286" width="2.5703125" style="360"/>
    <col min="2287" max="2287" width="3" style="360" customWidth="1"/>
    <col min="2288" max="2288" width="1.42578125" style="360" customWidth="1"/>
    <col min="2289" max="2293" width="2.5703125" style="360" customWidth="1"/>
    <col min="2294" max="2294" width="17.7109375" style="360" customWidth="1"/>
    <col min="2295" max="2295" width="18.42578125" style="360" bestFit="1" customWidth="1"/>
    <col min="2296" max="2296" width="19.140625" style="360" customWidth="1"/>
    <col min="2297" max="2297" width="16.85546875" style="360" customWidth="1"/>
    <col min="2298" max="2298" width="20.140625" style="360" customWidth="1"/>
    <col min="2299" max="2299" width="20.28515625" style="360" customWidth="1"/>
    <col min="2300" max="2300" width="19.7109375" style="360" customWidth="1"/>
    <col min="2301" max="2301" width="2.5703125" style="360" customWidth="1"/>
    <col min="2302" max="2302" width="19.7109375" style="360" customWidth="1"/>
    <col min="2303" max="2303" width="0" style="360" hidden="1" customWidth="1"/>
    <col min="2304" max="2304" width="1" style="360" customWidth="1"/>
    <col min="2305" max="2305" width="5.7109375" style="360" customWidth="1"/>
    <col min="2306" max="2306" width="1.7109375" style="360" customWidth="1"/>
    <col min="2307" max="2307" width="6.42578125" style="360" customWidth="1"/>
    <col min="2308" max="2308" width="2.85546875" style="360" customWidth="1"/>
    <col min="2309" max="2309" width="3.85546875" style="360" customWidth="1"/>
    <col min="2310" max="2310" width="2.85546875" style="360" customWidth="1"/>
    <col min="2311" max="2311" width="2.28515625" style="360" customWidth="1"/>
    <col min="2312" max="2312" width="2.42578125" style="360" customWidth="1"/>
    <col min="2313" max="2313" width="2" style="360" customWidth="1"/>
    <col min="2314" max="2314" width="2.140625" style="360" customWidth="1"/>
    <col min="2315" max="2315" width="4" style="360" customWidth="1"/>
    <col min="2316" max="2316" width="2.140625" style="360" customWidth="1"/>
    <col min="2317" max="2317" width="2.28515625" style="360" customWidth="1"/>
    <col min="2318" max="2318" width="2.7109375" style="360" customWidth="1"/>
    <col min="2319" max="2319" width="5.85546875" style="360" customWidth="1"/>
    <col min="2320" max="2320" width="1.140625" style="360" customWidth="1"/>
    <col min="2321" max="2355" width="0" style="360" hidden="1" customWidth="1"/>
    <col min="2356" max="2356" width="1.7109375" style="360" customWidth="1"/>
    <col min="2357" max="2357" width="15.85546875" style="360" bestFit="1" customWidth="1"/>
    <col min="2358" max="2358" width="16.28515625" style="360" bestFit="1" customWidth="1"/>
    <col min="2359" max="2359" width="19.42578125" style="360" customWidth="1"/>
    <col min="2360" max="2360" width="3.42578125" style="360" bestFit="1" customWidth="1"/>
    <col min="2361" max="2542" width="2.5703125" style="360"/>
    <col min="2543" max="2543" width="3" style="360" customWidth="1"/>
    <col min="2544" max="2544" width="1.42578125" style="360" customWidth="1"/>
    <col min="2545" max="2549" width="2.5703125" style="360" customWidth="1"/>
    <col min="2550" max="2550" width="17.7109375" style="360" customWidth="1"/>
    <col min="2551" max="2551" width="18.42578125" style="360" bestFit="1" customWidth="1"/>
    <col min="2552" max="2552" width="19.140625" style="360" customWidth="1"/>
    <col min="2553" max="2553" width="16.85546875" style="360" customWidth="1"/>
    <col min="2554" max="2554" width="20.140625" style="360" customWidth="1"/>
    <col min="2555" max="2555" width="20.28515625" style="360" customWidth="1"/>
    <col min="2556" max="2556" width="19.7109375" style="360" customWidth="1"/>
    <col min="2557" max="2557" width="2.5703125" style="360" customWidth="1"/>
    <col min="2558" max="2558" width="19.7109375" style="360" customWidth="1"/>
    <col min="2559" max="2559" width="0" style="360" hidden="1" customWidth="1"/>
    <col min="2560" max="2560" width="1" style="360" customWidth="1"/>
    <col min="2561" max="2561" width="5.7109375" style="360" customWidth="1"/>
    <col min="2562" max="2562" width="1.7109375" style="360" customWidth="1"/>
    <col min="2563" max="2563" width="6.42578125" style="360" customWidth="1"/>
    <col min="2564" max="2564" width="2.85546875" style="360" customWidth="1"/>
    <col min="2565" max="2565" width="3.85546875" style="360" customWidth="1"/>
    <col min="2566" max="2566" width="2.85546875" style="360" customWidth="1"/>
    <col min="2567" max="2567" width="2.28515625" style="360" customWidth="1"/>
    <col min="2568" max="2568" width="2.42578125" style="360" customWidth="1"/>
    <col min="2569" max="2569" width="2" style="360" customWidth="1"/>
    <col min="2570" max="2570" width="2.140625" style="360" customWidth="1"/>
    <col min="2571" max="2571" width="4" style="360" customWidth="1"/>
    <col min="2572" max="2572" width="2.140625" style="360" customWidth="1"/>
    <col min="2573" max="2573" width="2.28515625" style="360" customWidth="1"/>
    <col min="2574" max="2574" width="2.7109375" style="360" customWidth="1"/>
    <col min="2575" max="2575" width="5.85546875" style="360" customWidth="1"/>
    <col min="2576" max="2576" width="1.140625" style="360" customWidth="1"/>
    <col min="2577" max="2611" width="0" style="360" hidden="1" customWidth="1"/>
    <col min="2612" max="2612" width="1.7109375" style="360" customWidth="1"/>
    <col min="2613" max="2613" width="15.85546875" style="360" bestFit="1" customWidth="1"/>
    <col min="2614" max="2614" width="16.28515625" style="360" bestFit="1" customWidth="1"/>
    <col min="2615" max="2615" width="19.42578125" style="360" customWidth="1"/>
    <col min="2616" max="2616" width="3.42578125" style="360" bestFit="1" customWidth="1"/>
    <col min="2617" max="2798" width="2.5703125" style="360"/>
    <col min="2799" max="2799" width="3" style="360" customWidth="1"/>
    <col min="2800" max="2800" width="1.42578125" style="360" customWidth="1"/>
    <col min="2801" max="2805" width="2.5703125" style="360" customWidth="1"/>
    <col min="2806" max="2806" width="17.7109375" style="360" customWidth="1"/>
    <col min="2807" max="2807" width="18.42578125" style="360" bestFit="1" customWidth="1"/>
    <col min="2808" max="2808" width="19.140625" style="360" customWidth="1"/>
    <col min="2809" max="2809" width="16.85546875" style="360" customWidth="1"/>
    <col min="2810" max="2810" width="20.140625" style="360" customWidth="1"/>
    <col min="2811" max="2811" width="20.28515625" style="360" customWidth="1"/>
    <col min="2812" max="2812" width="19.7109375" style="360" customWidth="1"/>
    <col min="2813" max="2813" width="2.5703125" style="360" customWidth="1"/>
    <col min="2814" max="2814" width="19.7109375" style="360" customWidth="1"/>
    <col min="2815" max="2815" width="0" style="360" hidden="1" customWidth="1"/>
    <col min="2816" max="2816" width="1" style="360" customWidth="1"/>
    <col min="2817" max="2817" width="5.7109375" style="360" customWidth="1"/>
    <col min="2818" max="2818" width="1.7109375" style="360" customWidth="1"/>
    <col min="2819" max="2819" width="6.42578125" style="360" customWidth="1"/>
    <col min="2820" max="2820" width="2.85546875" style="360" customWidth="1"/>
    <col min="2821" max="2821" width="3.85546875" style="360" customWidth="1"/>
    <col min="2822" max="2822" width="2.85546875" style="360" customWidth="1"/>
    <col min="2823" max="2823" width="2.28515625" style="360" customWidth="1"/>
    <col min="2824" max="2824" width="2.42578125" style="360" customWidth="1"/>
    <col min="2825" max="2825" width="2" style="360" customWidth="1"/>
    <col min="2826" max="2826" width="2.140625" style="360" customWidth="1"/>
    <col min="2827" max="2827" width="4" style="360" customWidth="1"/>
    <col min="2828" max="2828" width="2.140625" style="360" customWidth="1"/>
    <col min="2829" max="2829" width="2.28515625" style="360" customWidth="1"/>
    <col min="2830" max="2830" width="2.7109375" style="360" customWidth="1"/>
    <col min="2831" max="2831" width="5.85546875" style="360" customWidth="1"/>
    <col min="2832" max="2832" width="1.140625" style="360" customWidth="1"/>
    <col min="2833" max="2867" width="0" style="360" hidden="1" customWidth="1"/>
    <col min="2868" max="2868" width="1.7109375" style="360" customWidth="1"/>
    <col min="2869" max="2869" width="15.85546875" style="360" bestFit="1" customWidth="1"/>
    <col min="2870" max="2870" width="16.28515625" style="360" bestFit="1" customWidth="1"/>
    <col min="2871" max="2871" width="19.42578125" style="360" customWidth="1"/>
    <col min="2872" max="2872" width="3.42578125" style="360" bestFit="1" customWidth="1"/>
    <col min="2873" max="3054" width="2.5703125" style="360"/>
    <col min="3055" max="3055" width="3" style="360" customWidth="1"/>
    <col min="3056" max="3056" width="1.42578125" style="360" customWidth="1"/>
    <col min="3057" max="3061" width="2.5703125" style="360" customWidth="1"/>
    <col min="3062" max="3062" width="17.7109375" style="360" customWidth="1"/>
    <col min="3063" max="3063" width="18.42578125" style="360" bestFit="1" customWidth="1"/>
    <col min="3064" max="3064" width="19.140625" style="360" customWidth="1"/>
    <col min="3065" max="3065" width="16.85546875" style="360" customWidth="1"/>
    <col min="3066" max="3066" width="20.140625" style="360" customWidth="1"/>
    <col min="3067" max="3067" width="20.28515625" style="360" customWidth="1"/>
    <col min="3068" max="3068" width="19.7109375" style="360" customWidth="1"/>
    <col min="3069" max="3069" width="2.5703125" style="360" customWidth="1"/>
    <col min="3070" max="3070" width="19.7109375" style="360" customWidth="1"/>
    <col min="3071" max="3071" width="0" style="360" hidden="1" customWidth="1"/>
    <col min="3072" max="3072" width="1" style="360" customWidth="1"/>
    <col min="3073" max="3073" width="5.7109375" style="360" customWidth="1"/>
    <col min="3074" max="3074" width="1.7109375" style="360" customWidth="1"/>
    <col min="3075" max="3075" width="6.42578125" style="360" customWidth="1"/>
    <col min="3076" max="3076" width="2.85546875" style="360" customWidth="1"/>
    <col min="3077" max="3077" width="3.85546875" style="360" customWidth="1"/>
    <col min="3078" max="3078" width="2.85546875" style="360" customWidth="1"/>
    <col min="3079" max="3079" width="2.28515625" style="360" customWidth="1"/>
    <col min="3080" max="3080" width="2.42578125" style="360" customWidth="1"/>
    <col min="3081" max="3081" width="2" style="360" customWidth="1"/>
    <col min="3082" max="3082" width="2.140625" style="360" customWidth="1"/>
    <col min="3083" max="3083" width="4" style="360" customWidth="1"/>
    <col min="3084" max="3084" width="2.140625" style="360" customWidth="1"/>
    <col min="3085" max="3085" width="2.28515625" style="360" customWidth="1"/>
    <col min="3086" max="3086" width="2.7109375" style="360" customWidth="1"/>
    <col min="3087" max="3087" width="5.85546875" style="360" customWidth="1"/>
    <col min="3088" max="3088" width="1.140625" style="360" customWidth="1"/>
    <col min="3089" max="3123" width="0" style="360" hidden="1" customWidth="1"/>
    <col min="3124" max="3124" width="1.7109375" style="360" customWidth="1"/>
    <col min="3125" max="3125" width="15.85546875" style="360" bestFit="1" customWidth="1"/>
    <col min="3126" max="3126" width="16.28515625" style="360" bestFit="1" customWidth="1"/>
    <col min="3127" max="3127" width="19.42578125" style="360" customWidth="1"/>
    <col min="3128" max="3128" width="3.42578125" style="360" bestFit="1" customWidth="1"/>
    <col min="3129" max="3310" width="2.5703125" style="360"/>
    <col min="3311" max="3311" width="3" style="360" customWidth="1"/>
    <col min="3312" max="3312" width="1.42578125" style="360" customWidth="1"/>
    <col min="3313" max="3317" width="2.5703125" style="360" customWidth="1"/>
    <col min="3318" max="3318" width="17.7109375" style="360" customWidth="1"/>
    <col min="3319" max="3319" width="18.42578125" style="360" bestFit="1" customWidth="1"/>
    <col min="3320" max="3320" width="19.140625" style="360" customWidth="1"/>
    <col min="3321" max="3321" width="16.85546875" style="360" customWidth="1"/>
    <col min="3322" max="3322" width="20.140625" style="360" customWidth="1"/>
    <col min="3323" max="3323" width="20.28515625" style="360" customWidth="1"/>
    <col min="3324" max="3324" width="19.7109375" style="360" customWidth="1"/>
    <col min="3325" max="3325" width="2.5703125" style="360" customWidth="1"/>
    <col min="3326" max="3326" width="19.7109375" style="360" customWidth="1"/>
    <col min="3327" max="3327" width="0" style="360" hidden="1" customWidth="1"/>
    <col min="3328" max="3328" width="1" style="360" customWidth="1"/>
    <col min="3329" max="3329" width="5.7109375" style="360" customWidth="1"/>
    <col min="3330" max="3330" width="1.7109375" style="360" customWidth="1"/>
    <col min="3331" max="3331" width="6.42578125" style="360" customWidth="1"/>
    <col min="3332" max="3332" width="2.85546875" style="360" customWidth="1"/>
    <col min="3333" max="3333" width="3.85546875" style="360" customWidth="1"/>
    <col min="3334" max="3334" width="2.85546875" style="360" customWidth="1"/>
    <col min="3335" max="3335" width="2.28515625" style="360" customWidth="1"/>
    <col min="3336" max="3336" width="2.42578125" style="360" customWidth="1"/>
    <col min="3337" max="3337" width="2" style="360" customWidth="1"/>
    <col min="3338" max="3338" width="2.140625" style="360" customWidth="1"/>
    <col min="3339" max="3339" width="4" style="360" customWidth="1"/>
    <col min="3340" max="3340" width="2.140625" style="360" customWidth="1"/>
    <col min="3341" max="3341" width="2.28515625" style="360" customWidth="1"/>
    <col min="3342" max="3342" width="2.7109375" style="360" customWidth="1"/>
    <col min="3343" max="3343" width="5.85546875" style="360" customWidth="1"/>
    <col min="3344" max="3344" width="1.140625" style="360" customWidth="1"/>
    <col min="3345" max="3379" width="0" style="360" hidden="1" customWidth="1"/>
    <col min="3380" max="3380" width="1.7109375" style="360" customWidth="1"/>
    <col min="3381" max="3381" width="15.85546875" style="360" bestFit="1" customWidth="1"/>
    <col min="3382" max="3382" width="16.28515625" style="360" bestFit="1" customWidth="1"/>
    <col min="3383" max="3383" width="19.42578125" style="360" customWidth="1"/>
    <col min="3384" max="3384" width="3.42578125" style="360" bestFit="1" customWidth="1"/>
    <col min="3385" max="3566" width="2.5703125" style="360"/>
    <col min="3567" max="3567" width="3" style="360" customWidth="1"/>
    <col min="3568" max="3568" width="1.42578125" style="360" customWidth="1"/>
    <col min="3569" max="3573" width="2.5703125" style="360" customWidth="1"/>
    <col min="3574" max="3574" width="17.7109375" style="360" customWidth="1"/>
    <col min="3575" max="3575" width="18.42578125" style="360" bestFit="1" customWidth="1"/>
    <col min="3576" max="3576" width="19.140625" style="360" customWidth="1"/>
    <col min="3577" max="3577" width="16.85546875" style="360" customWidth="1"/>
    <col min="3578" max="3578" width="20.140625" style="360" customWidth="1"/>
    <col min="3579" max="3579" width="20.28515625" style="360" customWidth="1"/>
    <col min="3580" max="3580" width="19.7109375" style="360" customWidth="1"/>
    <col min="3581" max="3581" width="2.5703125" style="360" customWidth="1"/>
    <col min="3582" max="3582" width="19.7109375" style="360" customWidth="1"/>
    <col min="3583" max="3583" width="0" style="360" hidden="1" customWidth="1"/>
    <col min="3584" max="3584" width="1" style="360" customWidth="1"/>
    <col min="3585" max="3585" width="5.7109375" style="360" customWidth="1"/>
    <col min="3586" max="3586" width="1.7109375" style="360" customWidth="1"/>
    <col min="3587" max="3587" width="6.42578125" style="360" customWidth="1"/>
    <col min="3588" max="3588" width="2.85546875" style="360" customWidth="1"/>
    <col min="3589" max="3589" width="3.85546875" style="360" customWidth="1"/>
    <col min="3590" max="3590" width="2.85546875" style="360" customWidth="1"/>
    <col min="3591" max="3591" width="2.28515625" style="360" customWidth="1"/>
    <col min="3592" max="3592" width="2.42578125" style="360" customWidth="1"/>
    <col min="3593" max="3593" width="2" style="360" customWidth="1"/>
    <col min="3594" max="3594" width="2.140625" style="360" customWidth="1"/>
    <col min="3595" max="3595" width="4" style="360" customWidth="1"/>
    <col min="3596" max="3596" width="2.140625" style="360" customWidth="1"/>
    <col min="3597" max="3597" width="2.28515625" style="360" customWidth="1"/>
    <col min="3598" max="3598" width="2.7109375" style="360" customWidth="1"/>
    <col min="3599" max="3599" width="5.85546875" style="360" customWidth="1"/>
    <col min="3600" max="3600" width="1.140625" style="360" customWidth="1"/>
    <col min="3601" max="3635" width="0" style="360" hidden="1" customWidth="1"/>
    <col min="3636" max="3636" width="1.7109375" style="360" customWidth="1"/>
    <col min="3637" max="3637" width="15.85546875" style="360" bestFit="1" customWidth="1"/>
    <col min="3638" max="3638" width="16.28515625" style="360" bestFit="1" customWidth="1"/>
    <col min="3639" max="3639" width="19.42578125" style="360" customWidth="1"/>
    <col min="3640" max="3640" width="3.42578125" style="360" bestFit="1" customWidth="1"/>
    <col min="3641" max="3822" width="2.5703125" style="360"/>
    <col min="3823" max="3823" width="3" style="360" customWidth="1"/>
    <col min="3824" max="3824" width="1.42578125" style="360" customWidth="1"/>
    <col min="3825" max="3829" width="2.5703125" style="360" customWidth="1"/>
    <col min="3830" max="3830" width="17.7109375" style="360" customWidth="1"/>
    <col min="3831" max="3831" width="18.42578125" style="360" bestFit="1" customWidth="1"/>
    <col min="3832" max="3832" width="19.140625" style="360" customWidth="1"/>
    <col min="3833" max="3833" width="16.85546875" style="360" customWidth="1"/>
    <col min="3834" max="3834" width="20.140625" style="360" customWidth="1"/>
    <col min="3835" max="3835" width="20.28515625" style="360" customWidth="1"/>
    <col min="3836" max="3836" width="19.7109375" style="360" customWidth="1"/>
    <col min="3837" max="3837" width="2.5703125" style="360" customWidth="1"/>
    <col min="3838" max="3838" width="19.7109375" style="360" customWidth="1"/>
    <col min="3839" max="3839" width="0" style="360" hidden="1" customWidth="1"/>
    <col min="3840" max="3840" width="1" style="360" customWidth="1"/>
    <col min="3841" max="3841" width="5.7109375" style="360" customWidth="1"/>
    <col min="3842" max="3842" width="1.7109375" style="360" customWidth="1"/>
    <col min="3843" max="3843" width="6.42578125" style="360" customWidth="1"/>
    <col min="3844" max="3844" width="2.85546875" style="360" customWidth="1"/>
    <col min="3845" max="3845" width="3.85546875" style="360" customWidth="1"/>
    <col min="3846" max="3846" width="2.85546875" style="360" customWidth="1"/>
    <col min="3847" max="3847" width="2.28515625" style="360" customWidth="1"/>
    <col min="3848" max="3848" width="2.42578125" style="360" customWidth="1"/>
    <col min="3849" max="3849" width="2" style="360" customWidth="1"/>
    <col min="3850" max="3850" width="2.140625" style="360" customWidth="1"/>
    <col min="3851" max="3851" width="4" style="360" customWidth="1"/>
    <col min="3852" max="3852" width="2.140625" style="360" customWidth="1"/>
    <col min="3853" max="3853" width="2.28515625" style="360" customWidth="1"/>
    <col min="3854" max="3854" width="2.7109375" style="360" customWidth="1"/>
    <col min="3855" max="3855" width="5.85546875" style="360" customWidth="1"/>
    <col min="3856" max="3856" width="1.140625" style="360" customWidth="1"/>
    <col min="3857" max="3891" width="0" style="360" hidden="1" customWidth="1"/>
    <col min="3892" max="3892" width="1.7109375" style="360" customWidth="1"/>
    <col min="3893" max="3893" width="15.85546875" style="360" bestFit="1" customWidth="1"/>
    <col min="3894" max="3894" width="16.28515625" style="360" bestFit="1" customWidth="1"/>
    <col min="3895" max="3895" width="19.42578125" style="360" customWidth="1"/>
    <col min="3896" max="3896" width="3.42578125" style="360" bestFit="1" customWidth="1"/>
    <col min="3897" max="4078" width="2.5703125" style="360"/>
    <col min="4079" max="4079" width="3" style="360" customWidth="1"/>
    <col min="4080" max="4080" width="1.42578125" style="360" customWidth="1"/>
    <col min="4081" max="4085" width="2.5703125" style="360" customWidth="1"/>
    <col min="4086" max="4086" width="17.7109375" style="360" customWidth="1"/>
    <col min="4087" max="4087" width="18.42578125" style="360" bestFit="1" customWidth="1"/>
    <col min="4088" max="4088" width="19.140625" style="360" customWidth="1"/>
    <col min="4089" max="4089" width="16.85546875" style="360" customWidth="1"/>
    <col min="4090" max="4090" width="20.140625" style="360" customWidth="1"/>
    <col min="4091" max="4091" width="20.28515625" style="360" customWidth="1"/>
    <col min="4092" max="4092" width="19.7109375" style="360" customWidth="1"/>
    <col min="4093" max="4093" width="2.5703125" style="360" customWidth="1"/>
    <col min="4094" max="4094" width="19.7109375" style="360" customWidth="1"/>
    <col min="4095" max="4095" width="0" style="360" hidden="1" customWidth="1"/>
    <col min="4096" max="4096" width="1" style="360" customWidth="1"/>
    <col min="4097" max="4097" width="5.7109375" style="360" customWidth="1"/>
    <col min="4098" max="4098" width="1.7109375" style="360" customWidth="1"/>
    <col min="4099" max="4099" width="6.42578125" style="360" customWidth="1"/>
    <col min="4100" max="4100" width="2.85546875" style="360" customWidth="1"/>
    <col min="4101" max="4101" width="3.85546875" style="360" customWidth="1"/>
    <col min="4102" max="4102" width="2.85546875" style="360" customWidth="1"/>
    <col min="4103" max="4103" width="2.28515625" style="360" customWidth="1"/>
    <col min="4104" max="4104" width="2.42578125" style="360" customWidth="1"/>
    <col min="4105" max="4105" width="2" style="360" customWidth="1"/>
    <col min="4106" max="4106" width="2.140625" style="360" customWidth="1"/>
    <col min="4107" max="4107" width="4" style="360" customWidth="1"/>
    <col min="4108" max="4108" width="2.140625" style="360" customWidth="1"/>
    <col min="4109" max="4109" width="2.28515625" style="360" customWidth="1"/>
    <col min="4110" max="4110" width="2.7109375" style="360" customWidth="1"/>
    <col min="4111" max="4111" width="5.85546875" style="360" customWidth="1"/>
    <col min="4112" max="4112" width="1.140625" style="360" customWidth="1"/>
    <col min="4113" max="4147" width="0" style="360" hidden="1" customWidth="1"/>
    <col min="4148" max="4148" width="1.7109375" style="360" customWidth="1"/>
    <col min="4149" max="4149" width="15.85546875" style="360" bestFit="1" customWidth="1"/>
    <col min="4150" max="4150" width="16.28515625" style="360" bestFit="1" customWidth="1"/>
    <col min="4151" max="4151" width="19.42578125" style="360" customWidth="1"/>
    <col min="4152" max="4152" width="3.42578125" style="360" bestFit="1" customWidth="1"/>
    <col min="4153" max="4334" width="2.5703125" style="360"/>
    <col min="4335" max="4335" width="3" style="360" customWidth="1"/>
    <col min="4336" max="4336" width="1.42578125" style="360" customWidth="1"/>
    <col min="4337" max="4341" width="2.5703125" style="360" customWidth="1"/>
    <col min="4342" max="4342" width="17.7109375" style="360" customWidth="1"/>
    <col min="4343" max="4343" width="18.42578125" style="360" bestFit="1" customWidth="1"/>
    <col min="4344" max="4344" width="19.140625" style="360" customWidth="1"/>
    <col min="4345" max="4345" width="16.85546875" style="360" customWidth="1"/>
    <col min="4346" max="4346" width="20.140625" style="360" customWidth="1"/>
    <col min="4347" max="4347" width="20.28515625" style="360" customWidth="1"/>
    <col min="4348" max="4348" width="19.7109375" style="360" customWidth="1"/>
    <col min="4349" max="4349" width="2.5703125" style="360" customWidth="1"/>
    <col min="4350" max="4350" width="19.7109375" style="360" customWidth="1"/>
    <col min="4351" max="4351" width="0" style="360" hidden="1" customWidth="1"/>
    <col min="4352" max="4352" width="1" style="360" customWidth="1"/>
    <col min="4353" max="4353" width="5.7109375" style="360" customWidth="1"/>
    <col min="4354" max="4354" width="1.7109375" style="360" customWidth="1"/>
    <col min="4355" max="4355" width="6.42578125" style="360" customWidth="1"/>
    <col min="4356" max="4356" width="2.85546875" style="360" customWidth="1"/>
    <col min="4357" max="4357" width="3.85546875" style="360" customWidth="1"/>
    <col min="4358" max="4358" width="2.85546875" style="360" customWidth="1"/>
    <col min="4359" max="4359" width="2.28515625" style="360" customWidth="1"/>
    <col min="4360" max="4360" width="2.42578125" style="360" customWidth="1"/>
    <col min="4361" max="4361" width="2" style="360" customWidth="1"/>
    <col min="4362" max="4362" width="2.140625" style="360" customWidth="1"/>
    <col min="4363" max="4363" width="4" style="360" customWidth="1"/>
    <col min="4364" max="4364" width="2.140625" style="360" customWidth="1"/>
    <col min="4365" max="4365" width="2.28515625" style="360" customWidth="1"/>
    <col min="4366" max="4366" width="2.7109375" style="360" customWidth="1"/>
    <col min="4367" max="4367" width="5.85546875" style="360" customWidth="1"/>
    <col min="4368" max="4368" width="1.140625" style="360" customWidth="1"/>
    <col min="4369" max="4403" width="0" style="360" hidden="1" customWidth="1"/>
    <col min="4404" max="4404" width="1.7109375" style="360" customWidth="1"/>
    <col min="4405" max="4405" width="15.85546875" style="360" bestFit="1" customWidth="1"/>
    <col min="4406" max="4406" width="16.28515625" style="360" bestFit="1" customWidth="1"/>
    <col min="4407" max="4407" width="19.42578125" style="360" customWidth="1"/>
    <col min="4408" max="4408" width="3.42578125" style="360" bestFit="1" customWidth="1"/>
    <col min="4409" max="4590" width="2.5703125" style="360"/>
    <col min="4591" max="4591" width="3" style="360" customWidth="1"/>
    <col min="4592" max="4592" width="1.42578125" style="360" customWidth="1"/>
    <col min="4593" max="4597" width="2.5703125" style="360" customWidth="1"/>
    <col min="4598" max="4598" width="17.7109375" style="360" customWidth="1"/>
    <col min="4599" max="4599" width="18.42578125" style="360" bestFit="1" customWidth="1"/>
    <col min="4600" max="4600" width="19.140625" style="360" customWidth="1"/>
    <col min="4601" max="4601" width="16.85546875" style="360" customWidth="1"/>
    <col min="4602" max="4602" width="20.140625" style="360" customWidth="1"/>
    <col min="4603" max="4603" width="20.28515625" style="360" customWidth="1"/>
    <col min="4604" max="4604" width="19.7109375" style="360" customWidth="1"/>
    <col min="4605" max="4605" width="2.5703125" style="360" customWidth="1"/>
    <col min="4606" max="4606" width="19.7109375" style="360" customWidth="1"/>
    <col min="4607" max="4607" width="0" style="360" hidden="1" customWidth="1"/>
    <col min="4608" max="4608" width="1" style="360" customWidth="1"/>
    <col min="4609" max="4609" width="5.7109375" style="360" customWidth="1"/>
    <col min="4610" max="4610" width="1.7109375" style="360" customWidth="1"/>
    <col min="4611" max="4611" width="6.42578125" style="360" customWidth="1"/>
    <col min="4612" max="4612" width="2.85546875" style="360" customWidth="1"/>
    <col min="4613" max="4613" width="3.85546875" style="360" customWidth="1"/>
    <col min="4614" max="4614" width="2.85546875" style="360" customWidth="1"/>
    <col min="4615" max="4615" width="2.28515625" style="360" customWidth="1"/>
    <col min="4616" max="4616" width="2.42578125" style="360" customWidth="1"/>
    <col min="4617" max="4617" width="2" style="360" customWidth="1"/>
    <col min="4618" max="4618" width="2.140625" style="360" customWidth="1"/>
    <col min="4619" max="4619" width="4" style="360" customWidth="1"/>
    <col min="4620" max="4620" width="2.140625" style="360" customWidth="1"/>
    <col min="4621" max="4621" width="2.28515625" style="360" customWidth="1"/>
    <col min="4622" max="4622" width="2.7109375" style="360" customWidth="1"/>
    <col min="4623" max="4623" width="5.85546875" style="360" customWidth="1"/>
    <col min="4624" max="4624" width="1.140625" style="360" customWidth="1"/>
    <col min="4625" max="4659" width="0" style="360" hidden="1" customWidth="1"/>
    <col min="4660" max="4660" width="1.7109375" style="360" customWidth="1"/>
    <col min="4661" max="4661" width="15.85546875" style="360" bestFit="1" customWidth="1"/>
    <col min="4662" max="4662" width="16.28515625" style="360" bestFit="1" customWidth="1"/>
    <col min="4663" max="4663" width="19.42578125" style="360" customWidth="1"/>
    <col min="4664" max="4664" width="3.42578125" style="360" bestFit="1" customWidth="1"/>
    <col min="4665" max="4846" width="2.5703125" style="360"/>
    <col min="4847" max="4847" width="3" style="360" customWidth="1"/>
    <col min="4848" max="4848" width="1.42578125" style="360" customWidth="1"/>
    <col min="4849" max="4853" width="2.5703125" style="360" customWidth="1"/>
    <col min="4854" max="4854" width="17.7109375" style="360" customWidth="1"/>
    <col min="4855" max="4855" width="18.42578125" style="360" bestFit="1" customWidth="1"/>
    <col min="4856" max="4856" width="19.140625" style="360" customWidth="1"/>
    <col min="4857" max="4857" width="16.85546875" style="360" customWidth="1"/>
    <col min="4858" max="4858" width="20.140625" style="360" customWidth="1"/>
    <col min="4859" max="4859" width="20.28515625" style="360" customWidth="1"/>
    <col min="4860" max="4860" width="19.7109375" style="360" customWidth="1"/>
    <col min="4861" max="4861" width="2.5703125" style="360" customWidth="1"/>
    <col min="4862" max="4862" width="19.7109375" style="360" customWidth="1"/>
    <col min="4863" max="4863" width="0" style="360" hidden="1" customWidth="1"/>
    <col min="4864" max="4864" width="1" style="360" customWidth="1"/>
    <col min="4865" max="4865" width="5.7109375" style="360" customWidth="1"/>
    <col min="4866" max="4866" width="1.7109375" style="360" customWidth="1"/>
    <col min="4867" max="4867" width="6.42578125" style="360" customWidth="1"/>
    <col min="4868" max="4868" width="2.85546875" style="360" customWidth="1"/>
    <col min="4869" max="4869" width="3.85546875" style="360" customWidth="1"/>
    <col min="4870" max="4870" width="2.85546875" style="360" customWidth="1"/>
    <col min="4871" max="4871" width="2.28515625" style="360" customWidth="1"/>
    <col min="4872" max="4872" width="2.42578125" style="360" customWidth="1"/>
    <col min="4873" max="4873" width="2" style="360" customWidth="1"/>
    <col min="4874" max="4874" width="2.140625" style="360" customWidth="1"/>
    <col min="4875" max="4875" width="4" style="360" customWidth="1"/>
    <col min="4876" max="4876" width="2.140625" style="360" customWidth="1"/>
    <col min="4877" max="4877" width="2.28515625" style="360" customWidth="1"/>
    <col min="4878" max="4878" width="2.7109375" style="360" customWidth="1"/>
    <col min="4879" max="4879" width="5.85546875" style="360" customWidth="1"/>
    <col min="4880" max="4880" width="1.140625" style="360" customWidth="1"/>
    <col min="4881" max="4915" width="0" style="360" hidden="1" customWidth="1"/>
    <col min="4916" max="4916" width="1.7109375" style="360" customWidth="1"/>
    <col min="4917" max="4917" width="15.85546875" style="360" bestFit="1" customWidth="1"/>
    <col min="4918" max="4918" width="16.28515625" style="360" bestFit="1" customWidth="1"/>
    <col min="4919" max="4919" width="19.42578125" style="360" customWidth="1"/>
    <col min="4920" max="4920" width="3.42578125" style="360" bestFit="1" customWidth="1"/>
    <col min="4921" max="5102" width="2.5703125" style="360"/>
    <col min="5103" max="5103" width="3" style="360" customWidth="1"/>
    <col min="5104" max="5104" width="1.42578125" style="360" customWidth="1"/>
    <col min="5105" max="5109" width="2.5703125" style="360" customWidth="1"/>
    <col min="5110" max="5110" width="17.7109375" style="360" customWidth="1"/>
    <col min="5111" max="5111" width="18.42578125" style="360" bestFit="1" customWidth="1"/>
    <col min="5112" max="5112" width="19.140625" style="360" customWidth="1"/>
    <col min="5113" max="5113" width="16.85546875" style="360" customWidth="1"/>
    <col min="5114" max="5114" width="20.140625" style="360" customWidth="1"/>
    <col min="5115" max="5115" width="20.28515625" style="360" customWidth="1"/>
    <col min="5116" max="5116" width="19.7109375" style="360" customWidth="1"/>
    <col min="5117" max="5117" width="2.5703125" style="360" customWidth="1"/>
    <col min="5118" max="5118" width="19.7109375" style="360" customWidth="1"/>
    <col min="5119" max="5119" width="0" style="360" hidden="1" customWidth="1"/>
    <col min="5120" max="5120" width="1" style="360" customWidth="1"/>
    <col min="5121" max="5121" width="5.7109375" style="360" customWidth="1"/>
    <col min="5122" max="5122" width="1.7109375" style="360" customWidth="1"/>
    <col min="5123" max="5123" width="6.42578125" style="360" customWidth="1"/>
    <col min="5124" max="5124" width="2.85546875" style="360" customWidth="1"/>
    <col min="5125" max="5125" width="3.85546875" style="360" customWidth="1"/>
    <col min="5126" max="5126" width="2.85546875" style="360" customWidth="1"/>
    <col min="5127" max="5127" width="2.28515625" style="360" customWidth="1"/>
    <col min="5128" max="5128" width="2.42578125" style="360" customWidth="1"/>
    <col min="5129" max="5129" width="2" style="360" customWidth="1"/>
    <col min="5130" max="5130" width="2.140625" style="360" customWidth="1"/>
    <col min="5131" max="5131" width="4" style="360" customWidth="1"/>
    <col min="5132" max="5132" width="2.140625" style="360" customWidth="1"/>
    <col min="5133" max="5133" width="2.28515625" style="360" customWidth="1"/>
    <col min="5134" max="5134" width="2.7109375" style="360" customWidth="1"/>
    <col min="5135" max="5135" width="5.85546875" style="360" customWidth="1"/>
    <col min="5136" max="5136" width="1.140625" style="360" customWidth="1"/>
    <col min="5137" max="5171" width="0" style="360" hidden="1" customWidth="1"/>
    <col min="5172" max="5172" width="1.7109375" style="360" customWidth="1"/>
    <col min="5173" max="5173" width="15.85546875" style="360" bestFit="1" customWidth="1"/>
    <col min="5174" max="5174" width="16.28515625" style="360" bestFit="1" customWidth="1"/>
    <col min="5175" max="5175" width="19.42578125" style="360" customWidth="1"/>
    <col min="5176" max="5176" width="3.42578125" style="360" bestFit="1" customWidth="1"/>
    <col min="5177" max="5358" width="2.5703125" style="360"/>
    <col min="5359" max="5359" width="3" style="360" customWidth="1"/>
    <col min="5360" max="5360" width="1.42578125" style="360" customWidth="1"/>
    <col min="5361" max="5365" width="2.5703125" style="360" customWidth="1"/>
    <col min="5366" max="5366" width="17.7109375" style="360" customWidth="1"/>
    <col min="5367" max="5367" width="18.42578125" style="360" bestFit="1" customWidth="1"/>
    <col min="5368" max="5368" width="19.140625" style="360" customWidth="1"/>
    <col min="5369" max="5369" width="16.85546875" style="360" customWidth="1"/>
    <col min="5370" max="5370" width="20.140625" style="360" customWidth="1"/>
    <col min="5371" max="5371" width="20.28515625" style="360" customWidth="1"/>
    <col min="5372" max="5372" width="19.7109375" style="360" customWidth="1"/>
    <col min="5373" max="5373" width="2.5703125" style="360" customWidth="1"/>
    <col min="5374" max="5374" width="19.7109375" style="360" customWidth="1"/>
    <col min="5375" max="5375" width="0" style="360" hidden="1" customWidth="1"/>
    <col min="5376" max="5376" width="1" style="360" customWidth="1"/>
    <col min="5377" max="5377" width="5.7109375" style="360" customWidth="1"/>
    <col min="5378" max="5378" width="1.7109375" style="360" customWidth="1"/>
    <col min="5379" max="5379" width="6.42578125" style="360" customWidth="1"/>
    <col min="5380" max="5380" width="2.85546875" style="360" customWidth="1"/>
    <col min="5381" max="5381" width="3.85546875" style="360" customWidth="1"/>
    <col min="5382" max="5382" width="2.85546875" style="360" customWidth="1"/>
    <col min="5383" max="5383" width="2.28515625" style="360" customWidth="1"/>
    <col min="5384" max="5384" width="2.42578125" style="360" customWidth="1"/>
    <col min="5385" max="5385" width="2" style="360" customWidth="1"/>
    <col min="5386" max="5386" width="2.140625" style="360" customWidth="1"/>
    <col min="5387" max="5387" width="4" style="360" customWidth="1"/>
    <col min="5388" max="5388" width="2.140625" style="360" customWidth="1"/>
    <col min="5389" max="5389" width="2.28515625" style="360" customWidth="1"/>
    <col min="5390" max="5390" width="2.7109375" style="360" customWidth="1"/>
    <col min="5391" max="5391" width="5.85546875" style="360" customWidth="1"/>
    <col min="5392" max="5392" width="1.140625" style="360" customWidth="1"/>
    <col min="5393" max="5427" width="0" style="360" hidden="1" customWidth="1"/>
    <col min="5428" max="5428" width="1.7109375" style="360" customWidth="1"/>
    <col min="5429" max="5429" width="15.85546875" style="360" bestFit="1" customWidth="1"/>
    <col min="5430" max="5430" width="16.28515625" style="360" bestFit="1" customWidth="1"/>
    <col min="5431" max="5431" width="19.42578125" style="360" customWidth="1"/>
    <col min="5432" max="5432" width="3.42578125" style="360" bestFit="1" customWidth="1"/>
    <col min="5433" max="5614" width="2.5703125" style="360"/>
    <col min="5615" max="5615" width="3" style="360" customWidth="1"/>
    <col min="5616" max="5616" width="1.42578125" style="360" customWidth="1"/>
    <col min="5617" max="5621" width="2.5703125" style="360" customWidth="1"/>
    <col min="5622" max="5622" width="17.7109375" style="360" customWidth="1"/>
    <col min="5623" max="5623" width="18.42578125" style="360" bestFit="1" customWidth="1"/>
    <col min="5624" max="5624" width="19.140625" style="360" customWidth="1"/>
    <col min="5625" max="5625" width="16.85546875" style="360" customWidth="1"/>
    <col min="5626" max="5626" width="20.140625" style="360" customWidth="1"/>
    <col min="5627" max="5627" width="20.28515625" style="360" customWidth="1"/>
    <col min="5628" max="5628" width="19.7109375" style="360" customWidth="1"/>
    <col min="5629" max="5629" width="2.5703125" style="360" customWidth="1"/>
    <col min="5630" max="5630" width="19.7109375" style="360" customWidth="1"/>
    <col min="5631" max="5631" width="0" style="360" hidden="1" customWidth="1"/>
    <col min="5632" max="5632" width="1" style="360" customWidth="1"/>
    <col min="5633" max="5633" width="5.7109375" style="360" customWidth="1"/>
    <col min="5634" max="5634" width="1.7109375" style="360" customWidth="1"/>
    <col min="5635" max="5635" width="6.42578125" style="360" customWidth="1"/>
    <col min="5636" max="5636" width="2.85546875" style="360" customWidth="1"/>
    <col min="5637" max="5637" width="3.85546875" style="360" customWidth="1"/>
    <col min="5638" max="5638" width="2.85546875" style="360" customWidth="1"/>
    <col min="5639" max="5639" width="2.28515625" style="360" customWidth="1"/>
    <col min="5640" max="5640" width="2.42578125" style="360" customWidth="1"/>
    <col min="5641" max="5641" width="2" style="360" customWidth="1"/>
    <col min="5642" max="5642" width="2.140625" style="360" customWidth="1"/>
    <col min="5643" max="5643" width="4" style="360" customWidth="1"/>
    <col min="5644" max="5644" width="2.140625" style="360" customWidth="1"/>
    <col min="5645" max="5645" width="2.28515625" style="360" customWidth="1"/>
    <col min="5646" max="5646" width="2.7109375" style="360" customWidth="1"/>
    <col min="5647" max="5647" width="5.85546875" style="360" customWidth="1"/>
    <col min="5648" max="5648" width="1.140625" style="360" customWidth="1"/>
    <col min="5649" max="5683" width="0" style="360" hidden="1" customWidth="1"/>
    <col min="5684" max="5684" width="1.7109375" style="360" customWidth="1"/>
    <col min="5685" max="5685" width="15.85546875" style="360" bestFit="1" customWidth="1"/>
    <col min="5686" max="5686" width="16.28515625" style="360" bestFit="1" customWidth="1"/>
    <col min="5687" max="5687" width="19.42578125" style="360" customWidth="1"/>
    <col min="5688" max="5688" width="3.42578125" style="360" bestFit="1" customWidth="1"/>
    <col min="5689" max="5870" width="2.5703125" style="360"/>
    <col min="5871" max="5871" width="3" style="360" customWidth="1"/>
    <col min="5872" max="5872" width="1.42578125" style="360" customWidth="1"/>
    <col min="5873" max="5877" width="2.5703125" style="360" customWidth="1"/>
    <col min="5878" max="5878" width="17.7109375" style="360" customWidth="1"/>
    <col min="5879" max="5879" width="18.42578125" style="360" bestFit="1" customWidth="1"/>
    <col min="5880" max="5880" width="19.140625" style="360" customWidth="1"/>
    <col min="5881" max="5881" width="16.85546875" style="360" customWidth="1"/>
    <col min="5882" max="5882" width="20.140625" style="360" customWidth="1"/>
    <col min="5883" max="5883" width="20.28515625" style="360" customWidth="1"/>
    <col min="5884" max="5884" width="19.7109375" style="360" customWidth="1"/>
    <col min="5885" max="5885" width="2.5703125" style="360" customWidth="1"/>
    <col min="5886" max="5886" width="19.7109375" style="360" customWidth="1"/>
    <col min="5887" max="5887" width="0" style="360" hidden="1" customWidth="1"/>
    <col min="5888" max="5888" width="1" style="360" customWidth="1"/>
    <col min="5889" max="5889" width="5.7109375" style="360" customWidth="1"/>
    <col min="5890" max="5890" width="1.7109375" style="360" customWidth="1"/>
    <col min="5891" max="5891" width="6.42578125" style="360" customWidth="1"/>
    <col min="5892" max="5892" width="2.85546875" style="360" customWidth="1"/>
    <col min="5893" max="5893" width="3.85546875" style="360" customWidth="1"/>
    <col min="5894" max="5894" width="2.85546875" style="360" customWidth="1"/>
    <col min="5895" max="5895" width="2.28515625" style="360" customWidth="1"/>
    <col min="5896" max="5896" width="2.42578125" style="360" customWidth="1"/>
    <col min="5897" max="5897" width="2" style="360" customWidth="1"/>
    <col min="5898" max="5898" width="2.140625" style="360" customWidth="1"/>
    <col min="5899" max="5899" width="4" style="360" customWidth="1"/>
    <col min="5900" max="5900" width="2.140625" style="360" customWidth="1"/>
    <col min="5901" max="5901" width="2.28515625" style="360" customWidth="1"/>
    <col min="5902" max="5902" width="2.7109375" style="360" customWidth="1"/>
    <col min="5903" max="5903" width="5.85546875" style="360" customWidth="1"/>
    <col min="5904" max="5904" width="1.140625" style="360" customWidth="1"/>
    <col min="5905" max="5939" width="0" style="360" hidden="1" customWidth="1"/>
    <col min="5940" max="5940" width="1.7109375" style="360" customWidth="1"/>
    <col min="5941" max="5941" width="15.85546875" style="360" bestFit="1" customWidth="1"/>
    <col min="5942" max="5942" width="16.28515625" style="360" bestFit="1" customWidth="1"/>
    <col min="5943" max="5943" width="19.42578125" style="360" customWidth="1"/>
    <col min="5944" max="5944" width="3.42578125" style="360" bestFit="1" customWidth="1"/>
    <col min="5945" max="6126" width="2.5703125" style="360"/>
    <col min="6127" max="6127" width="3" style="360" customWidth="1"/>
    <col min="6128" max="6128" width="1.42578125" style="360" customWidth="1"/>
    <col min="6129" max="6133" width="2.5703125" style="360" customWidth="1"/>
    <col min="6134" max="6134" width="17.7109375" style="360" customWidth="1"/>
    <col min="6135" max="6135" width="18.42578125" style="360" bestFit="1" customWidth="1"/>
    <col min="6136" max="6136" width="19.140625" style="360" customWidth="1"/>
    <col min="6137" max="6137" width="16.85546875" style="360" customWidth="1"/>
    <col min="6138" max="6138" width="20.140625" style="360" customWidth="1"/>
    <col min="6139" max="6139" width="20.28515625" style="360" customWidth="1"/>
    <col min="6140" max="6140" width="19.7109375" style="360" customWidth="1"/>
    <col min="6141" max="6141" width="2.5703125" style="360" customWidth="1"/>
    <col min="6142" max="6142" width="19.7109375" style="360" customWidth="1"/>
    <col min="6143" max="6143" width="0" style="360" hidden="1" customWidth="1"/>
    <col min="6144" max="6144" width="1" style="360" customWidth="1"/>
    <col min="6145" max="6145" width="5.7109375" style="360" customWidth="1"/>
    <col min="6146" max="6146" width="1.7109375" style="360" customWidth="1"/>
    <col min="6147" max="6147" width="6.42578125" style="360" customWidth="1"/>
    <col min="6148" max="6148" width="2.85546875" style="360" customWidth="1"/>
    <col min="6149" max="6149" width="3.85546875" style="360" customWidth="1"/>
    <col min="6150" max="6150" width="2.85546875" style="360" customWidth="1"/>
    <col min="6151" max="6151" width="2.28515625" style="360" customWidth="1"/>
    <col min="6152" max="6152" width="2.42578125" style="360" customWidth="1"/>
    <col min="6153" max="6153" width="2" style="360" customWidth="1"/>
    <col min="6154" max="6154" width="2.140625" style="360" customWidth="1"/>
    <col min="6155" max="6155" width="4" style="360" customWidth="1"/>
    <col min="6156" max="6156" width="2.140625" style="360" customWidth="1"/>
    <col min="6157" max="6157" width="2.28515625" style="360" customWidth="1"/>
    <col min="6158" max="6158" width="2.7109375" style="360" customWidth="1"/>
    <col min="6159" max="6159" width="5.85546875" style="360" customWidth="1"/>
    <col min="6160" max="6160" width="1.140625" style="360" customWidth="1"/>
    <col min="6161" max="6195" width="0" style="360" hidden="1" customWidth="1"/>
    <col min="6196" max="6196" width="1.7109375" style="360" customWidth="1"/>
    <col min="6197" max="6197" width="15.85546875" style="360" bestFit="1" customWidth="1"/>
    <col min="6198" max="6198" width="16.28515625" style="360" bestFit="1" customWidth="1"/>
    <col min="6199" max="6199" width="19.42578125" style="360" customWidth="1"/>
    <col min="6200" max="6200" width="3.42578125" style="360" bestFit="1" customWidth="1"/>
    <col min="6201" max="6382" width="2.5703125" style="360"/>
    <col min="6383" max="6383" width="3" style="360" customWidth="1"/>
    <col min="6384" max="6384" width="1.42578125" style="360" customWidth="1"/>
    <col min="6385" max="6389" width="2.5703125" style="360" customWidth="1"/>
    <col min="6390" max="6390" width="17.7109375" style="360" customWidth="1"/>
    <col min="6391" max="6391" width="18.42578125" style="360" bestFit="1" customWidth="1"/>
    <col min="6392" max="6392" width="19.140625" style="360" customWidth="1"/>
    <col min="6393" max="6393" width="16.85546875" style="360" customWidth="1"/>
    <col min="6394" max="6394" width="20.140625" style="360" customWidth="1"/>
    <col min="6395" max="6395" width="20.28515625" style="360" customWidth="1"/>
    <col min="6396" max="6396" width="19.7109375" style="360" customWidth="1"/>
    <col min="6397" max="6397" width="2.5703125" style="360" customWidth="1"/>
    <col min="6398" max="6398" width="19.7109375" style="360" customWidth="1"/>
    <col min="6399" max="6399" width="0" style="360" hidden="1" customWidth="1"/>
    <col min="6400" max="6400" width="1" style="360" customWidth="1"/>
    <col min="6401" max="6401" width="5.7109375" style="360" customWidth="1"/>
    <col min="6402" max="6402" width="1.7109375" style="360" customWidth="1"/>
    <col min="6403" max="6403" width="6.42578125" style="360" customWidth="1"/>
    <col min="6404" max="6404" width="2.85546875" style="360" customWidth="1"/>
    <col min="6405" max="6405" width="3.85546875" style="360" customWidth="1"/>
    <col min="6406" max="6406" width="2.85546875" style="360" customWidth="1"/>
    <col min="6407" max="6407" width="2.28515625" style="360" customWidth="1"/>
    <col min="6408" max="6408" width="2.42578125" style="360" customWidth="1"/>
    <col min="6409" max="6409" width="2" style="360" customWidth="1"/>
    <col min="6410" max="6410" width="2.140625" style="360" customWidth="1"/>
    <col min="6411" max="6411" width="4" style="360" customWidth="1"/>
    <col min="6412" max="6412" width="2.140625" style="360" customWidth="1"/>
    <col min="6413" max="6413" width="2.28515625" style="360" customWidth="1"/>
    <col min="6414" max="6414" width="2.7109375" style="360" customWidth="1"/>
    <col min="6415" max="6415" width="5.85546875" style="360" customWidth="1"/>
    <col min="6416" max="6416" width="1.140625" style="360" customWidth="1"/>
    <col min="6417" max="6451" width="0" style="360" hidden="1" customWidth="1"/>
    <col min="6452" max="6452" width="1.7109375" style="360" customWidth="1"/>
    <col min="6453" max="6453" width="15.85546875" style="360" bestFit="1" customWidth="1"/>
    <col min="6454" max="6454" width="16.28515625" style="360" bestFit="1" customWidth="1"/>
    <col min="6455" max="6455" width="19.42578125" style="360" customWidth="1"/>
    <col min="6456" max="6456" width="3.42578125" style="360" bestFit="1" customWidth="1"/>
    <col min="6457" max="6638" width="2.5703125" style="360"/>
    <col min="6639" max="6639" width="3" style="360" customWidth="1"/>
    <col min="6640" max="6640" width="1.42578125" style="360" customWidth="1"/>
    <col min="6641" max="6645" width="2.5703125" style="360" customWidth="1"/>
    <col min="6646" max="6646" width="17.7109375" style="360" customWidth="1"/>
    <col min="6647" max="6647" width="18.42578125" style="360" bestFit="1" customWidth="1"/>
    <col min="6648" max="6648" width="19.140625" style="360" customWidth="1"/>
    <col min="6649" max="6649" width="16.85546875" style="360" customWidth="1"/>
    <col min="6650" max="6650" width="20.140625" style="360" customWidth="1"/>
    <col min="6651" max="6651" width="20.28515625" style="360" customWidth="1"/>
    <col min="6652" max="6652" width="19.7109375" style="360" customWidth="1"/>
    <col min="6653" max="6653" width="2.5703125" style="360" customWidth="1"/>
    <col min="6654" max="6654" width="19.7109375" style="360" customWidth="1"/>
    <col min="6655" max="6655" width="0" style="360" hidden="1" customWidth="1"/>
    <col min="6656" max="6656" width="1" style="360" customWidth="1"/>
    <col min="6657" max="6657" width="5.7109375" style="360" customWidth="1"/>
    <col min="6658" max="6658" width="1.7109375" style="360" customWidth="1"/>
    <col min="6659" max="6659" width="6.42578125" style="360" customWidth="1"/>
    <col min="6660" max="6660" width="2.85546875" style="360" customWidth="1"/>
    <col min="6661" max="6661" width="3.85546875" style="360" customWidth="1"/>
    <col min="6662" max="6662" width="2.85546875" style="360" customWidth="1"/>
    <col min="6663" max="6663" width="2.28515625" style="360" customWidth="1"/>
    <col min="6664" max="6664" width="2.42578125" style="360" customWidth="1"/>
    <col min="6665" max="6665" width="2" style="360" customWidth="1"/>
    <col min="6666" max="6666" width="2.140625" style="360" customWidth="1"/>
    <col min="6667" max="6667" width="4" style="360" customWidth="1"/>
    <col min="6668" max="6668" width="2.140625" style="360" customWidth="1"/>
    <col min="6669" max="6669" width="2.28515625" style="360" customWidth="1"/>
    <col min="6670" max="6670" width="2.7109375" style="360" customWidth="1"/>
    <col min="6671" max="6671" width="5.85546875" style="360" customWidth="1"/>
    <col min="6672" max="6672" width="1.140625" style="360" customWidth="1"/>
    <col min="6673" max="6707" width="0" style="360" hidden="1" customWidth="1"/>
    <col min="6708" max="6708" width="1.7109375" style="360" customWidth="1"/>
    <col min="6709" max="6709" width="15.85546875" style="360" bestFit="1" customWidth="1"/>
    <col min="6710" max="6710" width="16.28515625" style="360" bestFit="1" customWidth="1"/>
    <col min="6711" max="6711" width="19.42578125" style="360" customWidth="1"/>
    <col min="6712" max="6712" width="3.42578125" style="360" bestFit="1" customWidth="1"/>
    <col min="6713" max="6894" width="2.5703125" style="360"/>
    <col min="6895" max="6895" width="3" style="360" customWidth="1"/>
    <col min="6896" max="6896" width="1.42578125" style="360" customWidth="1"/>
    <col min="6897" max="6901" width="2.5703125" style="360" customWidth="1"/>
    <col min="6902" max="6902" width="17.7109375" style="360" customWidth="1"/>
    <col min="6903" max="6903" width="18.42578125" style="360" bestFit="1" customWidth="1"/>
    <col min="6904" max="6904" width="19.140625" style="360" customWidth="1"/>
    <col min="6905" max="6905" width="16.85546875" style="360" customWidth="1"/>
    <col min="6906" max="6906" width="20.140625" style="360" customWidth="1"/>
    <col min="6907" max="6907" width="20.28515625" style="360" customWidth="1"/>
    <col min="6908" max="6908" width="19.7109375" style="360" customWidth="1"/>
    <col min="6909" max="6909" width="2.5703125" style="360" customWidth="1"/>
    <col min="6910" max="6910" width="19.7109375" style="360" customWidth="1"/>
    <col min="6911" max="6911" width="0" style="360" hidden="1" customWidth="1"/>
    <col min="6912" max="6912" width="1" style="360" customWidth="1"/>
    <col min="6913" max="6913" width="5.7109375" style="360" customWidth="1"/>
    <col min="6914" max="6914" width="1.7109375" style="360" customWidth="1"/>
    <col min="6915" max="6915" width="6.42578125" style="360" customWidth="1"/>
    <col min="6916" max="6916" width="2.85546875" style="360" customWidth="1"/>
    <col min="6917" max="6917" width="3.85546875" style="360" customWidth="1"/>
    <col min="6918" max="6918" width="2.85546875" style="360" customWidth="1"/>
    <col min="6919" max="6919" width="2.28515625" style="360" customWidth="1"/>
    <col min="6920" max="6920" width="2.42578125" style="360" customWidth="1"/>
    <col min="6921" max="6921" width="2" style="360" customWidth="1"/>
    <col min="6922" max="6922" width="2.140625" style="360" customWidth="1"/>
    <col min="6923" max="6923" width="4" style="360" customWidth="1"/>
    <col min="6924" max="6924" width="2.140625" style="360" customWidth="1"/>
    <col min="6925" max="6925" width="2.28515625" style="360" customWidth="1"/>
    <col min="6926" max="6926" width="2.7109375" style="360" customWidth="1"/>
    <col min="6927" max="6927" width="5.85546875" style="360" customWidth="1"/>
    <col min="6928" max="6928" width="1.140625" style="360" customWidth="1"/>
    <col min="6929" max="6963" width="0" style="360" hidden="1" customWidth="1"/>
    <col min="6964" max="6964" width="1.7109375" style="360" customWidth="1"/>
    <col min="6965" max="6965" width="15.85546875" style="360" bestFit="1" customWidth="1"/>
    <col min="6966" max="6966" width="16.28515625" style="360" bestFit="1" customWidth="1"/>
    <col min="6967" max="6967" width="19.42578125" style="360" customWidth="1"/>
    <col min="6968" max="6968" width="3.42578125" style="360" bestFit="1" customWidth="1"/>
    <col min="6969" max="7150" width="2.5703125" style="360"/>
    <col min="7151" max="7151" width="3" style="360" customWidth="1"/>
    <col min="7152" max="7152" width="1.42578125" style="360" customWidth="1"/>
    <col min="7153" max="7157" width="2.5703125" style="360" customWidth="1"/>
    <col min="7158" max="7158" width="17.7109375" style="360" customWidth="1"/>
    <col min="7159" max="7159" width="18.42578125" style="360" bestFit="1" customWidth="1"/>
    <col min="7160" max="7160" width="19.140625" style="360" customWidth="1"/>
    <col min="7161" max="7161" width="16.85546875" style="360" customWidth="1"/>
    <col min="7162" max="7162" width="20.140625" style="360" customWidth="1"/>
    <col min="7163" max="7163" width="20.28515625" style="360" customWidth="1"/>
    <col min="7164" max="7164" width="19.7109375" style="360" customWidth="1"/>
    <col min="7165" max="7165" width="2.5703125" style="360" customWidth="1"/>
    <col min="7166" max="7166" width="19.7109375" style="360" customWidth="1"/>
    <col min="7167" max="7167" width="0" style="360" hidden="1" customWidth="1"/>
    <col min="7168" max="7168" width="1" style="360" customWidth="1"/>
    <col min="7169" max="7169" width="5.7109375" style="360" customWidth="1"/>
    <col min="7170" max="7170" width="1.7109375" style="360" customWidth="1"/>
    <col min="7171" max="7171" width="6.42578125" style="360" customWidth="1"/>
    <col min="7172" max="7172" width="2.85546875" style="360" customWidth="1"/>
    <col min="7173" max="7173" width="3.85546875" style="360" customWidth="1"/>
    <col min="7174" max="7174" width="2.85546875" style="360" customWidth="1"/>
    <col min="7175" max="7175" width="2.28515625" style="360" customWidth="1"/>
    <col min="7176" max="7176" width="2.42578125" style="360" customWidth="1"/>
    <col min="7177" max="7177" width="2" style="360" customWidth="1"/>
    <col min="7178" max="7178" width="2.140625" style="360" customWidth="1"/>
    <col min="7179" max="7179" width="4" style="360" customWidth="1"/>
    <col min="7180" max="7180" width="2.140625" style="360" customWidth="1"/>
    <col min="7181" max="7181" width="2.28515625" style="360" customWidth="1"/>
    <col min="7182" max="7182" width="2.7109375" style="360" customWidth="1"/>
    <col min="7183" max="7183" width="5.85546875" style="360" customWidth="1"/>
    <col min="7184" max="7184" width="1.140625" style="360" customWidth="1"/>
    <col min="7185" max="7219" width="0" style="360" hidden="1" customWidth="1"/>
    <col min="7220" max="7220" width="1.7109375" style="360" customWidth="1"/>
    <col min="7221" max="7221" width="15.85546875" style="360" bestFit="1" customWidth="1"/>
    <col min="7222" max="7222" width="16.28515625" style="360" bestFit="1" customWidth="1"/>
    <col min="7223" max="7223" width="19.42578125" style="360" customWidth="1"/>
    <col min="7224" max="7224" width="3.42578125" style="360" bestFit="1" customWidth="1"/>
    <col min="7225" max="7406" width="2.5703125" style="360"/>
    <col min="7407" max="7407" width="3" style="360" customWidth="1"/>
    <col min="7408" max="7408" width="1.42578125" style="360" customWidth="1"/>
    <col min="7409" max="7413" width="2.5703125" style="360" customWidth="1"/>
    <col min="7414" max="7414" width="17.7109375" style="360" customWidth="1"/>
    <col min="7415" max="7415" width="18.42578125" style="360" bestFit="1" customWidth="1"/>
    <col min="7416" max="7416" width="19.140625" style="360" customWidth="1"/>
    <col min="7417" max="7417" width="16.85546875" style="360" customWidth="1"/>
    <col min="7418" max="7418" width="20.140625" style="360" customWidth="1"/>
    <col min="7419" max="7419" width="20.28515625" style="360" customWidth="1"/>
    <col min="7420" max="7420" width="19.7109375" style="360" customWidth="1"/>
    <col min="7421" max="7421" width="2.5703125" style="360" customWidth="1"/>
    <col min="7422" max="7422" width="19.7109375" style="360" customWidth="1"/>
    <col min="7423" max="7423" width="0" style="360" hidden="1" customWidth="1"/>
    <col min="7424" max="7424" width="1" style="360" customWidth="1"/>
    <col min="7425" max="7425" width="5.7109375" style="360" customWidth="1"/>
    <col min="7426" max="7426" width="1.7109375" style="360" customWidth="1"/>
    <col min="7427" max="7427" width="6.42578125" style="360" customWidth="1"/>
    <col min="7428" max="7428" width="2.85546875" style="360" customWidth="1"/>
    <col min="7429" max="7429" width="3.85546875" style="360" customWidth="1"/>
    <col min="7430" max="7430" width="2.85546875" style="360" customWidth="1"/>
    <col min="7431" max="7431" width="2.28515625" style="360" customWidth="1"/>
    <col min="7432" max="7432" width="2.42578125" style="360" customWidth="1"/>
    <col min="7433" max="7433" width="2" style="360" customWidth="1"/>
    <col min="7434" max="7434" width="2.140625" style="360" customWidth="1"/>
    <col min="7435" max="7435" width="4" style="360" customWidth="1"/>
    <col min="7436" max="7436" width="2.140625" style="360" customWidth="1"/>
    <col min="7437" max="7437" width="2.28515625" style="360" customWidth="1"/>
    <col min="7438" max="7438" width="2.7109375" style="360" customWidth="1"/>
    <col min="7439" max="7439" width="5.85546875" style="360" customWidth="1"/>
    <col min="7440" max="7440" width="1.140625" style="360" customWidth="1"/>
    <col min="7441" max="7475" width="0" style="360" hidden="1" customWidth="1"/>
    <col min="7476" max="7476" width="1.7109375" style="360" customWidth="1"/>
    <col min="7477" max="7477" width="15.85546875" style="360" bestFit="1" customWidth="1"/>
    <col min="7478" max="7478" width="16.28515625" style="360" bestFit="1" customWidth="1"/>
    <col min="7479" max="7479" width="19.42578125" style="360" customWidth="1"/>
    <col min="7480" max="7480" width="3.42578125" style="360" bestFit="1" customWidth="1"/>
    <col min="7481" max="7662" width="2.5703125" style="360"/>
    <col min="7663" max="7663" width="3" style="360" customWidth="1"/>
    <col min="7664" max="7664" width="1.42578125" style="360" customWidth="1"/>
    <col min="7665" max="7669" width="2.5703125" style="360" customWidth="1"/>
    <col min="7670" max="7670" width="17.7109375" style="360" customWidth="1"/>
    <col min="7671" max="7671" width="18.42578125" style="360" bestFit="1" customWidth="1"/>
    <col min="7672" max="7672" width="19.140625" style="360" customWidth="1"/>
    <col min="7673" max="7673" width="16.85546875" style="360" customWidth="1"/>
    <col min="7674" max="7674" width="20.140625" style="360" customWidth="1"/>
    <col min="7675" max="7675" width="20.28515625" style="360" customWidth="1"/>
    <col min="7676" max="7676" width="19.7109375" style="360" customWidth="1"/>
    <col min="7677" max="7677" width="2.5703125" style="360" customWidth="1"/>
    <col min="7678" max="7678" width="19.7109375" style="360" customWidth="1"/>
    <col min="7679" max="7679" width="0" style="360" hidden="1" customWidth="1"/>
    <col min="7680" max="7680" width="1" style="360" customWidth="1"/>
    <col min="7681" max="7681" width="5.7109375" style="360" customWidth="1"/>
    <col min="7682" max="7682" width="1.7109375" style="360" customWidth="1"/>
    <col min="7683" max="7683" width="6.42578125" style="360" customWidth="1"/>
    <col min="7684" max="7684" width="2.85546875" style="360" customWidth="1"/>
    <col min="7685" max="7685" width="3.85546875" style="360" customWidth="1"/>
    <col min="7686" max="7686" width="2.85546875" style="360" customWidth="1"/>
    <col min="7687" max="7687" width="2.28515625" style="360" customWidth="1"/>
    <col min="7688" max="7688" width="2.42578125" style="360" customWidth="1"/>
    <col min="7689" max="7689" width="2" style="360" customWidth="1"/>
    <col min="7690" max="7690" width="2.140625" style="360" customWidth="1"/>
    <col min="7691" max="7691" width="4" style="360" customWidth="1"/>
    <col min="7692" max="7692" width="2.140625" style="360" customWidth="1"/>
    <col min="7693" max="7693" width="2.28515625" style="360" customWidth="1"/>
    <col min="7694" max="7694" width="2.7109375" style="360" customWidth="1"/>
    <col min="7695" max="7695" width="5.85546875" style="360" customWidth="1"/>
    <col min="7696" max="7696" width="1.140625" style="360" customWidth="1"/>
    <col min="7697" max="7731" width="0" style="360" hidden="1" customWidth="1"/>
    <col min="7732" max="7732" width="1.7109375" style="360" customWidth="1"/>
    <col min="7733" max="7733" width="15.85546875" style="360" bestFit="1" customWidth="1"/>
    <col min="7734" max="7734" width="16.28515625" style="360" bestFit="1" customWidth="1"/>
    <col min="7735" max="7735" width="19.42578125" style="360" customWidth="1"/>
    <col min="7736" max="7736" width="3.42578125" style="360" bestFit="1" customWidth="1"/>
    <col min="7737" max="7918" width="2.5703125" style="360"/>
    <col min="7919" max="7919" width="3" style="360" customWidth="1"/>
    <col min="7920" max="7920" width="1.42578125" style="360" customWidth="1"/>
    <col min="7921" max="7925" width="2.5703125" style="360" customWidth="1"/>
    <col min="7926" max="7926" width="17.7109375" style="360" customWidth="1"/>
    <col min="7927" max="7927" width="18.42578125" style="360" bestFit="1" customWidth="1"/>
    <col min="7928" max="7928" width="19.140625" style="360" customWidth="1"/>
    <col min="7929" max="7929" width="16.85546875" style="360" customWidth="1"/>
    <col min="7930" max="7930" width="20.140625" style="360" customWidth="1"/>
    <col min="7931" max="7931" width="20.28515625" style="360" customWidth="1"/>
    <col min="7932" max="7932" width="19.7109375" style="360" customWidth="1"/>
    <col min="7933" max="7933" width="2.5703125" style="360" customWidth="1"/>
    <col min="7934" max="7934" width="19.7109375" style="360" customWidth="1"/>
    <col min="7935" max="7935" width="0" style="360" hidden="1" customWidth="1"/>
    <col min="7936" max="7936" width="1" style="360" customWidth="1"/>
    <col min="7937" max="7937" width="5.7109375" style="360" customWidth="1"/>
    <col min="7938" max="7938" width="1.7109375" style="360" customWidth="1"/>
    <col min="7939" max="7939" width="6.42578125" style="360" customWidth="1"/>
    <col min="7940" max="7940" width="2.85546875" style="360" customWidth="1"/>
    <col min="7941" max="7941" width="3.85546875" style="360" customWidth="1"/>
    <col min="7942" max="7942" width="2.85546875" style="360" customWidth="1"/>
    <col min="7943" max="7943" width="2.28515625" style="360" customWidth="1"/>
    <col min="7944" max="7944" width="2.42578125" style="360" customWidth="1"/>
    <col min="7945" max="7945" width="2" style="360" customWidth="1"/>
    <col min="7946" max="7946" width="2.140625" style="360" customWidth="1"/>
    <col min="7947" max="7947" width="4" style="360" customWidth="1"/>
    <col min="7948" max="7948" width="2.140625" style="360" customWidth="1"/>
    <col min="7949" max="7949" width="2.28515625" style="360" customWidth="1"/>
    <col min="7950" max="7950" width="2.7109375" style="360" customWidth="1"/>
    <col min="7951" max="7951" width="5.85546875" style="360" customWidth="1"/>
    <col min="7952" max="7952" width="1.140625" style="360" customWidth="1"/>
    <col min="7953" max="7987" width="0" style="360" hidden="1" customWidth="1"/>
    <col min="7988" max="7988" width="1.7109375" style="360" customWidth="1"/>
    <col min="7989" max="7989" width="15.85546875" style="360" bestFit="1" customWidth="1"/>
    <col min="7990" max="7990" width="16.28515625" style="360" bestFit="1" customWidth="1"/>
    <col min="7991" max="7991" width="19.42578125" style="360" customWidth="1"/>
    <col min="7992" max="7992" width="3.42578125" style="360" bestFit="1" customWidth="1"/>
    <col min="7993" max="8174" width="2.5703125" style="360"/>
    <col min="8175" max="8175" width="3" style="360" customWidth="1"/>
    <col min="8176" max="8176" width="1.42578125" style="360" customWidth="1"/>
    <col min="8177" max="8181" width="2.5703125" style="360" customWidth="1"/>
    <col min="8182" max="8182" width="17.7109375" style="360" customWidth="1"/>
    <col min="8183" max="8183" width="18.42578125" style="360" bestFit="1" customWidth="1"/>
    <col min="8184" max="8184" width="19.140625" style="360" customWidth="1"/>
    <col min="8185" max="8185" width="16.85546875" style="360" customWidth="1"/>
    <col min="8186" max="8186" width="20.140625" style="360" customWidth="1"/>
    <col min="8187" max="8187" width="20.28515625" style="360" customWidth="1"/>
    <col min="8188" max="8188" width="19.7109375" style="360" customWidth="1"/>
    <col min="8189" max="8189" width="2.5703125" style="360" customWidth="1"/>
    <col min="8190" max="8190" width="19.7109375" style="360" customWidth="1"/>
    <col min="8191" max="8191" width="0" style="360" hidden="1" customWidth="1"/>
    <col min="8192" max="8192" width="1" style="360" customWidth="1"/>
    <col min="8193" max="8193" width="5.7109375" style="360" customWidth="1"/>
    <col min="8194" max="8194" width="1.7109375" style="360" customWidth="1"/>
    <col min="8195" max="8195" width="6.42578125" style="360" customWidth="1"/>
    <col min="8196" max="8196" width="2.85546875" style="360" customWidth="1"/>
    <col min="8197" max="8197" width="3.85546875" style="360" customWidth="1"/>
    <col min="8198" max="8198" width="2.85546875" style="360" customWidth="1"/>
    <col min="8199" max="8199" width="2.28515625" style="360" customWidth="1"/>
    <col min="8200" max="8200" width="2.42578125" style="360" customWidth="1"/>
    <col min="8201" max="8201" width="2" style="360" customWidth="1"/>
    <col min="8202" max="8202" width="2.140625" style="360" customWidth="1"/>
    <col min="8203" max="8203" width="4" style="360" customWidth="1"/>
    <col min="8204" max="8204" width="2.140625" style="360" customWidth="1"/>
    <col min="8205" max="8205" width="2.28515625" style="360" customWidth="1"/>
    <col min="8206" max="8206" width="2.7109375" style="360" customWidth="1"/>
    <col min="8207" max="8207" width="5.85546875" style="360" customWidth="1"/>
    <col min="8208" max="8208" width="1.140625" style="360" customWidth="1"/>
    <col min="8209" max="8243" width="0" style="360" hidden="1" customWidth="1"/>
    <col min="8244" max="8244" width="1.7109375" style="360" customWidth="1"/>
    <col min="8245" max="8245" width="15.85546875" style="360" bestFit="1" customWidth="1"/>
    <col min="8246" max="8246" width="16.28515625" style="360" bestFit="1" customWidth="1"/>
    <col min="8247" max="8247" width="19.42578125" style="360" customWidth="1"/>
    <col min="8248" max="8248" width="3.42578125" style="360" bestFit="1" customWidth="1"/>
    <col min="8249" max="8430" width="2.5703125" style="360"/>
    <col min="8431" max="8431" width="3" style="360" customWidth="1"/>
    <col min="8432" max="8432" width="1.42578125" style="360" customWidth="1"/>
    <col min="8433" max="8437" width="2.5703125" style="360" customWidth="1"/>
    <col min="8438" max="8438" width="17.7109375" style="360" customWidth="1"/>
    <col min="8439" max="8439" width="18.42578125" style="360" bestFit="1" customWidth="1"/>
    <col min="8440" max="8440" width="19.140625" style="360" customWidth="1"/>
    <col min="8441" max="8441" width="16.85546875" style="360" customWidth="1"/>
    <col min="8442" max="8442" width="20.140625" style="360" customWidth="1"/>
    <col min="8443" max="8443" width="20.28515625" style="360" customWidth="1"/>
    <col min="8444" max="8444" width="19.7109375" style="360" customWidth="1"/>
    <col min="8445" max="8445" width="2.5703125" style="360" customWidth="1"/>
    <col min="8446" max="8446" width="19.7109375" style="360" customWidth="1"/>
    <col min="8447" max="8447" width="0" style="360" hidden="1" customWidth="1"/>
    <col min="8448" max="8448" width="1" style="360" customWidth="1"/>
    <col min="8449" max="8449" width="5.7109375" style="360" customWidth="1"/>
    <col min="8450" max="8450" width="1.7109375" style="360" customWidth="1"/>
    <col min="8451" max="8451" width="6.42578125" style="360" customWidth="1"/>
    <col min="8452" max="8452" width="2.85546875" style="360" customWidth="1"/>
    <col min="8453" max="8453" width="3.85546875" style="360" customWidth="1"/>
    <col min="8454" max="8454" width="2.85546875" style="360" customWidth="1"/>
    <col min="8455" max="8455" width="2.28515625" style="360" customWidth="1"/>
    <col min="8456" max="8456" width="2.42578125" style="360" customWidth="1"/>
    <col min="8457" max="8457" width="2" style="360" customWidth="1"/>
    <col min="8458" max="8458" width="2.140625" style="360" customWidth="1"/>
    <col min="8459" max="8459" width="4" style="360" customWidth="1"/>
    <col min="8460" max="8460" width="2.140625" style="360" customWidth="1"/>
    <col min="8461" max="8461" width="2.28515625" style="360" customWidth="1"/>
    <col min="8462" max="8462" width="2.7109375" style="360" customWidth="1"/>
    <col min="8463" max="8463" width="5.85546875" style="360" customWidth="1"/>
    <col min="8464" max="8464" width="1.140625" style="360" customWidth="1"/>
    <col min="8465" max="8499" width="0" style="360" hidden="1" customWidth="1"/>
    <col min="8500" max="8500" width="1.7109375" style="360" customWidth="1"/>
    <col min="8501" max="8501" width="15.85546875" style="360" bestFit="1" customWidth="1"/>
    <col min="8502" max="8502" width="16.28515625" style="360" bestFit="1" customWidth="1"/>
    <col min="8503" max="8503" width="19.42578125" style="360" customWidth="1"/>
    <col min="8504" max="8504" width="3.42578125" style="360" bestFit="1" customWidth="1"/>
    <col min="8505" max="8686" width="2.5703125" style="360"/>
    <col min="8687" max="8687" width="3" style="360" customWidth="1"/>
    <col min="8688" max="8688" width="1.42578125" style="360" customWidth="1"/>
    <col min="8689" max="8693" width="2.5703125" style="360" customWidth="1"/>
    <col min="8694" max="8694" width="17.7109375" style="360" customWidth="1"/>
    <col min="8695" max="8695" width="18.42578125" style="360" bestFit="1" customWidth="1"/>
    <col min="8696" max="8696" width="19.140625" style="360" customWidth="1"/>
    <col min="8697" max="8697" width="16.85546875" style="360" customWidth="1"/>
    <col min="8698" max="8698" width="20.140625" style="360" customWidth="1"/>
    <col min="8699" max="8699" width="20.28515625" style="360" customWidth="1"/>
    <col min="8700" max="8700" width="19.7109375" style="360" customWidth="1"/>
    <col min="8701" max="8701" width="2.5703125" style="360" customWidth="1"/>
    <col min="8702" max="8702" width="19.7109375" style="360" customWidth="1"/>
    <col min="8703" max="8703" width="0" style="360" hidden="1" customWidth="1"/>
    <col min="8704" max="8704" width="1" style="360" customWidth="1"/>
    <col min="8705" max="8705" width="5.7109375" style="360" customWidth="1"/>
    <col min="8706" max="8706" width="1.7109375" style="360" customWidth="1"/>
    <col min="8707" max="8707" width="6.42578125" style="360" customWidth="1"/>
    <col min="8708" max="8708" width="2.85546875" style="360" customWidth="1"/>
    <col min="8709" max="8709" width="3.85546875" style="360" customWidth="1"/>
    <col min="8710" max="8710" width="2.85546875" style="360" customWidth="1"/>
    <col min="8711" max="8711" width="2.28515625" style="360" customWidth="1"/>
    <col min="8712" max="8712" width="2.42578125" style="360" customWidth="1"/>
    <col min="8713" max="8713" width="2" style="360" customWidth="1"/>
    <col min="8714" max="8714" width="2.140625" style="360" customWidth="1"/>
    <col min="8715" max="8715" width="4" style="360" customWidth="1"/>
    <col min="8716" max="8716" width="2.140625" style="360" customWidth="1"/>
    <col min="8717" max="8717" width="2.28515625" style="360" customWidth="1"/>
    <col min="8718" max="8718" width="2.7109375" style="360" customWidth="1"/>
    <col min="8719" max="8719" width="5.85546875" style="360" customWidth="1"/>
    <col min="8720" max="8720" width="1.140625" style="360" customWidth="1"/>
    <col min="8721" max="8755" width="0" style="360" hidden="1" customWidth="1"/>
    <col min="8756" max="8756" width="1.7109375" style="360" customWidth="1"/>
    <col min="8757" max="8757" width="15.85546875" style="360" bestFit="1" customWidth="1"/>
    <col min="8758" max="8758" width="16.28515625" style="360" bestFit="1" customWidth="1"/>
    <col min="8759" max="8759" width="19.42578125" style="360" customWidth="1"/>
    <col min="8760" max="8760" width="3.42578125" style="360" bestFit="1" customWidth="1"/>
    <col min="8761" max="8942" width="2.5703125" style="360"/>
    <col min="8943" max="8943" width="3" style="360" customWidth="1"/>
    <col min="8944" max="8944" width="1.42578125" style="360" customWidth="1"/>
    <col min="8945" max="8949" width="2.5703125" style="360" customWidth="1"/>
    <col min="8950" max="8950" width="17.7109375" style="360" customWidth="1"/>
    <col min="8951" max="8951" width="18.42578125" style="360" bestFit="1" customWidth="1"/>
    <col min="8952" max="8952" width="19.140625" style="360" customWidth="1"/>
    <col min="8953" max="8953" width="16.85546875" style="360" customWidth="1"/>
    <col min="8954" max="8954" width="20.140625" style="360" customWidth="1"/>
    <col min="8955" max="8955" width="20.28515625" style="360" customWidth="1"/>
    <col min="8956" max="8956" width="19.7109375" style="360" customWidth="1"/>
    <col min="8957" max="8957" width="2.5703125" style="360" customWidth="1"/>
    <col min="8958" max="8958" width="19.7109375" style="360" customWidth="1"/>
    <col min="8959" max="8959" width="0" style="360" hidden="1" customWidth="1"/>
    <col min="8960" max="8960" width="1" style="360" customWidth="1"/>
    <col min="8961" max="8961" width="5.7109375" style="360" customWidth="1"/>
    <col min="8962" max="8962" width="1.7109375" style="360" customWidth="1"/>
    <col min="8963" max="8963" width="6.42578125" style="360" customWidth="1"/>
    <col min="8964" max="8964" width="2.85546875" style="360" customWidth="1"/>
    <col min="8965" max="8965" width="3.85546875" style="360" customWidth="1"/>
    <col min="8966" max="8966" width="2.85546875" style="360" customWidth="1"/>
    <col min="8967" max="8967" width="2.28515625" style="360" customWidth="1"/>
    <col min="8968" max="8968" width="2.42578125" style="360" customWidth="1"/>
    <col min="8969" max="8969" width="2" style="360" customWidth="1"/>
    <col min="8970" max="8970" width="2.140625" style="360" customWidth="1"/>
    <col min="8971" max="8971" width="4" style="360" customWidth="1"/>
    <col min="8972" max="8972" width="2.140625" style="360" customWidth="1"/>
    <col min="8973" max="8973" width="2.28515625" style="360" customWidth="1"/>
    <col min="8974" max="8974" width="2.7109375" style="360" customWidth="1"/>
    <col min="8975" max="8975" width="5.85546875" style="360" customWidth="1"/>
    <col min="8976" max="8976" width="1.140625" style="360" customWidth="1"/>
    <col min="8977" max="9011" width="0" style="360" hidden="1" customWidth="1"/>
    <col min="9012" max="9012" width="1.7109375" style="360" customWidth="1"/>
    <col min="9013" max="9013" width="15.85546875" style="360" bestFit="1" customWidth="1"/>
    <col min="9014" max="9014" width="16.28515625" style="360" bestFit="1" customWidth="1"/>
    <col min="9015" max="9015" width="19.42578125" style="360" customWidth="1"/>
    <col min="9016" max="9016" width="3.42578125" style="360" bestFit="1" customWidth="1"/>
    <col min="9017" max="9198" width="2.5703125" style="360"/>
    <col min="9199" max="9199" width="3" style="360" customWidth="1"/>
    <col min="9200" max="9200" width="1.42578125" style="360" customWidth="1"/>
    <col min="9201" max="9205" width="2.5703125" style="360" customWidth="1"/>
    <col min="9206" max="9206" width="17.7109375" style="360" customWidth="1"/>
    <col min="9207" max="9207" width="18.42578125" style="360" bestFit="1" customWidth="1"/>
    <col min="9208" max="9208" width="19.140625" style="360" customWidth="1"/>
    <col min="9209" max="9209" width="16.85546875" style="360" customWidth="1"/>
    <col min="9210" max="9210" width="20.140625" style="360" customWidth="1"/>
    <col min="9211" max="9211" width="20.28515625" style="360" customWidth="1"/>
    <col min="9212" max="9212" width="19.7109375" style="360" customWidth="1"/>
    <col min="9213" max="9213" width="2.5703125" style="360" customWidth="1"/>
    <col min="9214" max="9214" width="19.7109375" style="360" customWidth="1"/>
    <col min="9215" max="9215" width="0" style="360" hidden="1" customWidth="1"/>
    <col min="9216" max="9216" width="1" style="360" customWidth="1"/>
    <col min="9217" max="9217" width="5.7109375" style="360" customWidth="1"/>
    <col min="9218" max="9218" width="1.7109375" style="360" customWidth="1"/>
    <col min="9219" max="9219" width="6.42578125" style="360" customWidth="1"/>
    <col min="9220" max="9220" width="2.85546875" style="360" customWidth="1"/>
    <col min="9221" max="9221" width="3.85546875" style="360" customWidth="1"/>
    <col min="9222" max="9222" width="2.85546875" style="360" customWidth="1"/>
    <col min="9223" max="9223" width="2.28515625" style="360" customWidth="1"/>
    <col min="9224" max="9224" width="2.42578125" style="360" customWidth="1"/>
    <col min="9225" max="9225" width="2" style="360" customWidth="1"/>
    <col min="9226" max="9226" width="2.140625" style="360" customWidth="1"/>
    <col min="9227" max="9227" width="4" style="360" customWidth="1"/>
    <col min="9228" max="9228" width="2.140625" style="360" customWidth="1"/>
    <col min="9229" max="9229" width="2.28515625" style="360" customWidth="1"/>
    <col min="9230" max="9230" width="2.7109375" style="360" customWidth="1"/>
    <col min="9231" max="9231" width="5.85546875" style="360" customWidth="1"/>
    <col min="9232" max="9232" width="1.140625" style="360" customWidth="1"/>
    <col min="9233" max="9267" width="0" style="360" hidden="1" customWidth="1"/>
    <col min="9268" max="9268" width="1.7109375" style="360" customWidth="1"/>
    <col min="9269" max="9269" width="15.85546875" style="360" bestFit="1" customWidth="1"/>
    <col min="9270" max="9270" width="16.28515625" style="360" bestFit="1" customWidth="1"/>
    <col min="9271" max="9271" width="19.42578125" style="360" customWidth="1"/>
    <col min="9272" max="9272" width="3.42578125" style="360" bestFit="1" customWidth="1"/>
    <col min="9273" max="9454" width="2.5703125" style="360"/>
    <col min="9455" max="9455" width="3" style="360" customWidth="1"/>
    <col min="9456" max="9456" width="1.42578125" style="360" customWidth="1"/>
    <col min="9457" max="9461" width="2.5703125" style="360" customWidth="1"/>
    <col min="9462" max="9462" width="17.7109375" style="360" customWidth="1"/>
    <col min="9463" max="9463" width="18.42578125" style="360" bestFit="1" customWidth="1"/>
    <col min="9464" max="9464" width="19.140625" style="360" customWidth="1"/>
    <col min="9465" max="9465" width="16.85546875" style="360" customWidth="1"/>
    <col min="9466" max="9466" width="20.140625" style="360" customWidth="1"/>
    <col min="9467" max="9467" width="20.28515625" style="360" customWidth="1"/>
    <col min="9468" max="9468" width="19.7109375" style="360" customWidth="1"/>
    <col min="9469" max="9469" width="2.5703125" style="360" customWidth="1"/>
    <col min="9470" max="9470" width="19.7109375" style="360" customWidth="1"/>
    <col min="9471" max="9471" width="0" style="360" hidden="1" customWidth="1"/>
    <col min="9472" max="9472" width="1" style="360" customWidth="1"/>
    <col min="9473" max="9473" width="5.7109375" style="360" customWidth="1"/>
    <col min="9474" max="9474" width="1.7109375" style="360" customWidth="1"/>
    <col min="9475" max="9475" width="6.42578125" style="360" customWidth="1"/>
    <col min="9476" max="9476" width="2.85546875" style="360" customWidth="1"/>
    <col min="9477" max="9477" width="3.85546875" style="360" customWidth="1"/>
    <col min="9478" max="9478" width="2.85546875" style="360" customWidth="1"/>
    <col min="9479" max="9479" width="2.28515625" style="360" customWidth="1"/>
    <col min="9480" max="9480" width="2.42578125" style="360" customWidth="1"/>
    <col min="9481" max="9481" width="2" style="360" customWidth="1"/>
    <col min="9482" max="9482" width="2.140625" style="360" customWidth="1"/>
    <col min="9483" max="9483" width="4" style="360" customWidth="1"/>
    <col min="9484" max="9484" width="2.140625" style="360" customWidth="1"/>
    <col min="9485" max="9485" width="2.28515625" style="360" customWidth="1"/>
    <col min="9486" max="9486" width="2.7109375" style="360" customWidth="1"/>
    <col min="9487" max="9487" width="5.85546875" style="360" customWidth="1"/>
    <col min="9488" max="9488" width="1.140625" style="360" customWidth="1"/>
    <col min="9489" max="9523" width="0" style="360" hidden="1" customWidth="1"/>
    <col min="9524" max="9524" width="1.7109375" style="360" customWidth="1"/>
    <col min="9525" max="9525" width="15.85546875" style="360" bestFit="1" customWidth="1"/>
    <col min="9526" max="9526" width="16.28515625" style="360" bestFit="1" customWidth="1"/>
    <col min="9527" max="9527" width="19.42578125" style="360" customWidth="1"/>
    <col min="9528" max="9528" width="3.42578125" style="360" bestFit="1" customWidth="1"/>
    <col min="9529" max="9710" width="2.5703125" style="360"/>
    <col min="9711" max="9711" width="3" style="360" customWidth="1"/>
    <col min="9712" max="9712" width="1.42578125" style="360" customWidth="1"/>
    <col min="9713" max="9717" width="2.5703125" style="360" customWidth="1"/>
    <col min="9718" max="9718" width="17.7109375" style="360" customWidth="1"/>
    <col min="9719" max="9719" width="18.42578125" style="360" bestFit="1" customWidth="1"/>
    <col min="9720" max="9720" width="19.140625" style="360" customWidth="1"/>
    <col min="9721" max="9721" width="16.85546875" style="360" customWidth="1"/>
    <col min="9722" max="9722" width="20.140625" style="360" customWidth="1"/>
    <col min="9723" max="9723" width="20.28515625" style="360" customWidth="1"/>
    <col min="9724" max="9724" width="19.7109375" style="360" customWidth="1"/>
    <col min="9725" max="9725" width="2.5703125" style="360" customWidth="1"/>
    <col min="9726" max="9726" width="19.7109375" style="360" customWidth="1"/>
    <col min="9727" max="9727" width="0" style="360" hidden="1" customWidth="1"/>
    <col min="9728" max="9728" width="1" style="360" customWidth="1"/>
    <col min="9729" max="9729" width="5.7109375" style="360" customWidth="1"/>
    <col min="9730" max="9730" width="1.7109375" style="360" customWidth="1"/>
    <col min="9731" max="9731" width="6.42578125" style="360" customWidth="1"/>
    <col min="9732" max="9732" width="2.85546875" style="360" customWidth="1"/>
    <col min="9733" max="9733" width="3.85546875" style="360" customWidth="1"/>
    <col min="9734" max="9734" width="2.85546875" style="360" customWidth="1"/>
    <col min="9735" max="9735" width="2.28515625" style="360" customWidth="1"/>
    <col min="9736" max="9736" width="2.42578125" style="360" customWidth="1"/>
    <col min="9737" max="9737" width="2" style="360" customWidth="1"/>
    <col min="9738" max="9738" width="2.140625" style="360" customWidth="1"/>
    <col min="9739" max="9739" width="4" style="360" customWidth="1"/>
    <col min="9740" max="9740" width="2.140625" style="360" customWidth="1"/>
    <col min="9741" max="9741" width="2.28515625" style="360" customWidth="1"/>
    <col min="9742" max="9742" width="2.7109375" style="360" customWidth="1"/>
    <col min="9743" max="9743" width="5.85546875" style="360" customWidth="1"/>
    <col min="9744" max="9744" width="1.140625" style="360" customWidth="1"/>
    <col min="9745" max="9779" width="0" style="360" hidden="1" customWidth="1"/>
    <col min="9780" max="9780" width="1.7109375" style="360" customWidth="1"/>
    <col min="9781" max="9781" width="15.85546875" style="360" bestFit="1" customWidth="1"/>
    <col min="9782" max="9782" width="16.28515625" style="360" bestFit="1" customWidth="1"/>
    <col min="9783" max="9783" width="19.42578125" style="360" customWidth="1"/>
    <col min="9784" max="9784" width="3.42578125" style="360" bestFit="1" customWidth="1"/>
    <col min="9785" max="9966" width="2.5703125" style="360"/>
    <col min="9967" max="9967" width="3" style="360" customWidth="1"/>
    <col min="9968" max="9968" width="1.42578125" style="360" customWidth="1"/>
    <col min="9969" max="9973" width="2.5703125" style="360" customWidth="1"/>
    <col min="9974" max="9974" width="17.7109375" style="360" customWidth="1"/>
    <col min="9975" max="9975" width="18.42578125" style="360" bestFit="1" customWidth="1"/>
    <col min="9976" max="9976" width="19.140625" style="360" customWidth="1"/>
    <col min="9977" max="9977" width="16.85546875" style="360" customWidth="1"/>
    <col min="9978" max="9978" width="20.140625" style="360" customWidth="1"/>
    <col min="9979" max="9979" width="20.28515625" style="360" customWidth="1"/>
    <col min="9980" max="9980" width="19.7109375" style="360" customWidth="1"/>
    <col min="9981" max="9981" width="2.5703125" style="360" customWidth="1"/>
    <col min="9982" max="9982" width="19.7109375" style="360" customWidth="1"/>
    <col min="9983" max="9983" width="0" style="360" hidden="1" customWidth="1"/>
    <col min="9984" max="9984" width="1" style="360" customWidth="1"/>
    <col min="9985" max="9985" width="5.7109375" style="360" customWidth="1"/>
    <col min="9986" max="9986" width="1.7109375" style="360" customWidth="1"/>
    <col min="9987" max="9987" width="6.42578125" style="360" customWidth="1"/>
    <col min="9988" max="9988" width="2.85546875" style="360" customWidth="1"/>
    <col min="9989" max="9989" width="3.85546875" style="360" customWidth="1"/>
    <col min="9990" max="9990" width="2.85546875" style="360" customWidth="1"/>
    <col min="9991" max="9991" width="2.28515625" style="360" customWidth="1"/>
    <col min="9992" max="9992" width="2.42578125" style="360" customWidth="1"/>
    <col min="9993" max="9993" width="2" style="360" customWidth="1"/>
    <col min="9994" max="9994" width="2.140625" style="360" customWidth="1"/>
    <col min="9995" max="9995" width="4" style="360" customWidth="1"/>
    <col min="9996" max="9996" width="2.140625" style="360" customWidth="1"/>
    <col min="9997" max="9997" width="2.28515625" style="360" customWidth="1"/>
    <col min="9998" max="9998" width="2.7109375" style="360" customWidth="1"/>
    <col min="9999" max="9999" width="5.85546875" style="360" customWidth="1"/>
    <col min="10000" max="10000" width="1.140625" style="360" customWidth="1"/>
    <col min="10001" max="10035" width="0" style="360" hidden="1" customWidth="1"/>
    <col min="10036" max="10036" width="1.7109375" style="360" customWidth="1"/>
    <col min="10037" max="10037" width="15.85546875" style="360" bestFit="1" customWidth="1"/>
    <col min="10038" max="10038" width="16.28515625" style="360" bestFit="1" customWidth="1"/>
    <col min="10039" max="10039" width="19.42578125" style="360" customWidth="1"/>
    <col min="10040" max="10040" width="3.42578125" style="360" bestFit="1" customWidth="1"/>
    <col min="10041" max="10222" width="2.5703125" style="360"/>
    <col min="10223" max="10223" width="3" style="360" customWidth="1"/>
    <col min="10224" max="10224" width="1.42578125" style="360" customWidth="1"/>
    <col min="10225" max="10229" width="2.5703125" style="360" customWidth="1"/>
    <col min="10230" max="10230" width="17.7109375" style="360" customWidth="1"/>
    <col min="10231" max="10231" width="18.42578125" style="360" bestFit="1" customWidth="1"/>
    <col min="10232" max="10232" width="19.140625" style="360" customWidth="1"/>
    <col min="10233" max="10233" width="16.85546875" style="360" customWidth="1"/>
    <col min="10234" max="10234" width="20.140625" style="360" customWidth="1"/>
    <col min="10235" max="10235" width="20.28515625" style="360" customWidth="1"/>
    <col min="10236" max="10236" width="19.7109375" style="360" customWidth="1"/>
    <col min="10237" max="10237" width="2.5703125" style="360" customWidth="1"/>
    <col min="10238" max="10238" width="19.7109375" style="360" customWidth="1"/>
    <col min="10239" max="10239" width="0" style="360" hidden="1" customWidth="1"/>
    <col min="10240" max="10240" width="1" style="360" customWidth="1"/>
    <col min="10241" max="10241" width="5.7109375" style="360" customWidth="1"/>
    <col min="10242" max="10242" width="1.7109375" style="360" customWidth="1"/>
    <col min="10243" max="10243" width="6.42578125" style="360" customWidth="1"/>
    <col min="10244" max="10244" width="2.85546875" style="360" customWidth="1"/>
    <col min="10245" max="10245" width="3.85546875" style="360" customWidth="1"/>
    <col min="10246" max="10246" width="2.85546875" style="360" customWidth="1"/>
    <col min="10247" max="10247" width="2.28515625" style="360" customWidth="1"/>
    <col min="10248" max="10248" width="2.42578125" style="360" customWidth="1"/>
    <col min="10249" max="10249" width="2" style="360" customWidth="1"/>
    <col min="10250" max="10250" width="2.140625" style="360" customWidth="1"/>
    <col min="10251" max="10251" width="4" style="360" customWidth="1"/>
    <col min="10252" max="10252" width="2.140625" style="360" customWidth="1"/>
    <col min="10253" max="10253" width="2.28515625" style="360" customWidth="1"/>
    <col min="10254" max="10254" width="2.7109375" style="360" customWidth="1"/>
    <col min="10255" max="10255" width="5.85546875" style="360" customWidth="1"/>
    <col min="10256" max="10256" width="1.140625" style="360" customWidth="1"/>
    <col min="10257" max="10291" width="0" style="360" hidden="1" customWidth="1"/>
    <col min="10292" max="10292" width="1.7109375" style="360" customWidth="1"/>
    <col min="10293" max="10293" width="15.85546875" style="360" bestFit="1" customWidth="1"/>
    <col min="10294" max="10294" width="16.28515625" style="360" bestFit="1" customWidth="1"/>
    <col min="10295" max="10295" width="19.42578125" style="360" customWidth="1"/>
    <col min="10296" max="10296" width="3.42578125" style="360" bestFit="1" customWidth="1"/>
    <col min="10297" max="10478" width="2.5703125" style="360"/>
    <col min="10479" max="10479" width="3" style="360" customWidth="1"/>
    <col min="10480" max="10480" width="1.42578125" style="360" customWidth="1"/>
    <col min="10481" max="10485" width="2.5703125" style="360" customWidth="1"/>
    <col min="10486" max="10486" width="17.7109375" style="360" customWidth="1"/>
    <col min="10487" max="10487" width="18.42578125" style="360" bestFit="1" customWidth="1"/>
    <col min="10488" max="10488" width="19.140625" style="360" customWidth="1"/>
    <col min="10489" max="10489" width="16.85546875" style="360" customWidth="1"/>
    <col min="10490" max="10490" width="20.140625" style="360" customWidth="1"/>
    <col min="10491" max="10491" width="20.28515625" style="360" customWidth="1"/>
    <col min="10492" max="10492" width="19.7109375" style="360" customWidth="1"/>
    <col min="10493" max="10493" width="2.5703125" style="360" customWidth="1"/>
    <col min="10494" max="10494" width="19.7109375" style="360" customWidth="1"/>
    <col min="10495" max="10495" width="0" style="360" hidden="1" customWidth="1"/>
    <col min="10496" max="10496" width="1" style="360" customWidth="1"/>
    <col min="10497" max="10497" width="5.7109375" style="360" customWidth="1"/>
    <col min="10498" max="10498" width="1.7109375" style="360" customWidth="1"/>
    <col min="10499" max="10499" width="6.42578125" style="360" customWidth="1"/>
    <col min="10500" max="10500" width="2.85546875" style="360" customWidth="1"/>
    <col min="10501" max="10501" width="3.85546875" style="360" customWidth="1"/>
    <col min="10502" max="10502" width="2.85546875" style="360" customWidth="1"/>
    <col min="10503" max="10503" width="2.28515625" style="360" customWidth="1"/>
    <col min="10504" max="10504" width="2.42578125" style="360" customWidth="1"/>
    <col min="10505" max="10505" width="2" style="360" customWidth="1"/>
    <col min="10506" max="10506" width="2.140625" style="360" customWidth="1"/>
    <col min="10507" max="10507" width="4" style="360" customWidth="1"/>
    <col min="10508" max="10508" width="2.140625" style="360" customWidth="1"/>
    <col min="10509" max="10509" width="2.28515625" style="360" customWidth="1"/>
    <col min="10510" max="10510" width="2.7109375" style="360" customWidth="1"/>
    <col min="10511" max="10511" width="5.85546875" style="360" customWidth="1"/>
    <col min="10512" max="10512" width="1.140625" style="360" customWidth="1"/>
    <col min="10513" max="10547" width="0" style="360" hidden="1" customWidth="1"/>
    <col min="10548" max="10548" width="1.7109375" style="360" customWidth="1"/>
    <col min="10549" max="10549" width="15.85546875" style="360" bestFit="1" customWidth="1"/>
    <col min="10550" max="10550" width="16.28515625" style="360" bestFit="1" customWidth="1"/>
    <col min="10551" max="10551" width="19.42578125" style="360" customWidth="1"/>
    <col min="10552" max="10552" width="3.42578125" style="360" bestFit="1" customWidth="1"/>
    <col min="10553" max="10734" width="2.5703125" style="360"/>
    <col min="10735" max="10735" width="3" style="360" customWidth="1"/>
    <col min="10736" max="10736" width="1.42578125" style="360" customWidth="1"/>
    <col min="10737" max="10741" width="2.5703125" style="360" customWidth="1"/>
    <col min="10742" max="10742" width="17.7109375" style="360" customWidth="1"/>
    <col min="10743" max="10743" width="18.42578125" style="360" bestFit="1" customWidth="1"/>
    <col min="10744" max="10744" width="19.140625" style="360" customWidth="1"/>
    <col min="10745" max="10745" width="16.85546875" style="360" customWidth="1"/>
    <col min="10746" max="10746" width="20.140625" style="360" customWidth="1"/>
    <col min="10747" max="10747" width="20.28515625" style="360" customWidth="1"/>
    <col min="10748" max="10748" width="19.7109375" style="360" customWidth="1"/>
    <col min="10749" max="10749" width="2.5703125" style="360" customWidth="1"/>
    <col min="10750" max="10750" width="19.7109375" style="360" customWidth="1"/>
    <col min="10751" max="10751" width="0" style="360" hidden="1" customWidth="1"/>
    <col min="10752" max="10752" width="1" style="360" customWidth="1"/>
    <col min="10753" max="10753" width="5.7109375" style="360" customWidth="1"/>
    <col min="10754" max="10754" width="1.7109375" style="360" customWidth="1"/>
    <col min="10755" max="10755" width="6.42578125" style="360" customWidth="1"/>
    <col min="10756" max="10756" width="2.85546875" style="360" customWidth="1"/>
    <col min="10757" max="10757" width="3.85546875" style="360" customWidth="1"/>
    <col min="10758" max="10758" width="2.85546875" style="360" customWidth="1"/>
    <col min="10759" max="10759" width="2.28515625" style="360" customWidth="1"/>
    <col min="10760" max="10760" width="2.42578125" style="360" customWidth="1"/>
    <col min="10761" max="10761" width="2" style="360" customWidth="1"/>
    <col min="10762" max="10762" width="2.140625" style="360" customWidth="1"/>
    <col min="10763" max="10763" width="4" style="360" customWidth="1"/>
    <col min="10764" max="10764" width="2.140625" style="360" customWidth="1"/>
    <col min="10765" max="10765" width="2.28515625" style="360" customWidth="1"/>
    <col min="10766" max="10766" width="2.7109375" style="360" customWidth="1"/>
    <col min="10767" max="10767" width="5.85546875" style="360" customWidth="1"/>
    <col min="10768" max="10768" width="1.140625" style="360" customWidth="1"/>
    <col min="10769" max="10803" width="0" style="360" hidden="1" customWidth="1"/>
    <col min="10804" max="10804" width="1.7109375" style="360" customWidth="1"/>
    <col min="10805" max="10805" width="15.85546875" style="360" bestFit="1" customWidth="1"/>
    <col min="10806" max="10806" width="16.28515625" style="360" bestFit="1" customWidth="1"/>
    <col min="10807" max="10807" width="19.42578125" style="360" customWidth="1"/>
    <col min="10808" max="10808" width="3.42578125" style="360" bestFit="1" customWidth="1"/>
    <col min="10809" max="10990" width="2.5703125" style="360"/>
    <col min="10991" max="10991" width="3" style="360" customWidth="1"/>
    <col min="10992" max="10992" width="1.42578125" style="360" customWidth="1"/>
    <col min="10993" max="10997" width="2.5703125" style="360" customWidth="1"/>
    <col min="10998" max="10998" width="17.7109375" style="360" customWidth="1"/>
    <col min="10999" max="10999" width="18.42578125" style="360" bestFit="1" customWidth="1"/>
    <col min="11000" max="11000" width="19.140625" style="360" customWidth="1"/>
    <col min="11001" max="11001" width="16.85546875" style="360" customWidth="1"/>
    <col min="11002" max="11002" width="20.140625" style="360" customWidth="1"/>
    <col min="11003" max="11003" width="20.28515625" style="360" customWidth="1"/>
    <col min="11004" max="11004" width="19.7109375" style="360" customWidth="1"/>
    <col min="11005" max="11005" width="2.5703125" style="360" customWidth="1"/>
    <col min="11006" max="11006" width="19.7109375" style="360" customWidth="1"/>
    <col min="11007" max="11007" width="0" style="360" hidden="1" customWidth="1"/>
    <col min="11008" max="11008" width="1" style="360" customWidth="1"/>
    <col min="11009" max="11009" width="5.7109375" style="360" customWidth="1"/>
    <col min="11010" max="11010" width="1.7109375" style="360" customWidth="1"/>
    <col min="11011" max="11011" width="6.42578125" style="360" customWidth="1"/>
    <col min="11012" max="11012" width="2.85546875" style="360" customWidth="1"/>
    <col min="11013" max="11013" width="3.85546875" style="360" customWidth="1"/>
    <col min="11014" max="11014" width="2.85546875" style="360" customWidth="1"/>
    <col min="11015" max="11015" width="2.28515625" style="360" customWidth="1"/>
    <col min="11016" max="11016" width="2.42578125" style="360" customWidth="1"/>
    <col min="11017" max="11017" width="2" style="360" customWidth="1"/>
    <col min="11018" max="11018" width="2.140625" style="360" customWidth="1"/>
    <col min="11019" max="11019" width="4" style="360" customWidth="1"/>
    <col min="11020" max="11020" width="2.140625" style="360" customWidth="1"/>
    <col min="11021" max="11021" width="2.28515625" style="360" customWidth="1"/>
    <col min="11022" max="11022" width="2.7109375" style="360" customWidth="1"/>
    <col min="11023" max="11023" width="5.85546875" style="360" customWidth="1"/>
    <col min="11024" max="11024" width="1.140625" style="360" customWidth="1"/>
    <col min="11025" max="11059" width="0" style="360" hidden="1" customWidth="1"/>
    <col min="11060" max="11060" width="1.7109375" style="360" customWidth="1"/>
    <col min="11061" max="11061" width="15.85546875" style="360" bestFit="1" customWidth="1"/>
    <col min="11062" max="11062" width="16.28515625" style="360" bestFit="1" customWidth="1"/>
    <col min="11063" max="11063" width="19.42578125" style="360" customWidth="1"/>
    <col min="11064" max="11064" width="3.42578125" style="360" bestFit="1" customWidth="1"/>
    <col min="11065" max="11246" width="2.5703125" style="360"/>
    <col min="11247" max="11247" width="3" style="360" customWidth="1"/>
    <col min="11248" max="11248" width="1.42578125" style="360" customWidth="1"/>
    <col min="11249" max="11253" width="2.5703125" style="360" customWidth="1"/>
    <col min="11254" max="11254" width="17.7109375" style="360" customWidth="1"/>
    <col min="11255" max="11255" width="18.42578125" style="360" bestFit="1" customWidth="1"/>
    <col min="11256" max="11256" width="19.140625" style="360" customWidth="1"/>
    <col min="11257" max="11257" width="16.85546875" style="360" customWidth="1"/>
    <col min="11258" max="11258" width="20.140625" style="360" customWidth="1"/>
    <col min="11259" max="11259" width="20.28515625" style="360" customWidth="1"/>
    <col min="11260" max="11260" width="19.7109375" style="360" customWidth="1"/>
    <col min="11261" max="11261" width="2.5703125" style="360" customWidth="1"/>
    <col min="11262" max="11262" width="19.7109375" style="360" customWidth="1"/>
    <col min="11263" max="11263" width="0" style="360" hidden="1" customWidth="1"/>
    <col min="11264" max="11264" width="1" style="360" customWidth="1"/>
    <col min="11265" max="11265" width="5.7109375" style="360" customWidth="1"/>
    <col min="11266" max="11266" width="1.7109375" style="360" customWidth="1"/>
    <col min="11267" max="11267" width="6.42578125" style="360" customWidth="1"/>
    <col min="11268" max="11268" width="2.85546875" style="360" customWidth="1"/>
    <col min="11269" max="11269" width="3.85546875" style="360" customWidth="1"/>
    <col min="11270" max="11270" width="2.85546875" style="360" customWidth="1"/>
    <col min="11271" max="11271" width="2.28515625" style="360" customWidth="1"/>
    <col min="11272" max="11272" width="2.42578125" style="360" customWidth="1"/>
    <col min="11273" max="11273" width="2" style="360" customWidth="1"/>
    <col min="11274" max="11274" width="2.140625" style="360" customWidth="1"/>
    <col min="11275" max="11275" width="4" style="360" customWidth="1"/>
    <col min="11276" max="11276" width="2.140625" style="360" customWidth="1"/>
    <col min="11277" max="11277" width="2.28515625" style="360" customWidth="1"/>
    <col min="11278" max="11278" width="2.7109375" style="360" customWidth="1"/>
    <col min="11279" max="11279" width="5.85546875" style="360" customWidth="1"/>
    <col min="11280" max="11280" width="1.140625" style="360" customWidth="1"/>
    <col min="11281" max="11315" width="0" style="360" hidden="1" customWidth="1"/>
    <col min="11316" max="11316" width="1.7109375" style="360" customWidth="1"/>
    <col min="11317" max="11317" width="15.85546875" style="360" bestFit="1" customWidth="1"/>
    <col min="11318" max="11318" width="16.28515625" style="360" bestFit="1" customWidth="1"/>
    <col min="11319" max="11319" width="19.42578125" style="360" customWidth="1"/>
    <col min="11320" max="11320" width="3.42578125" style="360" bestFit="1" customWidth="1"/>
    <col min="11321" max="11502" width="2.5703125" style="360"/>
    <col min="11503" max="11503" width="3" style="360" customWidth="1"/>
    <col min="11504" max="11504" width="1.42578125" style="360" customWidth="1"/>
    <col min="11505" max="11509" width="2.5703125" style="360" customWidth="1"/>
    <col min="11510" max="11510" width="17.7109375" style="360" customWidth="1"/>
    <col min="11511" max="11511" width="18.42578125" style="360" bestFit="1" customWidth="1"/>
    <col min="11512" max="11512" width="19.140625" style="360" customWidth="1"/>
    <col min="11513" max="11513" width="16.85546875" style="360" customWidth="1"/>
    <col min="11514" max="11514" width="20.140625" style="360" customWidth="1"/>
    <col min="11515" max="11515" width="20.28515625" style="360" customWidth="1"/>
    <col min="11516" max="11516" width="19.7109375" style="360" customWidth="1"/>
    <col min="11517" max="11517" width="2.5703125" style="360" customWidth="1"/>
    <col min="11518" max="11518" width="19.7109375" style="360" customWidth="1"/>
    <col min="11519" max="11519" width="0" style="360" hidden="1" customWidth="1"/>
    <col min="11520" max="11520" width="1" style="360" customWidth="1"/>
    <col min="11521" max="11521" width="5.7109375" style="360" customWidth="1"/>
    <col min="11522" max="11522" width="1.7109375" style="360" customWidth="1"/>
    <col min="11523" max="11523" width="6.42578125" style="360" customWidth="1"/>
    <col min="11524" max="11524" width="2.85546875" style="360" customWidth="1"/>
    <col min="11525" max="11525" width="3.85546875" style="360" customWidth="1"/>
    <col min="11526" max="11526" width="2.85546875" style="360" customWidth="1"/>
    <col min="11527" max="11527" width="2.28515625" style="360" customWidth="1"/>
    <col min="11528" max="11528" width="2.42578125" style="360" customWidth="1"/>
    <col min="11529" max="11529" width="2" style="360" customWidth="1"/>
    <col min="11530" max="11530" width="2.140625" style="360" customWidth="1"/>
    <col min="11531" max="11531" width="4" style="360" customWidth="1"/>
    <col min="11532" max="11532" width="2.140625" style="360" customWidth="1"/>
    <col min="11533" max="11533" width="2.28515625" style="360" customWidth="1"/>
    <col min="11534" max="11534" width="2.7109375" style="360" customWidth="1"/>
    <col min="11535" max="11535" width="5.85546875" style="360" customWidth="1"/>
    <col min="11536" max="11536" width="1.140625" style="360" customWidth="1"/>
    <col min="11537" max="11571" width="0" style="360" hidden="1" customWidth="1"/>
    <col min="11572" max="11572" width="1.7109375" style="360" customWidth="1"/>
    <col min="11573" max="11573" width="15.85546875" style="360" bestFit="1" customWidth="1"/>
    <col min="11574" max="11574" width="16.28515625" style="360" bestFit="1" customWidth="1"/>
    <col min="11575" max="11575" width="19.42578125" style="360" customWidth="1"/>
    <col min="11576" max="11576" width="3.42578125" style="360" bestFit="1" customWidth="1"/>
    <col min="11577" max="11758" width="2.5703125" style="360"/>
    <col min="11759" max="11759" width="3" style="360" customWidth="1"/>
    <col min="11760" max="11760" width="1.42578125" style="360" customWidth="1"/>
    <col min="11761" max="11765" width="2.5703125" style="360" customWidth="1"/>
    <col min="11766" max="11766" width="17.7109375" style="360" customWidth="1"/>
    <col min="11767" max="11767" width="18.42578125" style="360" bestFit="1" customWidth="1"/>
    <col min="11768" max="11768" width="19.140625" style="360" customWidth="1"/>
    <col min="11769" max="11769" width="16.85546875" style="360" customWidth="1"/>
    <col min="11770" max="11770" width="20.140625" style="360" customWidth="1"/>
    <col min="11771" max="11771" width="20.28515625" style="360" customWidth="1"/>
    <col min="11772" max="11772" width="19.7109375" style="360" customWidth="1"/>
    <col min="11773" max="11773" width="2.5703125" style="360" customWidth="1"/>
    <col min="11774" max="11774" width="19.7109375" style="360" customWidth="1"/>
    <col min="11775" max="11775" width="0" style="360" hidden="1" customWidth="1"/>
    <col min="11776" max="11776" width="1" style="360" customWidth="1"/>
    <col min="11777" max="11777" width="5.7109375" style="360" customWidth="1"/>
    <col min="11778" max="11778" width="1.7109375" style="360" customWidth="1"/>
    <col min="11779" max="11779" width="6.42578125" style="360" customWidth="1"/>
    <col min="11780" max="11780" width="2.85546875" style="360" customWidth="1"/>
    <col min="11781" max="11781" width="3.85546875" style="360" customWidth="1"/>
    <col min="11782" max="11782" width="2.85546875" style="360" customWidth="1"/>
    <col min="11783" max="11783" width="2.28515625" style="360" customWidth="1"/>
    <col min="11784" max="11784" width="2.42578125" style="360" customWidth="1"/>
    <col min="11785" max="11785" width="2" style="360" customWidth="1"/>
    <col min="11786" max="11786" width="2.140625" style="360" customWidth="1"/>
    <col min="11787" max="11787" width="4" style="360" customWidth="1"/>
    <col min="11788" max="11788" width="2.140625" style="360" customWidth="1"/>
    <col min="11789" max="11789" width="2.28515625" style="360" customWidth="1"/>
    <col min="11790" max="11790" width="2.7109375" style="360" customWidth="1"/>
    <col min="11791" max="11791" width="5.85546875" style="360" customWidth="1"/>
    <col min="11792" max="11792" width="1.140625" style="360" customWidth="1"/>
    <col min="11793" max="11827" width="0" style="360" hidden="1" customWidth="1"/>
    <col min="11828" max="11828" width="1.7109375" style="360" customWidth="1"/>
    <col min="11829" max="11829" width="15.85546875" style="360" bestFit="1" customWidth="1"/>
    <col min="11830" max="11830" width="16.28515625" style="360" bestFit="1" customWidth="1"/>
    <col min="11831" max="11831" width="19.42578125" style="360" customWidth="1"/>
    <col min="11832" max="11832" width="3.42578125" style="360" bestFit="1" customWidth="1"/>
    <col min="11833" max="12014" width="2.5703125" style="360"/>
    <col min="12015" max="12015" width="3" style="360" customWidth="1"/>
    <col min="12016" max="12016" width="1.42578125" style="360" customWidth="1"/>
    <col min="12017" max="12021" width="2.5703125" style="360" customWidth="1"/>
    <col min="12022" max="12022" width="17.7109375" style="360" customWidth="1"/>
    <col min="12023" max="12023" width="18.42578125" style="360" bestFit="1" customWidth="1"/>
    <col min="12024" max="12024" width="19.140625" style="360" customWidth="1"/>
    <col min="12025" max="12025" width="16.85546875" style="360" customWidth="1"/>
    <col min="12026" max="12026" width="20.140625" style="360" customWidth="1"/>
    <col min="12027" max="12027" width="20.28515625" style="360" customWidth="1"/>
    <col min="12028" max="12028" width="19.7109375" style="360" customWidth="1"/>
    <col min="12029" max="12029" width="2.5703125" style="360" customWidth="1"/>
    <col min="12030" max="12030" width="19.7109375" style="360" customWidth="1"/>
    <col min="12031" max="12031" width="0" style="360" hidden="1" customWidth="1"/>
    <col min="12032" max="12032" width="1" style="360" customWidth="1"/>
    <col min="12033" max="12033" width="5.7109375" style="360" customWidth="1"/>
    <col min="12034" max="12034" width="1.7109375" style="360" customWidth="1"/>
    <col min="12035" max="12035" width="6.42578125" style="360" customWidth="1"/>
    <col min="12036" max="12036" width="2.85546875" style="360" customWidth="1"/>
    <col min="12037" max="12037" width="3.85546875" style="360" customWidth="1"/>
    <col min="12038" max="12038" width="2.85546875" style="360" customWidth="1"/>
    <col min="12039" max="12039" width="2.28515625" style="360" customWidth="1"/>
    <col min="12040" max="12040" width="2.42578125" style="360" customWidth="1"/>
    <col min="12041" max="12041" width="2" style="360" customWidth="1"/>
    <col min="12042" max="12042" width="2.140625" style="360" customWidth="1"/>
    <col min="12043" max="12043" width="4" style="360" customWidth="1"/>
    <col min="12044" max="12044" width="2.140625" style="360" customWidth="1"/>
    <col min="12045" max="12045" width="2.28515625" style="360" customWidth="1"/>
    <col min="12046" max="12046" width="2.7109375" style="360" customWidth="1"/>
    <col min="12047" max="12047" width="5.85546875" style="360" customWidth="1"/>
    <col min="12048" max="12048" width="1.140625" style="360" customWidth="1"/>
    <col min="12049" max="12083" width="0" style="360" hidden="1" customWidth="1"/>
    <col min="12084" max="12084" width="1.7109375" style="360" customWidth="1"/>
    <col min="12085" max="12085" width="15.85546875" style="360" bestFit="1" customWidth="1"/>
    <col min="12086" max="12086" width="16.28515625" style="360" bestFit="1" customWidth="1"/>
    <col min="12087" max="12087" width="19.42578125" style="360" customWidth="1"/>
    <col min="12088" max="12088" width="3.42578125" style="360" bestFit="1" customWidth="1"/>
    <col min="12089" max="12270" width="2.5703125" style="360"/>
    <col min="12271" max="12271" width="3" style="360" customWidth="1"/>
    <col min="12272" max="12272" width="1.42578125" style="360" customWidth="1"/>
    <col min="12273" max="12277" width="2.5703125" style="360" customWidth="1"/>
    <col min="12278" max="12278" width="17.7109375" style="360" customWidth="1"/>
    <col min="12279" max="12279" width="18.42578125" style="360" bestFit="1" customWidth="1"/>
    <col min="12280" max="12280" width="19.140625" style="360" customWidth="1"/>
    <col min="12281" max="12281" width="16.85546875" style="360" customWidth="1"/>
    <col min="12282" max="12282" width="20.140625" style="360" customWidth="1"/>
    <col min="12283" max="12283" width="20.28515625" style="360" customWidth="1"/>
    <col min="12284" max="12284" width="19.7109375" style="360" customWidth="1"/>
    <col min="12285" max="12285" width="2.5703125" style="360" customWidth="1"/>
    <col min="12286" max="12286" width="19.7109375" style="360" customWidth="1"/>
    <col min="12287" max="12287" width="0" style="360" hidden="1" customWidth="1"/>
    <col min="12288" max="12288" width="1" style="360" customWidth="1"/>
    <col min="12289" max="12289" width="5.7109375" style="360" customWidth="1"/>
    <col min="12290" max="12290" width="1.7109375" style="360" customWidth="1"/>
    <col min="12291" max="12291" width="6.42578125" style="360" customWidth="1"/>
    <col min="12292" max="12292" width="2.85546875" style="360" customWidth="1"/>
    <col min="12293" max="12293" width="3.85546875" style="360" customWidth="1"/>
    <col min="12294" max="12294" width="2.85546875" style="360" customWidth="1"/>
    <col min="12295" max="12295" width="2.28515625" style="360" customWidth="1"/>
    <col min="12296" max="12296" width="2.42578125" style="360" customWidth="1"/>
    <col min="12297" max="12297" width="2" style="360" customWidth="1"/>
    <col min="12298" max="12298" width="2.140625" style="360" customWidth="1"/>
    <col min="12299" max="12299" width="4" style="360" customWidth="1"/>
    <col min="12300" max="12300" width="2.140625" style="360" customWidth="1"/>
    <col min="12301" max="12301" width="2.28515625" style="360" customWidth="1"/>
    <col min="12302" max="12302" width="2.7109375" style="360" customWidth="1"/>
    <col min="12303" max="12303" width="5.85546875" style="360" customWidth="1"/>
    <col min="12304" max="12304" width="1.140625" style="360" customWidth="1"/>
    <col min="12305" max="12339" width="0" style="360" hidden="1" customWidth="1"/>
    <col min="12340" max="12340" width="1.7109375" style="360" customWidth="1"/>
    <col min="12341" max="12341" width="15.85546875" style="360" bestFit="1" customWidth="1"/>
    <col min="12342" max="12342" width="16.28515625" style="360" bestFit="1" customWidth="1"/>
    <col min="12343" max="12343" width="19.42578125" style="360" customWidth="1"/>
    <col min="12344" max="12344" width="3.42578125" style="360" bestFit="1" customWidth="1"/>
    <col min="12345" max="12526" width="2.5703125" style="360"/>
    <col min="12527" max="12527" width="3" style="360" customWidth="1"/>
    <col min="12528" max="12528" width="1.42578125" style="360" customWidth="1"/>
    <col min="12529" max="12533" width="2.5703125" style="360" customWidth="1"/>
    <col min="12534" max="12534" width="17.7109375" style="360" customWidth="1"/>
    <col min="12535" max="12535" width="18.42578125" style="360" bestFit="1" customWidth="1"/>
    <col min="12536" max="12536" width="19.140625" style="360" customWidth="1"/>
    <col min="12537" max="12537" width="16.85546875" style="360" customWidth="1"/>
    <col min="12538" max="12538" width="20.140625" style="360" customWidth="1"/>
    <col min="12539" max="12539" width="20.28515625" style="360" customWidth="1"/>
    <col min="12540" max="12540" width="19.7109375" style="360" customWidth="1"/>
    <col min="12541" max="12541" width="2.5703125" style="360" customWidth="1"/>
    <col min="12542" max="12542" width="19.7109375" style="360" customWidth="1"/>
    <col min="12543" max="12543" width="0" style="360" hidden="1" customWidth="1"/>
    <col min="12544" max="12544" width="1" style="360" customWidth="1"/>
    <col min="12545" max="12545" width="5.7109375" style="360" customWidth="1"/>
    <col min="12546" max="12546" width="1.7109375" style="360" customWidth="1"/>
    <col min="12547" max="12547" width="6.42578125" style="360" customWidth="1"/>
    <col min="12548" max="12548" width="2.85546875" style="360" customWidth="1"/>
    <col min="12549" max="12549" width="3.85546875" style="360" customWidth="1"/>
    <col min="12550" max="12550" width="2.85546875" style="360" customWidth="1"/>
    <col min="12551" max="12551" width="2.28515625" style="360" customWidth="1"/>
    <col min="12552" max="12552" width="2.42578125" style="360" customWidth="1"/>
    <col min="12553" max="12553" width="2" style="360" customWidth="1"/>
    <col min="12554" max="12554" width="2.140625" style="360" customWidth="1"/>
    <col min="12555" max="12555" width="4" style="360" customWidth="1"/>
    <col min="12556" max="12556" width="2.140625" style="360" customWidth="1"/>
    <col min="12557" max="12557" width="2.28515625" style="360" customWidth="1"/>
    <col min="12558" max="12558" width="2.7109375" style="360" customWidth="1"/>
    <col min="12559" max="12559" width="5.85546875" style="360" customWidth="1"/>
    <col min="12560" max="12560" width="1.140625" style="360" customWidth="1"/>
    <col min="12561" max="12595" width="0" style="360" hidden="1" customWidth="1"/>
    <col min="12596" max="12596" width="1.7109375" style="360" customWidth="1"/>
    <col min="12597" max="12597" width="15.85546875" style="360" bestFit="1" customWidth="1"/>
    <col min="12598" max="12598" width="16.28515625" style="360" bestFit="1" customWidth="1"/>
    <col min="12599" max="12599" width="19.42578125" style="360" customWidth="1"/>
    <col min="12600" max="12600" width="3.42578125" style="360" bestFit="1" customWidth="1"/>
    <col min="12601" max="12782" width="2.5703125" style="360"/>
    <col min="12783" max="12783" width="3" style="360" customWidth="1"/>
    <col min="12784" max="12784" width="1.42578125" style="360" customWidth="1"/>
    <col min="12785" max="12789" width="2.5703125" style="360" customWidth="1"/>
    <col min="12790" max="12790" width="17.7109375" style="360" customWidth="1"/>
    <col min="12791" max="12791" width="18.42578125" style="360" bestFit="1" customWidth="1"/>
    <col min="12792" max="12792" width="19.140625" style="360" customWidth="1"/>
    <col min="12793" max="12793" width="16.85546875" style="360" customWidth="1"/>
    <col min="12794" max="12794" width="20.140625" style="360" customWidth="1"/>
    <col min="12795" max="12795" width="20.28515625" style="360" customWidth="1"/>
    <col min="12796" max="12796" width="19.7109375" style="360" customWidth="1"/>
    <col min="12797" max="12797" width="2.5703125" style="360" customWidth="1"/>
    <col min="12798" max="12798" width="19.7109375" style="360" customWidth="1"/>
    <col min="12799" max="12799" width="0" style="360" hidden="1" customWidth="1"/>
    <col min="12800" max="12800" width="1" style="360" customWidth="1"/>
    <col min="12801" max="12801" width="5.7109375" style="360" customWidth="1"/>
    <col min="12802" max="12802" width="1.7109375" style="360" customWidth="1"/>
    <col min="12803" max="12803" width="6.42578125" style="360" customWidth="1"/>
    <col min="12804" max="12804" width="2.85546875" style="360" customWidth="1"/>
    <col min="12805" max="12805" width="3.85546875" style="360" customWidth="1"/>
    <col min="12806" max="12806" width="2.85546875" style="360" customWidth="1"/>
    <col min="12807" max="12807" width="2.28515625" style="360" customWidth="1"/>
    <col min="12808" max="12808" width="2.42578125" style="360" customWidth="1"/>
    <col min="12809" max="12809" width="2" style="360" customWidth="1"/>
    <col min="12810" max="12810" width="2.140625" style="360" customWidth="1"/>
    <col min="12811" max="12811" width="4" style="360" customWidth="1"/>
    <col min="12812" max="12812" width="2.140625" style="360" customWidth="1"/>
    <col min="12813" max="12813" width="2.28515625" style="360" customWidth="1"/>
    <col min="12814" max="12814" width="2.7109375" style="360" customWidth="1"/>
    <col min="12815" max="12815" width="5.85546875" style="360" customWidth="1"/>
    <col min="12816" max="12816" width="1.140625" style="360" customWidth="1"/>
    <col min="12817" max="12851" width="0" style="360" hidden="1" customWidth="1"/>
    <col min="12852" max="12852" width="1.7109375" style="360" customWidth="1"/>
    <col min="12853" max="12853" width="15.85546875" style="360" bestFit="1" customWidth="1"/>
    <col min="12854" max="12854" width="16.28515625" style="360" bestFit="1" customWidth="1"/>
    <col min="12855" max="12855" width="19.42578125" style="360" customWidth="1"/>
    <col min="12856" max="12856" width="3.42578125" style="360" bestFit="1" customWidth="1"/>
    <col min="12857" max="13038" width="2.5703125" style="360"/>
    <col min="13039" max="13039" width="3" style="360" customWidth="1"/>
    <col min="13040" max="13040" width="1.42578125" style="360" customWidth="1"/>
    <col min="13041" max="13045" width="2.5703125" style="360" customWidth="1"/>
    <col min="13046" max="13046" width="17.7109375" style="360" customWidth="1"/>
    <col min="13047" max="13047" width="18.42578125" style="360" bestFit="1" customWidth="1"/>
    <col min="13048" max="13048" width="19.140625" style="360" customWidth="1"/>
    <col min="13049" max="13049" width="16.85546875" style="360" customWidth="1"/>
    <col min="13050" max="13050" width="20.140625" style="360" customWidth="1"/>
    <col min="13051" max="13051" width="20.28515625" style="360" customWidth="1"/>
    <col min="13052" max="13052" width="19.7109375" style="360" customWidth="1"/>
    <col min="13053" max="13053" width="2.5703125" style="360" customWidth="1"/>
    <col min="13054" max="13054" width="19.7109375" style="360" customWidth="1"/>
    <col min="13055" max="13055" width="0" style="360" hidden="1" customWidth="1"/>
    <col min="13056" max="13056" width="1" style="360" customWidth="1"/>
    <col min="13057" max="13057" width="5.7109375" style="360" customWidth="1"/>
    <col min="13058" max="13058" width="1.7109375" style="360" customWidth="1"/>
    <col min="13059" max="13059" width="6.42578125" style="360" customWidth="1"/>
    <col min="13060" max="13060" width="2.85546875" style="360" customWidth="1"/>
    <col min="13061" max="13061" width="3.85546875" style="360" customWidth="1"/>
    <col min="13062" max="13062" width="2.85546875" style="360" customWidth="1"/>
    <col min="13063" max="13063" width="2.28515625" style="360" customWidth="1"/>
    <col min="13064" max="13064" width="2.42578125" style="360" customWidth="1"/>
    <col min="13065" max="13065" width="2" style="360" customWidth="1"/>
    <col min="13066" max="13066" width="2.140625" style="360" customWidth="1"/>
    <col min="13067" max="13067" width="4" style="360" customWidth="1"/>
    <col min="13068" max="13068" width="2.140625" style="360" customWidth="1"/>
    <col min="13069" max="13069" width="2.28515625" style="360" customWidth="1"/>
    <col min="13070" max="13070" width="2.7109375" style="360" customWidth="1"/>
    <col min="13071" max="13071" width="5.85546875" style="360" customWidth="1"/>
    <col min="13072" max="13072" width="1.140625" style="360" customWidth="1"/>
    <col min="13073" max="13107" width="0" style="360" hidden="1" customWidth="1"/>
    <col min="13108" max="13108" width="1.7109375" style="360" customWidth="1"/>
    <col min="13109" max="13109" width="15.85546875" style="360" bestFit="1" customWidth="1"/>
    <col min="13110" max="13110" width="16.28515625" style="360" bestFit="1" customWidth="1"/>
    <col min="13111" max="13111" width="19.42578125" style="360" customWidth="1"/>
    <col min="13112" max="13112" width="3.42578125" style="360" bestFit="1" customWidth="1"/>
    <col min="13113" max="13294" width="2.5703125" style="360"/>
    <col min="13295" max="13295" width="3" style="360" customWidth="1"/>
    <col min="13296" max="13296" width="1.42578125" style="360" customWidth="1"/>
    <col min="13297" max="13301" width="2.5703125" style="360" customWidth="1"/>
    <col min="13302" max="13302" width="17.7109375" style="360" customWidth="1"/>
    <col min="13303" max="13303" width="18.42578125" style="360" bestFit="1" customWidth="1"/>
    <col min="13304" max="13304" width="19.140625" style="360" customWidth="1"/>
    <col min="13305" max="13305" width="16.85546875" style="360" customWidth="1"/>
    <col min="13306" max="13306" width="20.140625" style="360" customWidth="1"/>
    <col min="13307" max="13307" width="20.28515625" style="360" customWidth="1"/>
    <col min="13308" max="13308" width="19.7109375" style="360" customWidth="1"/>
    <col min="13309" max="13309" width="2.5703125" style="360" customWidth="1"/>
    <col min="13310" max="13310" width="19.7109375" style="360" customWidth="1"/>
    <col min="13311" max="13311" width="0" style="360" hidden="1" customWidth="1"/>
    <col min="13312" max="13312" width="1" style="360" customWidth="1"/>
    <col min="13313" max="13313" width="5.7109375" style="360" customWidth="1"/>
    <col min="13314" max="13314" width="1.7109375" style="360" customWidth="1"/>
    <col min="13315" max="13315" width="6.42578125" style="360" customWidth="1"/>
    <col min="13316" max="13316" width="2.85546875" style="360" customWidth="1"/>
    <col min="13317" max="13317" width="3.85546875" style="360" customWidth="1"/>
    <col min="13318" max="13318" width="2.85546875" style="360" customWidth="1"/>
    <col min="13319" max="13319" width="2.28515625" style="360" customWidth="1"/>
    <col min="13320" max="13320" width="2.42578125" style="360" customWidth="1"/>
    <col min="13321" max="13321" width="2" style="360" customWidth="1"/>
    <col min="13322" max="13322" width="2.140625" style="360" customWidth="1"/>
    <col min="13323" max="13323" width="4" style="360" customWidth="1"/>
    <col min="13324" max="13324" width="2.140625" style="360" customWidth="1"/>
    <col min="13325" max="13325" width="2.28515625" style="360" customWidth="1"/>
    <col min="13326" max="13326" width="2.7109375" style="360" customWidth="1"/>
    <col min="13327" max="13327" width="5.85546875" style="360" customWidth="1"/>
    <col min="13328" max="13328" width="1.140625" style="360" customWidth="1"/>
    <col min="13329" max="13363" width="0" style="360" hidden="1" customWidth="1"/>
    <col min="13364" max="13364" width="1.7109375" style="360" customWidth="1"/>
    <col min="13365" max="13365" width="15.85546875" style="360" bestFit="1" customWidth="1"/>
    <col min="13366" max="13366" width="16.28515625" style="360" bestFit="1" customWidth="1"/>
    <col min="13367" max="13367" width="19.42578125" style="360" customWidth="1"/>
    <col min="13368" max="13368" width="3.42578125" style="360" bestFit="1" customWidth="1"/>
    <col min="13369" max="13550" width="2.5703125" style="360"/>
    <col min="13551" max="13551" width="3" style="360" customWidth="1"/>
    <col min="13552" max="13552" width="1.42578125" style="360" customWidth="1"/>
    <col min="13553" max="13557" width="2.5703125" style="360" customWidth="1"/>
    <col min="13558" max="13558" width="17.7109375" style="360" customWidth="1"/>
    <col min="13559" max="13559" width="18.42578125" style="360" bestFit="1" customWidth="1"/>
    <col min="13560" max="13560" width="19.140625" style="360" customWidth="1"/>
    <col min="13561" max="13561" width="16.85546875" style="360" customWidth="1"/>
    <col min="13562" max="13562" width="20.140625" style="360" customWidth="1"/>
    <col min="13563" max="13563" width="20.28515625" style="360" customWidth="1"/>
    <col min="13564" max="13564" width="19.7109375" style="360" customWidth="1"/>
    <col min="13565" max="13565" width="2.5703125" style="360" customWidth="1"/>
    <col min="13566" max="13566" width="19.7109375" style="360" customWidth="1"/>
    <col min="13567" max="13567" width="0" style="360" hidden="1" customWidth="1"/>
    <col min="13568" max="13568" width="1" style="360" customWidth="1"/>
    <col min="13569" max="13569" width="5.7109375" style="360" customWidth="1"/>
    <col min="13570" max="13570" width="1.7109375" style="360" customWidth="1"/>
    <col min="13571" max="13571" width="6.42578125" style="360" customWidth="1"/>
    <col min="13572" max="13572" width="2.85546875" style="360" customWidth="1"/>
    <col min="13573" max="13573" width="3.85546875" style="360" customWidth="1"/>
    <col min="13574" max="13574" width="2.85546875" style="360" customWidth="1"/>
    <col min="13575" max="13575" width="2.28515625" style="360" customWidth="1"/>
    <col min="13576" max="13576" width="2.42578125" style="360" customWidth="1"/>
    <col min="13577" max="13577" width="2" style="360" customWidth="1"/>
    <col min="13578" max="13578" width="2.140625" style="360" customWidth="1"/>
    <col min="13579" max="13579" width="4" style="360" customWidth="1"/>
    <col min="13580" max="13580" width="2.140625" style="360" customWidth="1"/>
    <col min="13581" max="13581" width="2.28515625" style="360" customWidth="1"/>
    <col min="13582" max="13582" width="2.7109375" style="360" customWidth="1"/>
    <col min="13583" max="13583" width="5.85546875" style="360" customWidth="1"/>
    <col min="13584" max="13584" width="1.140625" style="360" customWidth="1"/>
    <col min="13585" max="13619" width="0" style="360" hidden="1" customWidth="1"/>
    <col min="13620" max="13620" width="1.7109375" style="360" customWidth="1"/>
    <col min="13621" max="13621" width="15.85546875" style="360" bestFit="1" customWidth="1"/>
    <col min="13622" max="13622" width="16.28515625" style="360" bestFit="1" customWidth="1"/>
    <col min="13623" max="13623" width="19.42578125" style="360" customWidth="1"/>
    <col min="13624" max="13624" width="3.42578125" style="360" bestFit="1" customWidth="1"/>
    <col min="13625" max="13806" width="2.5703125" style="360"/>
    <col min="13807" max="13807" width="3" style="360" customWidth="1"/>
    <col min="13808" max="13808" width="1.42578125" style="360" customWidth="1"/>
    <col min="13809" max="13813" width="2.5703125" style="360" customWidth="1"/>
    <col min="13814" max="13814" width="17.7109375" style="360" customWidth="1"/>
    <col min="13815" max="13815" width="18.42578125" style="360" bestFit="1" customWidth="1"/>
    <col min="13816" max="13816" width="19.140625" style="360" customWidth="1"/>
    <col min="13817" max="13817" width="16.85546875" style="360" customWidth="1"/>
    <col min="13818" max="13818" width="20.140625" style="360" customWidth="1"/>
    <col min="13819" max="13819" width="20.28515625" style="360" customWidth="1"/>
    <col min="13820" max="13820" width="19.7109375" style="360" customWidth="1"/>
    <col min="13821" max="13821" width="2.5703125" style="360" customWidth="1"/>
    <col min="13822" max="13822" width="19.7109375" style="360" customWidth="1"/>
    <col min="13823" max="13823" width="0" style="360" hidden="1" customWidth="1"/>
    <col min="13824" max="13824" width="1" style="360" customWidth="1"/>
    <col min="13825" max="13825" width="5.7109375" style="360" customWidth="1"/>
    <col min="13826" max="13826" width="1.7109375" style="360" customWidth="1"/>
    <col min="13827" max="13827" width="6.42578125" style="360" customWidth="1"/>
    <col min="13828" max="13828" width="2.85546875" style="360" customWidth="1"/>
    <col min="13829" max="13829" width="3.85546875" style="360" customWidth="1"/>
    <col min="13830" max="13830" width="2.85546875" style="360" customWidth="1"/>
    <col min="13831" max="13831" width="2.28515625" style="360" customWidth="1"/>
    <col min="13832" max="13832" width="2.42578125" style="360" customWidth="1"/>
    <col min="13833" max="13833" width="2" style="360" customWidth="1"/>
    <col min="13834" max="13834" width="2.140625" style="360" customWidth="1"/>
    <col min="13835" max="13835" width="4" style="360" customWidth="1"/>
    <col min="13836" max="13836" width="2.140625" style="360" customWidth="1"/>
    <col min="13837" max="13837" width="2.28515625" style="360" customWidth="1"/>
    <col min="13838" max="13838" width="2.7109375" style="360" customWidth="1"/>
    <col min="13839" max="13839" width="5.85546875" style="360" customWidth="1"/>
    <col min="13840" max="13840" width="1.140625" style="360" customWidth="1"/>
    <col min="13841" max="13875" width="0" style="360" hidden="1" customWidth="1"/>
    <col min="13876" max="13876" width="1.7109375" style="360" customWidth="1"/>
    <col min="13877" max="13877" width="15.85546875" style="360" bestFit="1" customWidth="1"/>
    <col min="13878" max="13878" width="16.28515625" style="360" bestFit="1" customWidth="1"/>
    <col min="13879" max="13879" width="19.42578125" style="360" customWidth="1"/>
    <col min="13880" max="13880" width="3.42578125" style="360" bestFit="1" customWidth="1"/>
    <col min="13881" max="14062" width="2.5703125" style="360"/>
    <col min="14063" max="14063" width="3" style="360" customWidth="1"/>
    <col min="14064" max="14064" width="1.42578125" style="360" customWidth="1"/>
    <col min="14065" max="14069" width="2.5703125" style="360" customWidth="1"/>
    <col min="14070" max="14070" width="17.7109375" style="360" customWidth="1"/>
    <col min="14071" max="14071" width="18.42578125" style="360" bestFit="1" customWidth="1"/>
    <col min="14072" max="14072" width="19.140625" style="360" customWidth="1"/>
    <col min="14073" max="14073" width="16.85546875" style="360" customWidth="1"/>
    <col min="14074" max="14074" width="20.140625" style="360" customWidth="1"/>
    <col min="14075" max="14075" width="20.28515625" style="360" customWidth="1"/>
    <col min="14076" max="14076" width="19.7109375" style="360" customWidth="1"/>
    <col min="14077" max="14077" width="2.5703125" style="360" customWidth="1"/>
    <col min="14078" max="14078" width="19.7109375" style="360" customWidth="1"/>
    <col min="14079" max="14079" width="0" style="360" hidden="1" customWidth="1"/>
    <col min="14080" max="14080" width="1" style="360" customWidth="1"/>
    <col min="14081" max="14081" width="5.7109375" style="360" customWidth="1"/>
    <col min="14082" max="14082" width="1.7109375" style="360" customWidth="1"/>
    <col min="14083" max="14083" width="6.42578125" style="360" customWidth="1"/>
    <col min="14084" max="14084" width="2.85546875" style="360" customWidth="1"/>
    <col min="14085" max="14085" width="3.85546875" style="360" customWidth="1"/>
    <col min="14086" max="14086" width="2.85546875" style="360" customWidth="1"/>
    <col min="14087" max="14087" width="2.28515625" style="360" customWidth="1"/>
    <col min="14088" max="14088" width="2.42578125" style="360" customWidth="1"/>
    <col min="14089" max="14089" width="2" style="360" customWidth="1"/>
    <col min="14090" max="14090" width="2.140625" style="360" customWidth="1"/>
    <col min="14091" max="14091" width="4" style="360" customWidth="1"/>
    <col min="14092" max="14092" width="2.140625" style="360" customWidth="1"/>
    <col min="14093" max="14093" width="2.28515625" style="360" customWidth="1"/>
    <col min="14094" max="14094" width="2.7109375" style="360" customWidth="1"/>
    <col min="14095" max="14095" width="5.85546875" style="360" customWidth="1"/>
    <col min="14096" max="14096" width="1.140625" style="360" customWidth="1"/>
    <col min="14097" max="14131" width="0" style="360" hidden="1" customWidth="1"/>
    <col min="14132" max="14132" width="1.7109375" style="360" customWidth="1"/>
    <col min="14133" max="14133" width="15.85546875" style="360" bestFit="1" customWidth="1"/>
    <col min="14134" max="14134" width="16.28515625" style="360" bestFit="1" customWidth="1"/>
    <col min="14135" max="14135" width="19.42578125" style="360" customWidth="1"/>
    <col min="14136" max="14136" width="3.42578125" style="360" bestFit="1" customWidth="1"/>
    <col min="14137" max="14318" width="2.5703125" style="360"/>
    <col min="14319" max="14319" width="3" style="360" customWidth="1"/>
    <col min="14320" max="14320" width="1.42578125" style="360" customWidth="1"/>
    <col min="14321" max="14325" width="2.5703125" style="360" customWidth="1"/>
    <col min="14326" max="14326" width="17.7109375" style="360" customWidth="1"/>
    <col min="14327" max="14327" width="18.42578125" style="360" bestFit="1" customWidth="1"/>
    <col min="14328" max="14328" width="19.140625" style="360" customWidth="1"/>
    <col min="14329" max="14329" width="16.85546875" style="360" customWidth="1"/>
    <col min="14330" max="14330" width="20.140625" style="360" customWidth="1"/>
    <col min="14331" max="14331" width="20.28515625" style="360" customWidth="1"/>
    <col min="14332" max="14332" width="19.7109375" style="360" customWidth="1"/>
    <col min="14333" max="14333" width="2.5703125" style="360" customWidth="1"/>
    <col min="14334" max="14334" width="19.7109375" style="360" customWidth="1"/>
    <col min="14335" max="14335" width="0" style="360" hidden="1" customWidth="1"/>
    <col min="14336" max="14336" width="1" style="360" customWidth="1"/>
    <col min="14337" max="14337" width="5.7109375" style="360" customWidth="1"/>
    <col min="14338" max="14338" width="1.7109375" style="360" customWidth="1"/>
    <col min="14339" max="14339" width="6.42578125" style="360" customWidth="1"/>
    <col min="14340" max="14340" width="2.85546875" style="360" customWidth="1"/>
    <col min="14341" max="14341" width="3.85546875" style="360" customWidth="1"/>
    <col min="14342" max="14342" width="2.85546875" style="360" customWidth="1"/>
    <col min="14343" max="14343" width="2.28515625" style="360" customWidth="1"/>
    <col min="14344" max="14344" width="2.42578125" style="360" customWidth="1"/>
    <col min="14345" max="14345" width="2" style="360" customWidth="1"/>
    <col min="14346" max="14346" width="2.140625" style="360" customWidth="1"/>
    <col min="14347" max="14347" width="4" style="360" customWidth="1"/>
    <col min="14348" max="14348" width="2.140625" style="360" customWidth="1"/>
    <col min="14349" max="14349" width="2.28515625" style="360" customWidth="1"/>
    <col min="14350" max="14350" width="2.7109375" style="360" customWidth="1"/>
    <col min="14351" max="14351" width="5.85546875" style="360" customWidth="1"/>
    <col min="14352" max="14352" width="1.140625" style="360" customWidth="1"/>
    <col min="14353" max="14387" width="0" style="360" hidden="1" customWidth="1"/>
    <col min="14388" max="14388" width="1.7109375" style="360" customWidth="1"/>
    <col min="14389" max="14389" width="15.85546875" style="360" bestFit="1" customWidth="1"/>
    <col min="14390" max="14390" width="16.28515625" style="360" bestFit="1" customWidth="1"/>
    <col min="14391" max="14391" width="19.42578125" style="360" customWidth="1"/>
    <col min="14392" max="14392" width="3.42578125" style="360" bestFit="1" customWidth="1"/>
    <col min="14393" max="14574" width="2.5703125" style="360"/>
    <col min="14575" max="14575" width="3" style="360" customWidth="1"/>
    <col min="14576" max="14576" width="1.42578125" style="360" customWidth="1"/>
    <col min="14577" max="14581" width="2.5703125" style="360" customWidth="1"/>
    <col min="14582" max="14582" width="17.7109375" style="360" customWidth="1"/>
    <col min="14583" max="14583" width="18.42578125" style="360" bestFit="1" customWidth="1"/>
    <col min="14584" max="14584" width="19.140625" style="360" customWidth="1"/>
    <col min="14585" max="14585" width="16.85546875" style="360" customWidth="1"/>
    <col min="14586" max="14586" width="20.140625" style="360" customWidth="1"/>
    <col min="14587" max="14587" width="20.28515625" style="360" customWidth="1"/>
    <col min="14588" max="14588" width="19.7109375" style="360" customWidth="1"/>
    <col min="14589" max="14589" width="2.5703125" style="360" customWidth="1"/>
    <col min="14590" max="14590" width="19.7109375" style="360" customWidth="1"/>
    <col min="14591" max="14591" width="0" style="360" hidden="1" customWidth="1"/>
    <col min="14592" max="14592" width="1" style="360" customWidth="1"/>
    <col min="14593" max="14593" width="5.7109375" style="360" customWidth="1"/>
    <col min="14594" max="14594" width="1.7109375" style="360" customWidth="1"/>
    <col min="14595" max="14595" width="6.42578125" style="360" customWidth="1"/>
    <col min="14596" max="14596" width="2.85546875" style="360" customWidth="1"/>
    <col min="14597" max="14597" width="3.85546875" style="360" customWidth="1"/>
    <col min="14598" max="14598" width="2.85546875" style="360" customWidth="1"/>
    <col min="14599" max="14599" width="2.28515625" style="360" customWidth="1"/>
    <col min="14600" max="14600" width="2.42578125" style="360" customWidth="1"/>
    <col min="14601" max="14601" width="2" style="360" customWidth="1"/>
    <col min="14602" max="14602" width="2.140625" style="360" customWidth="1"/>
    <col min="14603" max="14603" width="4" style="360" customWidth="1"/>
    <col min="14604" max="14604" width="2.140625" style="360" customWidth="1"/>
    <col min="14605" max="14605" width="2.28515625" style="360" customWidth="1"/>
    <col min="14606" max="14606" width="2.7109375" style="360" customWidth="1"/>
    <col min="14607" max="14607" width="5.85546875" style="360" customWidth="1"/>
    <col min="14608" max="14608" width="1.140625" style="360" customWidth="1"/>
    <col min="14609" max="14643" width="0" style="360" hidden="1" customWidth="1"/>
    <col min="14644" max="14644" width="1.7109375" style="360" customWidth="1"/>
    <col min="14645" max="14645" width="15.85546875" style="360" bestFit="1" customWidth="1"/>
    <col min="14646" max="14646" width="16.28515625" style="360" bestFit="1" customWidth="1"/>
    <col min="14647" max="14647" width="19.42578125" style="360" customWidth="1"/>
    <col min="14648" max="14648" width="3.42578125" style="360" bestFit="1" customWidth="1"/>
    <col min="14649" max="14830" width="2.5703125" style="360"/>
    <col min="14831" max="14831" width="3" style="360" customWidth="1"/>
    <col min="14832" max="14832" width="1.42578125" style="360" customWidth="1"/>
    <col min="14833" max="14837" width="2.5703125" style="360" customWidth="1"/>
    <col min="14838" max="14838" width="17.7109375" style="360" customWidth="1"/>
    <col min="14839" max="14839" width="18.42578125" style="360" bestFit="1" customWidth="1"/>
    <col min="14840" max="14840" width="19.140625" style="360" customWidth="1"/>
    <col min="14841" max="14841" width="16.85546875" style="360" customWidth="1"/>
    <col min="14842" max="14842" width="20.140625" style="360" customWidth="1"/>
    <col min="14843" max="14843" width="20.28515625" style="360" customWidth="1"/>
    <col min="14844" max="14844" width="19.7109375" style="360" customWidth="1"/>
    <col min="14845" max="14845" width="2.5703125" style="360" customWidth="1"/>
    <col min="14846" max="14846" width="19.7109375" style="360" customWidth="1"/>
    <col min="14847" max="14847" width="0" style="360" hidden="1" customWidth="1"/>
    <col min="14848" max="14848" width="1" style="360" customWidth="1"/>
    <col min="14849" max="14849" width="5.7109375" style="360" customWidth="1"/>
    <col min="14850" max="14850" width="1.7109375" style="360" customWidth="1"/>
    <col min="14851" max="14851" width="6.42578125" style="360" customWidth="1"/>
    <col min="14852" max="14852" width="2.85546875" style="360" customWidth="1"/>
    <col min="14853" max="14853" width="3.85546875" style="360" customWidth="1"/>
    <col min="14854" max="14854" width="2.85546875" style="360" customWidth="1"/>
    <col min="14855" max="14855" width="2.28515625" style="360" customWidth="1"/>
    <col min="14856" max="14856" width="2.42578125" style="360" customWidth="1"/>
    <col min="14857" max="14857" width="2" style="360" customWidth="1"/>
    <col min="14858" max="14858" width="2.140625" style="360" customWidth="1"/>
    <col min="14859" max="14859" width="4" style="360" customWidth="1"/>
    <col min="14860" max="14860" width="2.140625" style="360" customWidth="1"/>
    <col min="14861" max="14861" width="2.28515625" style="360" customWidth="1"/>
    <col min="14862" max="14862" width="2.7109375" style="360" customWidth="1"/>
    <col min="14863" max="14863" width="5.85546875" style="360" customWidth="1"/>
    <col min="14864" max="14864" width="1.140625" style="360" customWidth="1"/>
    <col min="14865" max="14899" width="0" style="360" hidden="1" customWidth="1"/>
    <col min="14900" max="14900" width="1.7109375" style="360" customWidth="1"/>
    <col min="14901" max="14901" width="15.85546875" style="360" bestFit="1" customWidth="1"/>
    <col min="14902" max="14902" width="16.28515625" style="360" bestFit="1" customWidth="1"/>
    <col min="14903" max="14903" width="19.42578125" style="360" customWidth="1"/>
    <col min="14904" max="14904" width="3.42578125" style="360" bestFit="1" customWidth="1"/>
    <col min="14905" max="15086" width="2.5703125" style="360"/>
    <col min="15087" max="15087" width="3" style="360" customWidth="1"/>
    <col min="15088" max="15088" width="1.42578125" style="360" customWidth="1"/>
    <col min="15089" max="15093" width="2.5703125" style="360" customWidth="1"/>
    <col min="15094" max="15094" width="17.7109375" style="360" customWidth="1"/>
    <col min="15095" max="15095" width="18.42578125" style="360" bestFit="1" customWidth="1"/>
    <col min="15096" max="15096" width="19.140625" style="360" customWidth="1"/>
    <col min="15097" max="15097" width="16.85546875" style="360" customWidth="1"/>
    <col min="15098" max="15098" width="20.140625" style="360" customWidth="1"/>
    <col min="15099" max="15099" width="20.28515625" style="360" customWidth="1"/>
    <col min="15100" max="15100" width="19.7109375" style="360" customWidth="1"/>
    <col min="15101" max="15101" width="2.5703125" style="360" customWidth="1"/>
    <col min="15102" max="15102" width="19.7109375" style="360" customWidth="1"/>
    <col min="15103" max="15103" width="0" style="360" hidden="1" customWidth="1"/>
    <col min="15104" max="15104" width="1" style="360" customWidth="1"/>
    <col min="15105" max="15105" width="5.7109375" style="360" customWidth="1"/>
    <col min="15106" max="15106" width="1.7109375" style="360" customWidth="1"/>
    <col min="15107" max="15107" width="6.42578125" style="360" customWidth="1"/>
    <col min="15108" max="15108" width="2.85546875" style="360" customWidth="1"/>
    <col min="15109" max="15109" width="3.85546875" style="360" customWidth="1"/>
    <col min="15110" max="15110" width="2.85546875" style="360" customWidth="1"/>
    <col min="15111" max="15111" width="2.28515625" style="360" customWidth="1"/>
    <col min="15112" max="15112" width="2.42578125" style="360" customWidth="1"/>
    <col min="15113" max="15113" width="2" style="360" customWidth="1"/>
    <col min="15114" max="15114" width="2.140625" style="360" customWidth="1"/>
    <col min="15115" max="15115" width="4" style="360" customWidth="1"/>
    <col min="15116" max="15116" width="2.140625" style="360" customWidth="1"/>
    <col min="15117" max="15117" width="2.28515625" style="360" customWidth="1"/>
    <col min="15118" max="15118" width="2.7109375" style="360" customWidth="1"/>
    <col min="15119" max="15119" width="5.85546875" style="360" customWidth="1"/>
    <col min="15120" max="15120" width="1.140625" style="360" customWidth="1"/>
    <col min="15121" max="15155" width="0" style="360" hidden="1" customWidth="1"/>
    <col min="15156" max="15156" width="1.7109375" style="360" customWidth="1"/>
    <col min="15157" max="15157" width="15.85546875" style="360" bestFit="1" customWidth="1"/>
    <col min="15158" max="15158" width="16.28515625" style="360" bestFit="1" customWidth="1"/>
    <col min="15159" max="15159" width="19.42578125" style="360" customWidth="1"/>
    <col min="15160" max="15160" width="3.42578125" style="360" bestFit="1" customWidth="1"/>
    <col min="15161" max="15342" width="2.5703125" style="360"/>
    <col min="15343" max="15343" width="3" style="360" customWidth="1"/>
    <col min="15344" max="15344" width="1.42578125" style="360" customWidth="1"/>
    <col min="15345" max="15349" width="2.5703125" style="360" customWidth="1"/>
    <col min="15350" max="15350" width="17.7109375" style="360" customWidth="1"/>
    <col min="15351" max="15351" width="18.42578125" style="360" bestFit="1" customWidth="1"/>
    <col min="15352" max="15352" width="19.140625" style="360" customWidth="1"/>
    <col min="15353" max="15353" width="16.85546875" style="360" customWidth="1"/>
    <col min="15354" max="15354" width="20.140625" style="360" customWidth="1"/>
    <col min="15355" max="15355" width="20.28515625" style="360" customWidth="1"/>
    <col min="15356" max="15356" width="19.7109375" style="360" customWidth="1"/>
    <col min="15357" max="15357" width="2.5703125" style="360" customWidth="1"/>
    <col min="15358" max="15358" width="19.7109375" style="360" customWidth="1"/>
    <col min="15359" max="15359" width="0" style="360" hidden="1" customWidth="1"/>
    <col min="15360" max="15360" width="1" style="360" customWidth="1"/>
    <col min="15361" max="15361" width="5.7109375" style="360" customWidth="1"/>
    <col min="15362" max="15362" width="1.7109375" style="360" customWidth="1"/>
    <col min="15363" max="15363" width="6.42578125" style="360" customWidth="1"/>
    <col min="15364" max="15364" width="2.85546875" style="360" customWidth="1"/>
    <col min="15365" max="15365" width="3.85546875" style="360" customWidth="1"/>
    <col min="15366" max="15366" width="2.85546875" style="360" customWidth="1"/>
    <col min="15367" max="15367" width="2.28515625" style="360" customWidth="1"/>
    <col min="15368" max="15368" width="2.42578125" style="360" customWidth="1"/>
    <col min="15369" max="15369" width="2" style="360" customWidth="1"/>
    <col min="15370" max="15370" width="2.140625" style="360" customWidth="1"/>
    <col min="15371" max="15371" width="4" style="360" customWidth="1"/>
    <col min="15372" max="15372" width="2.140625" style="360" customWidth="1"/>
    <col min="15373" max="15373" width="2.28515625" style="360" customWidth="1"/>
    <col min="15374" max="15374" width="2.7109375" style="360" customWidth="1"/>
    <col min="15375" max="15375" width="5.85546875" style="360" customWidth="1"/>
    <col min="15376" max="15376" width="1.140625" style="360" customWidth="1"/>
    <col min="15377" max="15411" width="0" style="360" hidden="1" customWidth="1"/>
    <col min="15412" max="15412" width="1.7109375" style="360" customWidth="1"/>
    <col min="15413" max="15413" width="15.85546875" style="360" bestFit="1" customWidth="1"/>
    <col min="15414" max="15414" width="16.28515625" style="360" bestFit="1" customWidth="1"/>
    <col min="15415" max="15415" width="19.42578125" style="360" customWidth="1"/>
    <col min="15416" max="15416" width="3.42578125" style="360" bestFit="1" customWidth="1"/>
    <col min="15417" max="15598" width="2.5703125" style="360"/>
    <col min="15599" max="15599" width="3" style="360" customWidth="1"/>
    <col min="15600" max="15600" width="1.42578125" style="360" customWidth="1"/>
    <col min="15601" max="15605" width="2.5703125" style="360" customWidth="1"/>
    <col min="15606" max="15606" width="17.7109375" style="360" customWidth="1"/>
    <col min="15607" max="15607" width="18.42578125" style="360" bestFit="1" customWidth="1"/>
    <col min="15608" max="15608" width="19.140625" style="360" customWidth="1"/>
    <col min="15609" max="15609" width="16.85546875" style="360" customWidth="1"/>
    <col min="15610" max="15610" width="20.140625" style="360" customWidth="1"/>
    <col min="15611" max="15611" width="20.28515625" style="360" customWidth="1"/>
    <col min="15612" max="15612" width="19.7109375" style="360" customWidth="1"/>
    <col min="15613" max="15613" width="2.5703125" style="360" customWidth="1"/>
    <col min="15614" max="15614" width="19.7109375" style="360" customWidth="1"/>
    <col min="15615" max="15615" width="0" style="360" hidden="1" customWidth="1"/>
    <col min="15616" max="15616" width="1" style="360" customWidth="1"/>
    <col min="15617" max="15617" width="5.7109375" style="360" customWidth="1"/>
    <col min="15618" max="15618" width="1.7109375" style="360" customWidth="1"/>
    <col min="15619" max="15619" width="6.42578125" style="360" customWidth="1"/>
    <col min="15620" max="15620" width="2.85546875" style="360" customWidth="1"/>
    <col min="15621" max="15621" width="3.85546875" style="360" customWidth="1"/>
    <col min="15622" max="15622" width="2.85546875" style="360" customWidth="1"/>
    <col min="15623" max="15623" width="2.28515625" style="360" customWidth="1"/>
    <col min="15624" max="15624" width="2.42578125" style="360" customWidth="1"/>
    <col min="15625" max="15625" width="2" style="360" customWidth="1"/>
    <col min="15626" max="15626" width="2.140625" style="360" customWidth="1"/>
    <col min="15627" max="15627" width="4" style="360" customWidth="1"/>
    <col min="15628" max="15628" width="2.140625" style="360" customWidth="1"/>
    <col min="15629" max="15629" width="2.28515625" style="360" customWidth="1"/>
    <col min="15630" max="15630" width="2.7109375" style="360" customWidth="1"/>
    <col min="15631" max="15631" width="5.85546875" style="360" customWidth="1"/>
    <col min="15632" max="15632" width="1.140625" style="360" customWidth="1"/>
    <col min="15633" max="15667" width="0" style="360" hidden="1" customWidth="1"/>
    <col min="15668" max="15668" width="1.7109375" style="360" customWidth="1"/>
    <col min="15669" max="15669" width="15.85546875" style="360" bestFit="1" customWidth="1"/>
    <col min="15670" max="15670" width="16.28515625" style="360" bestFit="1" customWidth="1"/>
    <col min="15671" max="15671" width="19.42578125" style="360" customWidth="1"/>
    <col min="15672" max="15672" width="3.42578125" style="360" bestFit="1" customWidth="1"/>
    <col min="15673" max="15854" width="2.5703125" style="360"/>
    <col min="15855" max="15855" width="3" style="360" customWidth="1"/>
    <col min="15856" max="15856" width="1.42578125" style="360" customWidth="1"/>
    <col min="15857" max="15861" width="2.5703125" style="360" customWidth="1"/>
    <col min="15862" max="15862" width="17.7109375" style="360" customWidth="1"/>
    <col min="15863" max="15863" width="18.42578125" style="360" bestFit="1" customWidth="1"/>
    <col min="15864" max="15864" width="19.140625" style="360" customWidth="1"/>
    <col min="15865" max="15865" width="16.85546875" style="360" customWidth="1"/>
    <col min="15866" max="15866" width="20.140625" style="360" customWidth="1"/>
    <col min="15867" max="15867" width="20.28515625" style="360" customWidth="1"/>
    <col min="15868" max="15868" width="19.7109375" style="360" customWidth="1"/>
    <col min="15869" max="15869" width="2.5703125" style="360" customWidth="1"/>
    <col min="15870" max="15870" width="19.7109375" style="360" customWidth="1"/>
    <col min="15871" max="15871" width="0" style="360" hidden="1" customWidth="1"/>
    <col min="15872" max="15872" width="1" style="360" customWidth="1"/>
    <col min="15873" max="15873" width="5.7109375" style="360" customWidth="1"/>
    <col min="15874" max="15874" width="1.7109375" style="360" customWidth="1"/>
    <col min="15875" max="15875" width="6.42578125" style="360" customWidth="1"/>
    <col min="15876" max="15876" width="2.85546875" style="360" customWidth="1"/>
    <col min="15877" max="15877" width="3.85546875" style="360" customWidth="1"/>
    <col min="15878" max="15878" width="2.85546875" style="360" customWidth="1"/>
    <col min="15879" max="15879" width="2.28515625" style="360" customWidth="1"/>
    <col min="15880" max="15880" width="2.42578125" style="360" customWidth="1"/>
    <col min="15881" max="15881" width="2" style="360" customWidth="1"/>
    <col min="15882" max="15882" width="2.140625" style="360" customWidth="1"/>
    <col min="15883" max="15883" width="4" style="360" customWidth="1"/>
    <col min="15884" max="15884" width="2.140625" style="360" customWidth="1"/>
    <col min="15885" max="15885" width="2.28515625" style="360" customWidth="1"/>
    <col min="15886" max="15886" width="2.7109375" style="360" customWidth="1"/>
    <col min="15887" max="15887" width="5.85546875" style="360" customWidth="1"/>
    <col min="15888" max="15888" width="1.140625" style="360" customWidth="1"/>
    <col min="15889" max="15923" width="0" style="360" hidden="1" customWidth="1"/>
    <col min="15924" max="15924" width="1.7109375" style="360" customWidth="1"/>
    <col min="15925" max="15925" width="15.85546875" style="360" bestFit="1" customWidth="1"/>
    <col min="15926" max="15926" width="16.28515625" style="360" bestFit="1" customWidth="1"/>
    <col min="15927" max="15927" width="19.42578125" style="360" customWidth="1"/>
    <col min="15928" max="15928" width="3.42578125" style="360" bestFit="1" customWidth="1"/>
    <col min="15929" max="16110" width="2.5703125" style="360"/>
    <col min="16111" max="16111" width="3" style="360" customWidth="1"/>
    <col min="16112" max="16112" width="1.42578125" style="360" customWidth="1"/>
    <col min="16113" max="16117" width="2.5703125" style="360" customWidth="1"/>
    <col min="16118" max="16118" width="17.7109375" style="360" customWidth="1"/>
    <col min="16119" max="16119" width="18.42578125" style="360" bestFit="1" customWidth="1"/>
    <col min="16120" max="16120" width="19.140625" style="360" customWidth="1"/>
    <col min="16121" max="16121" width="16.85546875" style="360" customWidth="1"/>
    <col min="16122" max="16122" width="20.140625" style="360" customWidth="1"/>
    <col min="16123" max="16123" width="20.28515625" style="360" customWidth="1"/>
    <col min="16124" max="16124" width="19.7109375" style="360" customWidth="1"/>
    <col min="16125" max="16125" width="2.5703125" style="360" customWidth="1"/>
    <col min="16126" max="16126" width="19.7109375" style="360" customWidth="1"/>
    <col min="16127" max="16127" width="0" style="360" hidden="1" customWidth="1"/>
    <col min="16128" max="16128" width="1" style="360" customWidth="1"/>
    <col min="16129" max="16129" width="5.7109375" style="360" customWidth="1"/>
    <col min="16130" max="16130" width="1.7109375" style="360" customWidth="1"/>
    <col min="16131" max="16131" width="6.42578125" style="360" customWidth="1"/>
    <col min="16132" max="16132" width="2.85546875" style="360" customWidth="1"/>
    <col min="16133" max="16133" width="3.85546875" style="360" customWidth="1"/>
    <col min="16134" max="16134" width="2.85546875" style="360" customWidth="1"/>
    <col min="16135" max="16135" width="2.28515625" style="360" customWidth="1"/>
    <col min="16136" max="16136" width="2.42578125" style="360" customWidth="1"/>
    <col min="16137" max="16137" width="2" style="360" customWidth="1"/>
    <col min="16138" max="16138" width="2.140625" style="360" customWidth="1"/>
    <col min="16139" max="16139" width="4" style="360" customWidth="1"/>
    <col min="16140" max="16140" width="2.140625" style="360" customWidth="1"/>
    <col min="16141" max="16141" width="2.28515625" style="360" customWidth="1"/>
    <col min="16142" max="16142" width="2.7109375" style="360" customWidth="1"/>
    <col min="16143" max="16143" width="5.85546875" style="360" customWidth="1"/>
    <col min="16144" max="16144" width="1.140625" style="360" customWidth="1"/>
    <col min="16145" max="16179" width="0" style="360" hidden="1" customWidth="1"/>
    <col min="16180" max="16180" width="1.7109375" style="360" customWidth="1"/>
    <col min="16181" max="16181" width="15.85546875" style="360" bestFit="1" customWidth="1"/>
    <col min="16182" max="16182" width="16.28515625" style="360" bestFit="1" customWidth="1"/>
    <col min="16183" max="16183" width="19.42578125" style="360" customWidth="1"/>
    <col min="16184" max="16184" width="3.42578125" style="360" bestFit="1" customWidth="1"/>
    <col min="16185" max="16384" width="2.5703125" style="360"/>
  </cols>
  <sheetData>
    <row r="1" spans="1:56" s="343" customFormat="1">
      <c r="A1" s="341" t="s">
        <v>1382</v>
      </c>
      <c r="B1" s="341"/>
      <c r="C1" s="341"/>
      <c r="D1" s="341"/>
      <c r="E1" s="341"/>
      <c r="F1" s="341"/>
      <c r="G1" s="341"/>
      <c r="H1" s="341"/>
      <c r="I1" s="341"/>
      <c r="J1" s="341"/>
      <c r="K1" s="341"/>
      <c r="L1" s="341"/>
      <c r="M1" s="341"/>
      <c r="N1" s="341"/>
      <c r="O1" s="342" t="s">
        <v>2004</v>
      </c>
      <c r="Q1" s="340"/>
      <c r="R1" s="341"/>
      <c r="S1" s="341"/>
      <c r="T1" s="341"/>
      <c r="U1" s="341"/>
      <c r="V1" s="341"/>
      <c r="W1" s="341"/>
      <c r="X1" s="341"/>
      <c r="Y1" s="341"/>
      <c r="Z1" s="341"/>
      <c r="AA1" s="341"/>
      <c r="AB1" s="341"/>
      <c r="AC1" s="341"/>
      <c r="AD1" s="341"/>
      <c r="AE1" s="341"/>
      <c r="AF1" s="341"/>
      <c r="AG1" s="341"/>
      <c r="AH1" s="341"/>
      <c r="AI1" s="341"/>
      <c r="AJ1" s="341"/>
      <c r="AK1" s="344"/>
      <c r="AL1" s="344"/>
      <c r="AM1" s="344"/>
      <c r="AN1" s="344"/>
      <c r="AO1" s="344"/>
      <c r="AP1" s="344"/>
      <c r="AQ1" s="344"/>
      <c r="AR1" s="344"/>
      <c r="AS1" s="344"/>
      <c r="AT1" s="344"/>
      <c r="AU1" s="344"/>
      <c r="AV1" s="344"/>
      <c r="AW1" s="344"/>
      <c r="AX1" s="344"/>
      <c r="AY1" s="346"/>
      <c r="AZ1" s="347"/>
      <c r="BA1" s="348"/>
      <c r="BB1" s="342"/>
      <c r="BC1" s="349"/>
    </row>
    <row r="2" spans="1:56" s="343" customFormat="1">
      <c r="A2" s="351" t="s">
        <v>1658</v>
      </c>
      <c r="B2" s="350"/>
      <c r="C2" s="351"/>
      <c r="D2" s="351"/>
      <c r="E2" s="351"/>
      <c r="F2" s="351"/>
      <c r="G2" s="351"/>
      <c r="H2" s="351"/>
      <c r="I2" s="351"/>
      <c r="J2" s="351"/>
      <c r="K2" s="842"/>
      <c r="L2" s="351"/>
      <c r="M2" s="351"/>
      <c r="N2" s="351"/>
      <c r="O2" s="352" t="s">
        <v>2005</v>
      </c>
      <c r="Q2" s="353"/>
      <c r="R2" s="341"/>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54"/>
      <c r="AZ2" s="355"/>
      <c r="BA2" s="348"/>
      <c r="BB2" s="356"/>
      <c r="BC2" s="348"/>
    </row>
    <row r="3" spans="1:56">
      <c r="A3" s="1144"/>
      <c r="B3" s="357"/>
      <c r="C3" s="358"/>
      <c r="D3" s="358"/>
      <c r="E3" s="358"/>
      <c r="F3" s="358"/>
      <c r="G3" s="358"/>
      <c r="H3" s="358"/>
      <c r="I3" s="358"/>
      <c r="J3" s="358"/>
      <c r="K3" s="839"/>
      <c r="L3" s="358"/>
      <c r="M3" s="358"/>
      <c r="N3" s="358"/>
      <c r="O3" s="358"/>
      <c r="S3" s="357"/>
      <c r="T3" s="357"/>
      <c r="U3" s="357"/>
      <c r="V3" s="357"/>
      <c r="W3" s="357"/>
      <c r="X3" s="357"/>
      <c r="Y3" s="357"/>
      <c r="Z3" s="357"/>
      <c r="AA3" s="357"/>
      <c r="AB3" s="357"/>
      <c r="AC3" s="357"/>
      <c r="AD3" s="357"/>
      <c r="AE3" s="357"/>
      <c r="AF3" s="357"/>
      <c r="AG3" s="357"/>
      <c r="AH3" s="357"/>
      <c r="AI3" s="357"/>
      <c r="AJ3" s="357"/>
      <c r="AM3" s="257"/>
      <c r="AN3" s="257"/>
      <c r="AO3" s="257"/>
      <c r="AP3" s="257"/>
      <c r="AQ3" s="257"/>
      <c r="AR3" s="257"/>
      <c r="AT3" s="257"/>
      <c r="AU3" s="257"/>
      <c r="AV3" s="257"/>
      <c r="AW3" s="257"/>
      <c r="AX3" s="257"/>
      <c r="AY3" s="257"/>
      <c r="AZ3" s="257"/>
      <c r="BA3" s="334"/>
      <c r="BB3" s="339"/>
      <c r="BC3" s="339"/>
      <c r="BD3" s="361"/>
    </row>
    <row r="4" spans="1:56">
      <c r="A4" s="908" t="s">
        <v>2139</v>
      </c>
      <c r="B4" s="908"/>
      <c r="C4" s="881" t="s">
        <v>388</v>
      </c>
      <c r="S4" s="362"/>
    </row>
    <row r="5" spans="1:56">
      <c r="A5" s="117" t="s">
        <v>2140</v>
      </c>
      <c r="B5" s="117" t="s">
        <v>2128</v>
      </c>
      <c r="C5" s="258"/>
      <c r="S5" s="362"/>
    </row>
    <row r="6" spans="1:56">
      <c r="N6" s="3303" t="s">
        <v>389</v>
      </c>
      <c r="O6" s="3303"/>
    </row>
    <row r="7" spans="1:56" ht="15" customHeight="1">
      <c r="C7" s="3351"/>
      <c r="D7" s="3352"/>
      <c r="E7" s="3352"/>
      <c r="F7" s="3352"/>
      <c r="G7" s="3352"/>
      <c r="H7" s="3353"/>
      <c r="I7" s="3354" t="s">
        <v>884</v>
      </c>
      <c r="J7" s="3355"/>
      <c r="K7" s="3355"/>
      <c r="L7" s="3355"/>
      <c r="M7" s="3355"/>
      <c r="N7" s="3355"/>
      <c r="O7" s="3356"/>
      <c r="S7" s="335"/>
      <c r="T7" s="335"/>
      <c r="U7" s="335"/>
      <c r="V7" s="335"/>
      <c r="W7" s="335"/>
      <c r="X7" s="335"/>
      <c r="Y7" s="335"/>
      <c r="Z7" s="335"/>
      <c r="AA7" s="3301"/>
      <c r="AB7" s="3301"/>
      <c r="AC7" s="3301"/>
      <c r="AD7" s="3301"/>
      <c r="AE7" s="3301"/>
      <c r="AF7" s="3301"/>
      <c r="AG7" s="3301"/>
      <c r="AH7" s="3301"/>
      <c r="AI7" s="3301"/>
      <c r="AJ7" s="3301"/>
      <c r="AK7" s="3301"/>
      <c r="AL7" s="3301"/>
      <c r="AM7" s="3301"/>
      <c r="AN7" s="3301"/>
      <c r="AO7" s="3301"/>
      <c r="AP7" s="3301"/>
      <c r="AQ7" s="3301"/>
      <c r="AR7" s="3301"/>
      <c r="AS7" s="3301"/>
      <c r="AT7" s="3301"/>
      <c r="AU7" s="2878"/>
      <c r="AV7" s="2878"/>
      <c r="AW7" s="2878"/>
      <c r="AX7" s="2878"/>
      <c r="AY7" s="2878"/>
      <c r="AZ7" s="366"/>
    </row>
    <row r="8" spans="1:56" ht="46.5" customHeight="1">
      <c r="C8" s="3351" t="s">
        <v>881</v>
      </c>
      <c r="D8" s="3352"/>
      <c r="E8" s="3352"/>
      <c r="F8" s="3352"/>
      <c r="G8" s="3352"/>
      <c r="H8" s="3353"/>
      <c r="I8" s="363" t="s">
        <v>885</v>
      </c>
      <c r="J8" s="363" t="s">
        <v>556</v>
      </c>
      <c r="K8" s="843" t="s">
        <v>1279</v>
      </c>
      <c r="L8" s="364" t="s">
        <v>431</v>
      </c>
      <c r="M8" s="837" t="s">
        <v>1464</v>
      </c>
      <c r="N8" s="330" t="s">
        <v>914</v>
      </c>
      <c r="O8" s="330" t="s">
        <v>166</v>
      </c>
      <c r="S8" s="335"/>
      <c r="T8" s="335"/>
      <c r="U8" s="335"/>
      <c r="V8" s="335"/>
      <c r="W8" s="335"/>
      <c r="X8" s="335"/>
      <c r="Y8" s="335"/>
      <c r="Z8" s="335"/>
      <c r="AA8" s="3301"/>
      <c r="AB8" s="3301"/>
      <c r="AC8" s="3301"/>
      <c r="AD8" s="3301"/>
      <c r="AE8" s="3301"/>
      <c r="AF8" s="3301"/>
      <c r="AG8" s="3301"/>
      <c r="AH8" s="3301"/>
      <c r="AI8" s="3301"/>
      <c r="AJ8" s="3301"/>
      <c r="AK8" s="3301"/>
      <c r="AL8" s="3301"/>
      <c r="AM8" s="3301"/>
      <c r="AN8" s="3301"/>
      <c r="AO8" s="3301"/>
      <c r="AP8" s="3301"/>
      <c r="AQ8" s="3301"/>
      <c r="AR8" s="3301"/>
      <c r="AS8" s="3301"/>
      <c r="AT8" s="3301"/>
      <c r="AU8" s="2878"/>
      <c r="AV8" s="2878"/>
      <c r="AW8" s="2878"/>
      <c r="AX8" s="2878"/>
      <c r="AY8" s="2878"/>
      <c r="AZ8" s="366"/>
    </row>
    <row r="9" spans="1:56" s="371" customFormat="1" ht="21.75" customHeight="1">
      <c r="A9" s="367"/>
      <c r="B9" s="367"/>
      <c r="C9" s="3348" t="s">
        <v>390</v>
      </c>
      <c r="D9" s="3349"/>
      <c r="E9" s="3349"/>
      <c r="F9" s="3349"/>
      <c r="G9" s="3349"/>
      <c r="H9" s="3350"/>
      <c r="I9" s="844">
        <v>435980320000</v>
      </c>
      <c r="J9" s="1366">
        <v>-717950000</v>
      </c>
      <c r="K9" s="928">
        <v>-12034773335</v>
      </c>
      <c r="L9" s="844">
        <v>6858725761</v>
      </c>
      <c r="M9" s="1145">
        <v>3075621544</v>
      </c>
      <c r="N9" s="844"/>
      <c r="O9" s="849">
        <v>433161943970</v>
      </c>
      <c r="Q9" s="372"/>
      <c r="R9" s="372"/>
      <c r="S9" s="373"/>
      <c r="T9" s="374"/>
      <c r="U9" s="374"/>
      <c r="V9" s="374"/>
      <c r="W9" s="374"/>
      <c r="X9" s="374"/>
      <c r="Y9" s="374"/>
      <c r="Z9" s="374"/>
      <c r="AA9" s="2391"/>
      <c r="AB9" s="2391"/>
      <c r="AC9" s="2391"/>
      <c r="AD9" s="2391"/>
      <c r="AE9" s="2391"/>
      <c r="AF9" s="2391"/>
      <c r="AG9" s="2391"/>
      <c r="AH9" s="2391"/>
      <c r="AI9" s="2391"/>
      <c r="AJ9" s="2391"/>
      <c r="AK9" s="2391"/>
      <c r="AL9" s="2391"/>
      <c r="AM9" s="2391"/>
      <c r="AN9" s="2391"/>
      <c r="AO9" s="2391"/>
      <c r="AP9" s="2391"/>
      <c r="AQ9" s="2391"/>
      <c r="AR9" s="2391"/>
      <c r="AS9" s="2391"/>
      <c r="AT9" s="2391"/>
      <c r="AU9" s="2421"/>
      <c r="AV9" s="2421"/>
      <c r="AW9" s="2421"/>
      <c r="AX9" s="2421"/>
      <c r="AY9" s="2421"/>
      <c r="AZ9" s="811"/>
      <c r="BA9" s="375"/>
      <c r="BB9" s="375"/>
      <c r="BC9" s="375"/>
    </row>
    <row r="10" spans="1:56" ht="17.25" customHeight="1">
      <c r="A10" s="336"/>
      <c r="B10" s="336"/>
      <c r="C10" s="3295" t="s">
        <v>882</v>
      </c>
      <c r="D10" s="3296"/>
      <c r="E10" s="3296"/>
      <c r="F10" s="3296"/>
      <c r="G10" s="3296"/>
      <c r="H10" s="3297"/>
      <c r="I10" s="376"/>
      <c r="J10" s="376"/>
      <c r="K10" s="376"/>
      <c r="L10" s="376"/>
      <c r="M10" s="836"/>
      <c r="N10" s="376"/>
      <c r="O10" s="377">
        <v>0</v>
      </c>
      <c r="Q10" s="378"/>
      <c r="R10" s="378"/>
      <c r="S10" s="379"/>
      <c r="T10" s="335"/>
      <c r="U10" s="335"/>
      <c r="V10" s="335"/>
      <c r="W10" s="335"/>
      <c r="X10" s="335"/>
      <c r="Y10" s="335"/>
      <c r="Z10" s="335"/>
      <c r="AA10" s="2389"/>
      <c r="AB10" s="2389"/>
      <c r="AC10" s="2389"/>
      <c r="AD10" s="2389"/>
      <c r="AE10" s="2389"/>
      <c r="AF10" s="2389"/>
      <c r="AG10" s="2389"/>
      <c r="AH10" s="2389"/>
      <c r="AI10" s="2389"/>
      <c r="AJ10" s="2389"/>
      <c r="AK10" s="2389"/>
      <c r="AL10" s="2389"/>
      <c r="AM10" s="2389"/>
      <c r="AN10" s="2389"/>
      <c r="AO10" s="2389"/>
      <c r="AP10" s="2389"/>
      <c r="AQ10" s="2389"/>
      <c r="AR10" s="2389"/>
      <c r="AS10" s="2389"/>
      <c r="AT10" s="2389"/>
      <c r="AU10" s="2389"/>
      <c r="AV10" s="2389"/>
      <c r="AW10" s="2389"/>
      <c r="AX10" s="2389"/>
      <c r="AY10" s="2389"/>
      <c r="AZ10" s="812"/>
      <c r="BA10" s="353"/>
      <c r="BB10" s="810"/>
      <c r="BC10" s="810"/>
    </row>
    <row r="11" spans="1:56" ht="17.25" customHeight="1">
      <c r="A11" s="336"/>
      <c r="B11" s="336"/>
      <c r="C11" s="3295" t="s">
        <v>1346</v>
      </c>
      <c r="D11" s="3296"/>
      <c r="E11" s="3296"/>
      <c r="F11" s="3296"/>
      <c r="G11" s="3296"/>
      <c r="H11" s="3297"/>
      <c r="I11" s="380"/>
      <c r="J11" s="381"/>
      <c r="K11" s="381"/>
      <c r="L11" s="381"/>
      <c r="M11" s="838">
        <v>6386808272</v>
      </c>
      <c r="N11" s="382"/>
      <c r="O11" s="377">
        <v>6386808272</v>
      </c>
      <c r="Q11" s="378"/>
      <c r="R11" s="378"/>
      <c r="S11" s="379"/>
      <c r="T11" s="335"/>
      <c r="U11" s="335"/>
      <c r="V11" s="335"/>
      <c r="W11" s="335"/>
      <c r="X11" s="335"/>
      <c r="Y11" s="335"/>
      <c r="Z11" s="335"/>
      <c r="AA11" s="812"/>
      <c r="AB11" s="812"/>
      <c r="AC11" s="812"/>
      <c r="AD11" s="812"/>
      <c r="AE11" s="812"/>
      <c r="AF11" s="812"/>
      <c r="AG11" s="812"/>
      <c r="AH11" s="812"/>
      <c r="AI11" s="812"/>
      <c r="AJ11" s="812"/>
      <c r="AK11" s="812"/>
      <c r="AL11" s="812"/>
      <c r="AM11" s="812"/>
      <c r="AN11" s="812"/>
      <c r="AO11" s="812"/>
      <c r="AP11" s="812"/>
      <c r="AQ11" s="812"/>
      <c r="AR11" s="812"/>
      <c r="AS11" s="812"/>
      <c r="AT11" s="812"/>
      <c r="AU11" s="812"/>
      <c r="AV11" s="812"/>
      <c r="AW11" s="812"/>
      <c r="AX11" s="812"/>
      <c r="AY11" s="812"/>
      <c r="AZ11" s="812"/>
      <c r="BA11" s="353"/>
      <c r="BB11" s="810"/>
      <c r="BC11" s="810"/>
    </row>
    <row r="12" spans="1:56" ht="17.25" customHeight="1">
      <c r="A12" s="336"/>
      <c r="B12" s="336"/>
      <c r="C12" s="3295" t="s">
        <v>1348</v>
      </c>
      <c r="D12" s="3296"/>
      <c r="E12" s="3296"/>
      <c r="F12" s="3296"/>
      <c r="G12" s="3296"/>
      <c r="H12" s="3297"/>
      <c r="I12" s="380"/>
      <c r="J12" s="380"/>
      <c r="K12" s="380"/>
      <c r="L12" s="382"/>
      <c r="M12" s="836"/>
      <c r="N12" s="382"/>
      <c r="O12" s="377">
        <v>0</v>
      </c>
      <c r="Q12" s="378"/>
      <c r="R12" s="378"/>
      <c r="S12" s="379"/>
      <c r="T12" s="335"/>
      <c r="U12" s="335"/>
      <c r="V12" s="335"/>
      <c r="W12" s="335"/>
      <c r="X12" s="335"/>
      <c r="Y12" s="335"/>
      <c r="Z12" s="335"/>
      <c r="AA12" s="812"/>
      <c r="AB12" s="812"/>
      <c r="AC12" s="812"/>
      <c r="AD12" s="812"/>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332"/>
      <c r="BB12" s="810"/>
      <c r="BC12" s="810"/>
    </row>
    <row r="13" spans="1:56" ht="17.25" customHeight="1">
      <c r="A13" s="336"/>
      <c r="B13" s="336"/>
      <c r="C13" s="3295" t="s">
        <v>391</v>
      </c>
      <c r="D13" s="3296"/>
      <c r="E13" s="3296"/>
      <c r="F13" s="3296"/>
      <c r="G13" s="3296"/>
      <c r="H13" s="3297"/>
      <c r="I13" s="380"/>
      <c r="J13" s="380"/>
      <c r="K13" s="380"/>
      <c r="L13" s="850"/>
      <c r="M13" s="836"/>
      <c r="N13" s="382"/>
      <c r="O13" s="377">
        <v>0</v>
      </c>
      <c r="Q13" s="378"/>
      <c r="R13" s="378"/>
      <c r="S13" s="379"/>
      <c r="T13" s="335"/>
      <c r="U13" s="335"/>
      <c r="V13" s="335"/>
      <c r="W13" s="335"/>
      <c r="X13" s="335"/>
      <c r="Y13" s="335"/>
      <c r="Z13" s="335"/>
      <c r="AA13" s="812"/>
      <c r="AB13" s="812"/>
      <c r="AC13" s="812"/>
      <c r="AD13" s="812"/>
      <c r="AE13" s="812"/>
      <c r="AF13" s="812"/>
      <c r="AG13" s="812"/>
      <c r="AH13" s="812"/>
      <c r="AI13" s="812"/>
      <c r="AJ13" s="812"/>
      <c r="AK13" s="812"/>
      <c r="AL13" s="812"/>
      <c r="AM13" s="812"/>
      <c r="AN13" s="812"/>
      <c r="AO13" s="812"/>
      <c r="AP13" s="812"/>
      <c r="AQ13" s="812"/>
      <c r="AR13" s="812"/>
      <c r="AS13" s="812"/>
      <c r="AT13" s="812"/>
      <c r="AU13" s="812"/>
      <c r="AV13" s="812"/>
      <c r="AW13" s="812"/>
      <c r="AX13" s="812"/>
      <c r="AY13" s="812"/>
      <c r="AZ13" s="812"/>
      <c r="BA13" s="810"/>
      <c r="BB13" s="810"/>
      <c r="BC13" s="810"/>
    </row>
    <row r="14" spans="1:56" s="385" customFormat="1" ht="21" customHeight="1">
      <c r="A14" s="383"/>
      <c r="B14" s="383"/>
      <c r="C14" s="3298" t="s">
        <v>1347</v>
      </c>
      <c r="D14" s="3299"/>
      <c r="E14" s="3299"/>
      <c r="F14" s="3299"/>
      <c r="G14" s="3299"/>
      <c r="H14" s="3300"/>
      <c r="I14" s="380"/>
      <c r="J14" s="384"/>
      <c r="K14" s="929"/>
      <c r="L14" s="382">
        <v>814571000</v>
      </c>
      <c r="M14" s="836">
        <v>-1086094213</v>
      </c>
      <c r="N14" s="382"/>
      <c r="O14" s="377">
        <v>-271523213</v>
      </c>
      <c r="Q14" s="386"/>
      <c r="R14" s="386"/>
      <c r="S14" s="387"/>
      <c r="T14" s="388"/>
      <c r="U14" s="388"/>
      <c r="V14" s="388"/>
      <c r="W14" s="388"/>
      <c r="X14" s="388"/>
      <c r="Y14" s="388"/>
      <c r="Z14" s="388"/>
      <c r="AA14" s="2413"/>
      <c r="AB14" s="2413"/>
      <c r="AC14" s="2413"/>
      <c r="AD14" s="2413"/>
      <c r="AE14" s="2413"/>
      <c r="AF14" s="2413"/>
      <c r="AG14" s="2413"/>
      <c r="AH14" s="2413"/>
      <c r="AI14" s="2413"/>
      <c r="AJ14" s="2413"/>
      <c r="AK14" s="2413"/>
      <c r="AL14" s="2413"/>
      <c r="AM14" s="2413"/>
      <c r="AN14" s="2413"/>
      <c r="AO14" s="2413"/>
      <c r="AP14" s="2413"/>
      <c r="AQ14" s="2413"/>
      <c r="AR14" s="2413"/>
      <c r="AS14" s="2413"/>
      <c r="AT14" s="2413"/>
      <c r="AU14" s="2586"/>
      <c r="AV14" s="2586"/>
      <c r="AW14" s="2586"/>
      <c r="AX14" s="2586"/>
      <c r="AY14" s="2586"/>
      <c r="AZ14" s="813"/>
      <c r="BA14" s="389"/>
      <c r="BB14" s="389"/>
      <c r="BC14" s="389"/>
    </row>
    <row r="15" spans="1:56" s="389" customFormat="1" ht="16.5" customHeight="1">
      <c r="A15" s="383"/>
      <c r="B15" s="383"/>
      <c r="C15" s="3295" t="s">
        <v>1348</v>
      </c>
      <c r="D15" s="3296"/>
      <c r="E15" s="3296"/>
      <c r="F15" s="3296"/>
      <c r="G15" s="3296"/>
      <c r="H15" s="3297"/>
      <c r="I15" s="380"/>
      <c r="J15" s="380"/>
      <c r="K15" s="380"/>
      <c r="L15" s="380"/>
      <c r="M15" s="836"/>
      <c r="N15" s="382"/>
      <c r="O15" s="377">
        <v>0</v>
      </c>
      <c r="Q15" s="386"/>
      <c r="R15" s="386"/>
      <c r="S15" s="1153"/>
      <c r="T15" s="388"/>
      <c r="U15" s="388"/>
      <c r="V15" s="388"/>
      <c r="W15" s="388"/>
      <c r="X15" s="388"/>
      <c r="Y15" s="388"/>
      <c r="Z15" s="388"/>
      <c r="AA15" s="2413"/>
      <c r="AB15" s="2413"/>
      <c r="AC15" s="2413"/>
      <c r="AD15" s="2413"/>
      <c r="AE15" s="2413"/>
      <c r="AF15" s="2413"/>
      <c r="AG15" s="2413"/>
      <c r="AH15" s="2413"/>
      <c r="AI15" s="2413"/>
      <c r="AJ15" s="2413"/>
      <c r="AK15" s="2413"/>
      <c r="AL15" s="2413"/>
      <c r="AM15" s="2413"/>
      <c r="AN15" s="2413"/>
      <c r="AO15" s="2413"/>
      <c r="AP15" s="2413"/>
      <c r="AQ15" s="2413"/>
      <c r="AR15" s="2413"/>
      <c r="AS15" s="2413"/>
      <c r="AT15" s="2413"/>
      <c r="AU15" s="2586"/>
      <c r="AV15" s="2586"/>
      <c r="AW15" s="2586"/>
      <c r="AX15" s="2586"/>
      <c r="AY15" s="2586"/>
      <c r="AZ15" s="1154"/>
      <c r="BC15" s="828"/>
    </row>
    <row r="16" spans="1:56" ht="16.5" customHeight="1">
      <c r="A16" s="336"/>
      <c r="B16" s="336"/>
      <c r="C16" s="3298" t="s">
        <v>392</v>
      </c>
      <c r="D16" s="3299"/>
      <c r="E16" s="3299"/>
      <c r="F16" s="3299"/>
      <c r="G16" s="3299"/>
      <c r="H16" s="3300"/>
      <c r="I16" s="380"/>
      <c r="J16" s="1149"/>
      <c r="K16" s="1147"/>
      <c r="L16" s="382"/>
      <c r="M16" s="836">
        <v>-1918951</v>
      </c>
      <c r="N16" s="382"/>
      <c r="O16" s="377">
        <v>-1918951</v>
      </c>
      <c r="Q16" s="378"/>
      <c r="R16" s="378"/>
      <c r="S16" s="379"/>
      <c r="T16" s="335"/>
      <c r="U16" s="335"/>
      <c r="V16" s="335"/>
      <c r="W16" s="335"/>
      <c r="X16" s="335"/>
      <c r="Y16" s="335"/>
      <c r="Z16" s="335"/>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c r="BA16" s="810"/>
      <c r="BB16" s="334"/>
      <c r="BC16" s="810"/>
    </row>
    <row r="17" spans="1:55" s="390" customFormat="1" ht="16.5" customHeight="1">
      <c r="A17" s="117"/>
      <c r="B17" s="117"/>
      <c r="C17" s="3342" t="s">
        <v>883</v>
      </c>
      <c r="D17" s="3343"/>
      <c r="E17" s="3343"/>
      <c r="F17" s="3343"/>
      <c r="G17" s="3343"/>
      <c r="H17" s="3344"/>
      <c r="I17" s="845">
        <v>435980320000</v>
      </c>
      <c r="J17" s="1151">
        <v>-717950000</v>
      </c>
      <c r="K17" s="1151">
        <v>-12034773335</v>
      </c>
      <c r="L17" s="845">
        <v>7673296761</v>
      </c>
      <c r="M17" s="845">
        <v>8374416652</v>
      </c>
      <c r="N17" s="845"/>
      <c r="O17" s="846">
        <v>439275310078</v>
      </c>
      <c r="Q17" s="357"/>
      <c r="R17" s="357"/>
      <c r="S17" s="391"/>
      <c r="T17" s="392"/>
      <c r="U17" s="392"/>
      <c r="V17" s="392"/>
      <c r="W17" s="392"/>
      <c r="X17" s="392"/>
      <c r="Y17" s="392"/>
      <c r="Z17" s="392"/>
      <c r="AA17" s="2390"/>
      <c r="AB17" s="2390"/>
      <c r="AC17" s="2390"/>
      <c r="AD17" s="2390"/>
      <c r="AE17" s="2390"/>
      <c r="AF17" s="2390"/>
      <c r="AG17" s="2390"/>
      <c r="AH17" s="2390"/>
      <c r="AI17" s="2390"/>
      <c r="AJ17" s="2390"/>
      <c r="AK17" s="2390"/>
      <c r="AL17" s="2390"/>
      <c r="AM17" s="2390"/>
      <c r="AN17" s="2390"/>
      <c r="AO17" s="2390"/>
      <c r="AP17" s="2390"/>
      <c r="AQ17" s="2390"/>
      <c r="AR17" s="2390"/>
      <c r="AS17" s="2390"/>
      <c r="AT17" s="2390"/>
      <c r="AU17" s="2390"/>
      <c r="AV17" s="2390"/>
      <c r="AW17" s="2390"/>
      <c r="AX17" s="2390"/>
      <c r="AY17" s="2390"/>
      <c r="AZ17" s="393"/>
      <c r="BA17" s="266"/>
      <c r="BB17" s="257"/>
      <c r="BC17" s="362"/>
    </row>
    <row r="18" spans="1:55" s="819" customFormat="1" ht="16.5" customHeight="1">
      <c r="A18" s="336"/>
      <c r="B18" s="336"/>
      <c r="C18" s="3345" t="s">
        <v>1971</v>
      </c>
      <c r="D18" s="3346"/>
      <c r="E18" s="3346"/>
      <c r="F18" s="3346"/>
      <c r="G18" s="3346"/>
      <c r="H18" s="3347"/>
      <c r="I18" s="376"/>
      <c r="J18" s="376"/>
      <c r="K18" s="376"/>
      <c r="L18" s="376"/>
      <c r="M18" s="841"/>
      <c r="N18" s="376"/>
      <c r="O18" s="377">
        <v>0</v>
      </c>
      <c r="Q18" s="378"/>
      <c r="R18" s="378"/>
      <c r="S18" s="379"/>
      <c r="T18" s="335"/>
      <c r="U18" s="335"/>
      <c r="V18" s="335"/>
      <c r="W18" s="335"/>
      <c r="X18" s="335"/>
      <c r="Y18" s="335"/>
      <c r="Z18" s="335"/>
      <c r="AA18" s="2389"/>
      <c r="AB18" s="2389"/>
      <c r="AC18" s="2389"/>
      <c r="AD18" s="2389"/>
      <c r="AE18" s="2389"/>
      <c r="AF18" s="2389"/>
      <c r="AG18" s="2389"/>
      <c r="AH18" s="2389"/>
      <c r="AI18" s="2389"/>
      <c r="AJ18" s="2389"/>
      <c r="AK18" s="2389"/>
      <c r="AL18" s="2389"/>
      <c r="AM18" s="2389"/>
      <c r="AN18" s="2389"/>
      <c r="AO18" s="2389"/>
      <c r="AP18" s="2389"/>
      <c r="AQ18" s="2389"/>
      <c r="AR18" s="2389"/>
      <c r="AS18" s="2389"/>
      <c r="AT18" s="2389"/>
      <c r="AU18" s="2389"/>
      <c r="AV18" s="2389"/>
      <c r="AW18" s="2389"/>
      <c r="AX18" s="2389"/>
      <c r="AY18" s="2389"/>
      <c r="AZ18" s="821"/>
      <c r="BA18" s="818"/>
    </row>
    <row r="19" spans="1:55" s="389" customFormat="1" ht="16.5" customHeight="1">
      <c r="A19" s="383"/>
      <c r="B19" s="383"/>
      <c r="C19" s="3295" t="s">
        <v>1972</v>
      </c>
      <c r="D19" s="3296"/>
      <c r="E19" s="3296"/>
      <c r="F19" s="3296"/>
      <c r="G19" s="3296"/>
      <c r="H19" s="3297"/>
      <c r="I19" s="847"/>
      <c r="J19" s="847"/>
      <c r="K19" s="847"/>
      <c r="L19" s="382"/>
      <c r="M19" s="836">
        <v>19035399176</v>
      </c>
      <c r="N19" s="382"/>
      <c r="O19" s="377">
        <v>19035399176</v>
      </c>
      <c r="Q19" s="386"/>
      <c r="R19" s="386"/>
      <c r="S19" s="387"/>
      <c r="T19" s="388"/>
      <c r="U19" s="388"/>
      <c r="V19" s="388"/>
      <c r="W19" s="388"/>
      <c r="X19" s="388"/>
      <c r="Y19" s="388"/>
      <c r="Z19" s="388"/>
      <c r="AA19" s="2413"/>
      <c r="AB19" s="2413"/>
      <c r="AC19" s="2413"/>
      <c r="AD19" s="2413"/>
      <c r="AE19" s="2413"/>
      <c r="AF19" s="2413"/>
      <c r="AG19" s="2413"/>
      <c r="AH19" s="2413"/>
      <c r="AI19" s="2413"/>
      <c r="AJ19" s="2413"/>
      <c r="AK19" s="2413"/>
      <c r="AL19" s="2413"/>
      <c r="AM19" s="2413"/>
      <c r="AN19" s="2413"/>
      <c r="AO19" s="2413"/>
      <c r="AP19" s="2413"/>
      <c r="AQ19" s="2413"/>
      <c r="AR19" s="2413"/>
      <c r="AS19" s="2413"/>
      <c r="AT19" s="2413"/>
      <c r="AU19" s="2586"/>
      <c r="AV19" s="2586"/>
      <c r="AW19" s="2586"/>
      <c r="AX19" s="2586"/>
      <c r="AY19" s="2586"/>
      <c r="AZ19" s="823"/>
    </row>
    <row r="20" spans="1:55" s="389" customFormat="1" ht="16.5" customHeight="1">
      <c r="A20" s="383"/>
      <c r="B20" s="383"/>
      <c r="C20" s="3295" t="s">
        <v>391</v>
      </c>
      <c r="D20" s="3296"/>
      <c r="E20" s="3296"/>
      <c r="F20" s="3296"/>
      <c r="G20" s="3296"/>
      <c r="H20" s="3297"/>
      <c r="I20" s="847"/>
      <c r="J20" s="847"/>
      <c r="K20" s="847"/>
      <c r="L20" s="850"/>
      <c r="M20" s="1134"/>
      <c r="N20" s="847"/>
      <c r="O20" s="377">
        <v>0</v>
      </c>
      <c r="Q20" s="386"/>
      <c r="R20" s="386"/>
      <c r="S20" s="387"/>
      <c r="T20" s="388"/>
      <c r="U20" s="388"/>
      <c r="V20" s="388"/>
      <c r="W20" s="388"/>
      <c r="X20" s="388"/>
      <c r="Y20" s="388"/>
      <c r="Z20" s="388"/>
      <c r="AA20" s="820"/>
      <c r="AB20" s="820"/>
      <c r="AC20" s="820"/>
      <c r="AD20" s="820"/>
      <c r="AE20" s="820"/>
      <c r="AF20" s="820"/>
      <c r="AG20" s="820"/>
      <c r="AH20" s="820"/>
      <c r="AI20" s="820"/>
      <c r="AJ20" s="820"/>
      <c r="AK20" s="820"/>
      <c r="AL20" s="820"/>
      <c r="AM20" s="820"/>
      <c r="AN20" s="820"/>
      <c r="AO20" s="820"/>
      <c r="AP20" s="820"/>
      <c r="AQ20" s="820"/>
      <c r="AR20" s="820"/>
      <c r="AS20" s="820"/>
      <c r="AT20" s="820"/>
      <c r="AU20" s="823"/>
      <c r="AV20" s="823"/>
      <c r="AW20" s="823"/>
      <c r="AX20" s="823"/>
      <c r="AY20" s="823"/>
      <c r="AZ20" s="823"/>
    </row>
    <row r="21" spans="1:55" s="389" customFormat="1" ht="16.5" customHeight="1">
      <c r="A21" s="383"/>
      <c r="B21" s="383"/>
      <c r="C21" s="3295" t="s">
        <v>1347</v>
      </c>
      <c r="D21" s="3296"/>
      <c r="E21" s="3296"/>
      <c r="F21" s="3296"/>
      <c r="G21" s="3296"/>
      <c r="H21" s="3297"/>
      <c r="I21" s="847"/>
      <c r="J21" s="847"/>
      <c r="K21" s="847"/>
      <c r="L21" s="382">
        <v>958021241</v>
      </c>
      <c r="M21" s="836">
        <v>-1277361655</v>
      </c>
      <c r="N21" s="382"/>
      <c r="O21" s="377">
        <v>-319340414</v>
      </c>
      <c r="Q21" s="386"/>
      <c r="R21" s="386"/>
      <c r="S21" s="387"/>
      <c r="T21" s="388"/>
      <c r="U21" s="388"/>
      <c r="V21" s="388"/>
      <c r="W21" s="388"/>
      <c r="X21" s="388"/>
      <c r="Y21" s="388"/>
      <c r="Z21" s="388"/>
      <c r="AA21" s="820"/>
      <c r="AB21" s="820"/>
      <c r="AC21" s="820"/>
      <c r="AD21" s="820"/>
      <c r="AE21" s="820"/>
      <c r="AF21" s="820"/>
      <c r="AG21" s="820"/>
      <c r="AH21" s="820"/>
      <c r="AI21" s="820"/>
      <c r="AJ21" s="820"/>
      <c r="AK21" s="820"/>
      <c r="AL21" s="820"/>
      <c r="AM21" s="820"/>
      <c r="AN21" s="820"/>
      <c r="AO21" s="820"/>
      <c r="AP21" s="820"/>
      <c r="AQ21" s="820"/>
      <c r="AR21" s="820"/>
      <c r="AS21" s="820"/>
      <c r="AT21" s="820"/>
      <c r="AU21" s="823"/>
      <c r="AV21" s="823"/>
      <c r="AW21" s="823"/>
      <c r="AX21" s="823"/>
      <c r="AY21" s="823"/>
      <c r="AZ21" s="823"/>
    </row>
    <row r="22" spans="1:55" s="389" customFormat="1" ht="16.5" customHeight="1">
      <c r="A22" s="383"/>
      <c r="B22" s="383"/>
      <c r="C22" s="3295" t="s">
        <v>1348</v>
      </c>
      <c r="D22" s="3296"/>
      <c r="E22" s="3296"/>
      <c r="F22" s="3296"/>
      <c r="G22" s="3296"/>
      <c r="H22" s="3297"/>
      <c r="I22" s="380"/>
      <c r="J22" s="380"/>
      <c r="K22" s="380"/>
      <c r="L22" s="380"/>
      <c r="M22" s="836"/>
      <c r="N22" s="382"/>
      <c r="O22" s="377">
        <v>0</v>
      </c>
      <c r="Q22" s="386"/>
      <c r="R22" s="386"/>
      <c r="S22" s="387"/>
      <c r="T22" s="388"/>
      <c r="U22" s="388"/>
      <c r="V22" s="388"/>
      <c r="W22" s="388"/>
      <c r="X22" s="388"/>
      <c r="Y22" s="388"/>
      <c r="Z22" s="388"/>
      <c r="AA22" s="2413"/>
      <c r="AB22" s="2413"/>
      <c r="AC22" s="2413"/>
      <c r="AD22" s="2413"/>
      <c r="AE22" s="2413"/>
      <c r="AF22" s="2413"/>
      <c r="AG22" s="2413"/>
      <c r="AH22" s="2413"/>
      <c r="AI22" s="2413"/>
      <c r="AJ22" s="2413"/>
      <c r="AK22" s="2413"/>
      <c r="AL22" s="2413"/>
      <c r="AM22" s="2413"/>
      <c r="AN22" s="2413"/>
      <c r="AO22" s="2413"/>
      <c r="AP22" s="2413"/>
      <c r="AQ22" s="2413"/>
      <c r="AR22" s="2413"/>
      <c r="AS22" s="2413"/>
      <c r="AT22" s="2413"/>
      <c r="AU22" s="2586"/>
      <c r="AV22" s="2586"/>
      <c r="AW22" s="2586"/>
      <c r="AX22" s="2586"/>
      <c r="AY22" s="2586"/>
      <c r="AZ22" s="823"/>
      <c r="BC22" s="828"/>
    </row>
    <row r="23" spans="1:55" s="389" customFormat="1" ht="16.5" customHeight="1">
      <c r="A23" s="383"/>
      <c r="B23" s="383"/>
      <c r="C23" s="3295" t="s">
        <v>392</v>
      </c>
      <c r="D23" s="3296"/>
      <c r="E23" s="3296"/>
      <c r="F23" s="3296"/>
      <c r="G23" s="3296"/>
      <c r="H23" s="3297"/>
      <c r="I23" s="847"/>
      <c r="J23" s="1149"/>
      <c r="K23" s="847"/>
      <c r="L23" s="932"/>
      <c r="M23" s="836"/>
      <c r="N23" s="382"/>
      <c r="O23" s="377">
        <v>0</v>
      </c>
      <c r="Q23" s="386"/>
      <c r="R23" s="386"/>
      <c r="S23" s="387"/>
      <c r="T23" s="388"/>
      <c r="U23" s="388"/>
      <c r="V23" s="388"/>
      <c r="W23" s="388"/>
      <c r="X23" s="388"/>
      <c r="Y23" s="388"/>
      <c r="Z23" s="388"/>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20"/>
      <c r="AY23" s="820"/>
      <c r="AZ23" s="820"/>
    </row>
    <row r="24" spans="1:55" s="375" customFormat="1" ht="16.5" customHeight="1">
      <c r="A24" s="367"/>
      <c r="B24" s="367"/>
      <c r="C24" s="3342" t="s">
        <v>265</v>
      </c>
      <c r="D24" s="3343"/>
      <c r="E24" s="3343"/>
      <c r="F24" s="3343"/>
      <c r="G24" s="3343"/>
      <c r="H24" s="3344"/>
      <c r="I24" s="1146">
        <v>435980320000</v>
      </c>
      <c r="J24" s="851">
        <v>-717950000</v>
      </c>
      <c r="K24" s="1148">
        <v>-12034773335</v>
      </c>
      <c r="L24" s="848">
        <v>8631318002</v>
      </c>
      <c r="M24" s="848">
        <v>26132454173</v>
      </c>
      <c r="N24" s="848"/>
      <c r="O24" s="846">
        <v>457991368840</v>
      </c>
      <c r="Q24" s="372"/>
      <c r="R24" s="372"/>
      <c r="S24" s="373"/>
      <c r="T24" s="374"/>
      <c r="U24" s="374"/>
      <c r="V24" s="374"/>
      <c r="W24" s="374"/>
      <c r="X24" s="374"/>
      <c r="Y24" s="374"/>
      <c r="Z24" s="374"/>
      <c r="AA24" s="2391"/>
      <c r="AB24" s="2391"/>
      <c r="AC24" s="2391"/>
      <c r="AD24" s="2391"/>
      <c r="AE24" s="2391"/>
      <c r="AF24" s="2391"/>
      <c r="AG24" s="2391"/>
      <c r="AH24" s="2391"/>
      <c r="AI24" s="2391"/>
      <c r="AJ24" s="2391"/>
      <c r="AK24" s="2391"/>
      <c r="AL24" s="2391"/>
      <c r="AM24" s="2391"/>
      <c r="AN24" s="2391"/>
      <c r="AO24" s="2391"/>
      <c r="AP24" s="2391"/>
      <c r="AQ24" s="2391"/>
      <c r="AR24" s="2391"/>
      <c r="AS24" s="2391"/>
      <c r="AT24" s="2391"/>
      <c r="AU24" s="2391"/>
      <c r="AV24" s="2391"/>
      <c r="AW24" s="2391"/>
      <c r="AX24" s="2391"/>
      <c r="AY24" s="2391"/>
      <c r="AZ24" s="822"/>
      <c r="BA24" s="266"/>
      <c r="BB24" s="394"/>
      <c r="BC24" s="395"/>
    </row>
    <row r="25" spans="1:55" s="375" customFormat="1" ht="14.25" customHeight="1">
      <c r="A25" s="367"/>
      <c r="B25" s="367"/>
      <c r="C25" s="1324"/>
      <c r="D25" s="1324"/>
      <c r="E25" s="1324"/>
      <c r="F25" s="1324"/>
      <c r="G25" s="1324"/>
      <c r="H25" s="1324"/>
      <c r="I25" s="1325"/>
      <c r="J25" s="1285"/>
      <c r="K25" s="1326"/>
      <c r="L25" s="1327"/>
      <c r="M25" s="1327"/>
      <c r="N25" s="1327"/>
      <c r="O25" s="1328"/>
      <c r="Q25" s="372"/>
      <c r="R25" s="372"/>
      <c r="S25" s="373"/>
      <c r="T25" s="374"/>
      <c r="U25" s="374"/>
      <c r="V25" s="374"/>
      <c r="W25" s="374"/>
      <c r="X25" s="374"/>
      <c r="Y25" s="374"/>
      <c r="Z25" s="374"/>
      <c r="AA25" s="1291"/>
      <c r="AB25" s="1291"/>
      <c r="AC25" s="1291"/>
      <c r="AD25" s="1291"/>
      <c r="AE25" s="1291"/>
      <c r="AF25" s="1291"/>
      <c r="AG25" s="1291"/>
      <c r="AH25" s="1291"/>
      <c r="AI25" s="1291"/>
      <c r="AJ25" s="1291"/>
      <c r="AK25" s="1291"/>
      <c r="AL25" s="1291"/>
      <c r="AM25" s="1291"/>
      <c r="AN25" s="1291"/>
      <c r="AO25" s="1291"/>
      <c r="AP25" s="1291"/>
      <c r="AQ25" s="1291"/>
      <c r="AR25" s="1291"/>
      <c r="AS25" s="1291"/>
      <c r="AT25" s="1291"/>
      <c r="AU25" s="1291"/>
      <c r="AV25" s="1291"/>
      <c r="AW25" s="1291"/>
      <c r="AX25" s="1291"/>
      <c r="AY25" s="1291"/>
      <c r="AZ25" s="1291"/>
      <c r="BA25" s="266"/>
      <c r="BB25" s="394"/>
      <c r="BC25" s="1289"/>
    </row>
    <row r="26" spans="1:55">
      <c r="I26" s="338"/>
      <c r="J26" s="338"/>
      <c r="K26" s="338"/>
      <c r="L26" s="338"/>
      <c r="M26" s="338"/>
      <c r="N26" s="338"/>
      <c r="O26" s="338"/>
    </row>
    <row r="27" spans="1:55">
      <c r="M27" s="337"/>
    </row>
    <row r="431" spans="1:55" ht="22.5" customHeight="1">
      <c r="A431" s="360"/>
      <c r="B431" s="360"/>
      <c r="C431" s="1242" t="s">
        <v>1899</v>
      </c>
      <c r="P431" s="390"/>
      <c r="Q431" s="1169"/>
      <c r="R431" s="1169"/>
      <c r="S431" s="1228"/>
      <c r="T431" s="1228"/>
      <c r="U431" s="1228">
        <v>0</v>
      </c>
      <c r="V431" s="1228"/>
      <c r="W431" s="1228"/>
      <c r="X431" s="1228"/>
      <c r="Y431" s="1228"/>
      <c r="Z431" s="1228"/>
      <c r="AA431" s="1228"/>
      <c r="AB431" s="1228"/>
      <c r="AC431" s="1228"/>
      <c r="AD431" s="360"/>
      <c r="AE431" s="360"/>
      <c r="AF431" s="360"/>
      <c r="AG431" s="360"/>
      <c r="AH431" s="360"/>
      <c r="AI431" s="360"/>
      <c r="AJ431" s="360"/>
      <c r="AK431" s="360"/>
      <c r="AL431" s="360"/>
      <c r="AM431" s="360"/>
      <c r="AN431" s="360"/>
      <c r="AO431" s="360"/>
      <c r="AP431" s="360"/>
      <c r="AQ431" s="360"/>
      <c r="AR431" s="360"/>
      <c r="AS431" s="360"/>
      <c r="AT431" s="360"/>
      <c r="AU431" s="360"/>
      <c r="AV431" s="360"/>
      <c r="AW431" s="360"/>
      <c r="AX431" s="360"/>
      <c r="AY431" s="360"/>
      <c r="AZ431" s="360"/>
      <c r="BA431" s="360"/>
      <c r="BB431" s="360"/>
      <c r="BC431" s="360"/>
    </row>
    <row r="432" spans="1:55">
      <c r="A432" s="360"/>
      <c r="B432" s="360"/>
      <c r="C432" s="333" t="s">
        <v>1900</v>
      </c>
      <c r="AD432" s="360"/>
      <c r="AE432" s="360"/>
      <c r="AF432" s="360"/>
      <c r="AG432" s="360"/>
      <c r="AH432" s="360"/>
      <c r="AI432" s="360"/>
      <c r="AJ432" s="360"/>
      <c r="AK432" s="360"/>
      <c r="AL432" s="360"/>
      <c r="AM432" s="360"/>
      <c r="AN432" s="360"/>
      <c r="AO432" s="360"/>
      <c r="AP432" s="360"/>
      <c r="AQ432" s="360"/>
      <c r="AR432" s="360"/>
      <c r="AS432" s="360"/>
      <c r="AT432" s="360"/>
      <c r="AU432" s="360"/>
      <c r="AV432" s="360"/>
      <c r="AW432" s="360"/>
      <c r="AX432" s="360"/>
      <c r="AY432" s="360"/>
      <c r="AZ432" s="360"/>
      <c r="BA432" s="360"/>
      <c r="BB432" s="360"/>
      <c r="BC432" s="360"/>
    </row>
    <row r="443" spans="1:55">
      <c r="A443" s="360"/>
      <c r="B443" s="360"/>
      <c r="C443" s="333" t="s">
        <v>1901</v>
      </c>
      <c r="D443" s="360"/>
      <c r="E443" s="360"/>
      <c r="F443" s="360"/>
      <c r="G443" s="360"/>
      <c r="H443" s="360"/>
      <c r="I443" s="360"/>
      <c r="J443" s="360"/>
      <c r="K443" s="360"/>
      <c r="L443" s="360"/>
      <c r="M443" s="360"/>
      <c r="N443" s="360"/>
      <c r="O443" s="360"/>
      <c r="Q443" s="360"/>
      <c r="R443" s="360"/>
      <c r="S443" s="360"/>
      <c r="T443" s="360"/>
      <c r="U443" s="360"/>
      <c r="V443" s="360"/>
      <c r="W443" s="360"/>
      <c r="X443" s="360"/>
      <c r="Y443" s="360"/>
      <c r="Z443" s="360"/>
      <c r="AA443" s="360"/>
      <c r="AB443" s="360"/>
      <c r="AC443" s="360"/>
      <c r="AD443" s="360"/>
      <c r="AE443" s="360"/>
      <c r="AF443" s="360"/>
      <c r="AG443" s="360"/>
      <c r="AH443" s="360"/>
      <c r="AI443" s="360"/>
      <c r="AJ443" s="360"/>
      <c r="AK443" s="360"/>
      <c r="AL443" s="360"/>
      <c r="AM443" s="360"/>
      <c r="AN443" s="360"/>
      <c r="AO443" s="360"/>
      <c r="AP443" s="360"/>
      <c r="AQ443" s="360"/>
      <c r="AR443" s="360"/>
      <c r="AS443" s="360"/>
      <c r="AT443" s="360"/>
      <c r="AU443" s="360"/>
      <c r="AV443" s="360"/>
      <c r="AW443" s="360"/>
      <c r="AX443" s="360"/>
      <c r="AY443" s="360"/>
      <c r="AZ443" s="360"/>
      <c r="BA443" s="360"/>
      <c r="BB443" s="360"/>
      <c r="BC443" s="360"/>
    </row>
    <row r="450" spans="1:70">
      <c r="A450" s="360"/>
      <c r="B450" s="360"/>
      <c r="C450" s="333" t="s">
        <v>1357</v>
      </c>
    </row>
    <row r="459" spans="1:70">
      <c r="A459" s="360"/>
      <c r="B459" s="360"/>
      <c r="BO459" s="360">
        <v>491824158707</v>
      </c>
      <c r="BP459" s="360">
        <v>391295946732</v>
      </c>
      <c r="BQ459" s="1269">
        <v>-491824158707</v>
      </c>
      <c r="BR459" s="360">
        <v>-391295946732</v>
      </c>
    </row>
    <row r="468" spans="1:55" ht="16.5" customHeight="1">
      <c r="A468" s="1180"/>
      <c r="B468" s="1180"/>
      <c r="C468" s="2274" t="s">
        <v>1903</v>
      </c>
      <c r="D468" s="2274"/>
      <c r="E468" s="2274"/>
      <c r="F468" s="2274"/>
      <c r="G468" s="2274"/>
      <c r="H468" s="2274"/>
      <c r="I468" s="2274"/>
      <c r="J468" s="2274"/>
      <c r="K468" s="2274"/>
      <c r="L468" s="2274"/>
      <c r="M468" s="2274"/>
      <c r="N468" s="2274"/>
      <c r="O468" s="2274"/>
      <c r="P468" s="2274"/>
      <c r="Q468" s="2274"/>
      <c r="R468" s="2274"/>
      <c r="S468" s="2274"/>
      <c r="T468" s="2274"/>
      <c r="U468" s="2274"/>
      <c r="V468" s="2274"/>
      <c r="W468" s="2274"/>
      <c r="X468" s="2274"/>
      <c r="Y468" s="2274"/>
      <c r="Z468" s="2274"/>
      <c r="AA468" s="2274"/>
      <c r="AB468" s="2274"/>
      <c r="AC468" s="2274"/>
      <c r="AD468" s="1221"/>
      <c r="AE468" s="1221"/>
      <c r="AF468" s="1221"/>
      <c r="AG468" s="1221"/>
      <c r="AH468" s="1221"/>
      <c r="AI468" s="1221"/>
      <c r="AJ468" s="1221"/>
      <c r="AK468" s="1221"/>
      <c r="AL468" s="1221"/>
      <c r="AM468" s="1221"/>
      <c r="AN468" s="1221"/>
      <c r="AO468" s="1221"/>
      <c r="AP468" s="1221"/>
      <c r="AQ468" s="1221"/>
      <c r="AR468" s="1221"/>
      <c r="AS468" s="1221"/>
      <c r="AT468" s="1221"/>
      <c r="AU468" s="1221"/>
      <c r="AV468" s="1221"/>
      <c r="AW468" s="1221"/>
      <c r="AX468" s="1221"/>
      <c r="AY468" s="1221"/>
      <c r="AZ468" s="1221"/>
      <c r="BA468" s="1221"/>
      <c r="BB468" s="1221"/>
      <c r="BC468" s="1221"/>
    </row>
    <row r="476" spans="1:55" ht="15" customHeight="1">
      <c r="A476" s="1180"/>
      <c r="B476" s="1180"/>
      <c r="C476" s="2274" t="s">
        <v>1904</v>
      </c>
      <c r="D476" s="2274"/>
      <c r="E476" s="2274"/>
      <c r="F476" s="2274"/>
      <c r="G476" s="2274"/>
      <c r="H476" s="2274"/>
      <c r="I476" s="2274"/>
      <c r="J476" s="2274"/>
      <c r="K476" s="2274"/>
      <c r="L476" s="2274"/>
      <c r="M476" s="2274"/>
      <c r="N476" s="2274"/>
      <c r="O476" s="2274"/>
      <c r="P476" s="2274"/>
      <c r="Q476" s="2274"/>
      <c r="R476" s="2274"/>
      <c r="S476" s="2274"/>
      <c r="T476" s="2274"/>
      <c r="U476" s="2274"/>
      <c r="V476" s="2274"/>
      <c r="W476" s="2274"/>
      <c r="X476" s="2274"/>
      <c r="Y476" s="2274"/>
      <c r="Z476" s="2274"/>
      <c r="AA476" s="2274"/>
      <c r="AB476" s="2274"/>
      <c r="AC476" s="2274"/>
      <c r="AD476" s="1221"/>
      <c r="AE476" s="1221"/>
      <c r="AF476" s="1221"/>
      <c r="AG476" s="1221"/>
      <c r="AH476" s="1221"/>
      <c r="AI476" s="1221"/>
      <c r="AJ476" s="1221"/>
      <c r="AK476" s="1221"/>
      <c r="AL476" s="1221"/>
      <c r="AM476" s="1221"/>
      <c r="AN476" s="1221"/>
      <c r="AO476" s="1221"/>
      <c r="AP476" s="1221"/>
      <c r="AQ476" s="1221"/>
      <c r="AR476" s="1221"/>
      <c r="AS476" s="1221"/>
      <c r="AT476" s="1221"/>
      <c r="AU476" s="1221"/>
      <c r="AV476" s="1221"/>
      <c r="AW476" s="1221"/>
      <c r="AX476" s="1221"/>
      <c r="AY476" s="1221"/>
      <c r="AZ476" s="1221"/>
      <c r="BA476" s="1221"/>
      <c r="BB476" s="1221"/>
      <c r="BC476" s="1221"/>
    </row>
    <row r="483" spans="1:55" ht="51" customHeight="1"/>
    <row r="484" spans="1:55" ht="18" customHeight="1">
      <c r="A484" s="1180"/>
      <c r="B484" s="1180"/>
      <c r="C484" s="2274" t="s">
        <v>1905</v>
      </c>
      <c r="D484" s="2274"/>
      <c r="E484" s="2274"/>
      <c r="F484" s="2274"/>
      <c r="G484" s="2274"/>
      <c r="H484" s="2274"/>
      <c r="I484" s="2274"/>
      <c r="J484" s="2274"/>
      <c r="K484" s="2274"/>
      <c r="L484" s="2274"/>
      <c r="M484" s="2274"/>
      <c r="N484" s="2274"/>
      <c r="O484" s="2274"/>
      <c r="P484" s="2274"/>
      <c r="Q484" s="2274"/>
      <c r="R484" s="2274"/>
      <c r="S484" s="2274"/>
      <c r="T484" s="2274"/>
      <c r="U484" s="2274"/>
      <c r="V484" s="2274"/>
      <c r="W484" s="2274"/>
      <c r="X484" s="2274"/>
      <c r="Y484" s="2274"/>
      <c r="Z484" s="2274"/>
      <c r="AA484" s="2274"/>
      <c r="AB484" s="2274"/>
      <c r="AC484" s="2274"/>
      <c r="AD484" s="1221"/>
      <c r="AE484" s="1221"/>
      <c r="AF484" s="1221"/>
      <c r="AG484" s="1221"/>
      <c r="AH484" s="1221"/>
      <c r="AI484" s="1221"/>
      <c r="AJ484" s="1221"/>
      <c r="AK484" s="1221"/>
      <c r="AL484" s="1221"/>
      <c r="AM484" s="1221"/>
      <c r="AN484" s="1221"/>
      <c r="AO484" s="1221"/>
      <c r="AP484" s="1221"/>
      <c r="AQ484" s="1221"/>
      <c r="AR484" s="1221"/>
      <c r="AS484" s="1221"/>
      <c r="AT484" s="1221"/>
      <c r="AU484" s="1221"/>
      <c r="AV484" s="1221"/>
      <c r="AW484" s="1221"/>
      <c r="AX484" s="1221"/>
      <c r="AY484" s="1221"/>
      <c r="AZ484" s="1221"/>
      <c r="BA484" s="1221"/>
      <c r="BB484" s="1221"/>
      <c r="BC484" s="1221"/>
    </row>
    <row r="493" spans="1:55">
      <c r="A493" s="1180"/>
      <c r="B493" s="1180"/>
      <c r="C493" s="1170" t="s">
        <v>1906</v>
      </c>
      <c r="D493" s="1222"/>
      <c r="E493" s="1222"/>
      <c r="F493" s="1222"/>
      <c r="G493" s="1222"/>
      <c r="H493" s="1222"/>
      <c r="I493" s="1222"/>
      <c r="J493" s="1222"/>
      <c r="K493" s="1222"/>
      <c r="L493" s="1222"/>
      <c r="M493" s="1222"/>
      <c r="N493" s="1222"/>
      <c r="O493" s="1222"/>
      <c r="Q493" s="1169"/>
      <c r="R493" s="1169"/>
      <c r="S493" s="1221"/>
      <c r="T493" s="1221"/>
      <c r="U493" s="1221"/>
      <c r="V493" s="1221"/>
      <c r="W493" s="1221"/>
      <c r="X493" s="1221"/>
      <c r="Y493" s="1221"/>
      <c r="Z493" s="1221"/>
      <c r="AA493" s="1221"/>
      <c r="AB493" s="1221"/>
      <c r="AC493" s="1221"/>
      <c r="AD493" s="1221"/>
      <c r="AE493" s="1221"/>
      <c r="AF493" s="1221"/>
      <c r="AG493" s="1221"/>
      <c r="AH493" s="1221"/>
      <c r="AI493" s="1221"/>
      <c r="AJ493" s="1221"/>
      <c r="AK493" s="1221"/>
      <c r="AL493" s="1221"/>
      <c r="AM493" s="1221"/>
      <c r="AN493" s="1221"/>
      <c r="AO493" s="1221"/>
      <c r="AP493" s="1221"/>
      <c r="AQ493" s="1221"/>
      <c r="AR493" s="1221"/>
      <c r="AS493" s="1221"/>
      <c r="AT493" s="1221"/>
      <c r="AU493" s="1221"/>
      <c r="AV493" s="1221"/>
      <c r="AW493" s="1221"/>
      <c r="AX493" s="1221"/>
      <c r="AY493" s="1221"/>
      <c r="AZ493" s="1221"/>
      <c r="BA493" s="1221"/>
      <c r="BB493" s="1221"/>
      <c r="BC493" s="1221"/>
    </row>
    <row r="494" spans="1:55">
      <c r="C494" s="333" t="s">
        <v>1468</v>
      </c>
    </row>
    <row r="501" spans="1:55">
      <c r="A501" s="1180"/>
      <c r="B501" s="1180"/>
      <c r="C501" s="1170" t="s">
        <v>1907</v>
      </c>
      <c r="D501" s="1222"/>
      <c r="E501" s="1222"/>
      <c r="F501" s="1222"/>
      <c r="G501" s="1222"/>
      <c r="H501" s="1222"/>
      <c r="I501" s="1222"/>
      <c r="J501" s="1222"/>
      <c r="K501" s="1222"/>
      <c r="L501" s="1222"/>
      <c r="M501" s="1222"/>
      <c r="N501" s="1222"/>
      <c r="O501" s="1222"/>
      <c r="Q501" s="1169"/>
      <c r="R501" s="1169"/>
      <c r="S501" s="1221"/>
      <c r="T501" s="1221"/>
      <c r="U501" s="1221"/>
      <c r="V501" s="1221"/>
      <c r="W501" s="1221"/>
      <c r="X501" s="1221"/>
      <c r="Y501" s="1221"/>
      <c r="Z501" s="1221"/>
      <c r="AA501" s="1221"/>
      <c r="AB501" s="1221"/>
      <c r="AC501" s="1221"/>
      <c r="AD501" s="1221"/>
      <c r="AE501" s="1221"/>
      <c r="AF501" s="1221"/>
      <c r="AG501" s="1221"/>
      <c r="AH501" s="1221"/>
      <c r="AI501" s="1221"/>
      <c r="AJ501" s="1221"/>
      <c r="AK501" s="1221"/>
      <c r="AL501" s="1221"/>
      <c r="AM501" s="1221"/>
      <c r="AN501" s="1221"/>
      <c r="AO501" s="1221"/>
      <c r="AP501" s="1221"/>
      <c r="AQ501" s="1221"/>
      <c r="AR501" s="1221"/>
      <c r="AS501" s="1221"/>
      <c r="AT501" s="1221"/>
      <c r="AU501" s="1221"/>
      <c r="AV501" s="1221"/>
      <c r="AW501" s="1221"/>
      <c r="AX501" s="1221"/>
      <c r="AY501" s="1221"/>
      <c r="AZ501" s="1221"/>
      <c r="BA501" s="1221"/>
      <c r="BB501" s="1221"/>
      <c r="BC501" s="1221"/>
    </row>
    <row r="511" spans="1:55">
      <c r="C511" s="1170" t="s">
        <v>1908</v>
      </c>
      <c r="D511" s="1222"/>
      <c r="E511" s="1222"/>
      <c r="F511" s="1222"/>
      <c r="G511" s="1222"/>
      <c r="H511" s="1222"/>
      <c r="I511" s="1222"/>
      <c r="J511" s="1222"/>
      <c r="K511" s="1222"/>
      <c r="L511" s="1222"/>
      <c r="M511" s="1222"/>
      <c r="N511" s="1222"/>
      <c r="O511" s="1222"/>
      <c r="Q511" s="1169"/>
      <c r="R511" s="1169"/>
      <c r="S511" s="1221"/>
      <c r="T511" s="1221"/>
      <c r="U511" s="1221"/>
      <c r="V511" s="1221"/>
      <c r="W511" s="1221"/>
      <c r="X511" s="1221"/>
      <c r="Y511" s="1221"/>
      <c r="Z511" s="1221"/>
      <c r="AA511" s="1221"/>
      <c r="AB511" s="1221"/>
      <c r="AC511" s="1221"/>
    </row>
    <row r="545" spans="1:55">
      <c r="A545" s="1180"/>
      <c r="B545" s="1180"/>
      <c r="C545" s="1222"/>
      <c r="D545" s="1222"/>
      <c r="E545" s="1222"/>
      <c r="F545" s="1222"/>
      <c r="G545" s="1222"/>
      <c r="H545" s="1222"/>
      <c r="I545" s="1222"/>
      <c r="J545" s="1222"/>
      <c r="K545" s="1222"/>
      <c r="L545" s="1222"/>
      <c r="M545" s="1222"/>
      <c r="N545" s="1222"/>
      <c r="O545" s="1222"/>
      <c r="Q545" s="1169"/>
      <c r="R545" s="1169"/>
      <c r="S545" s="1221"/>
      <c r="T545" s="1221"/>
      <c r="U545" s="1221"/>
      <c r="V545" s="1221"/>
      <c r="W545" s="1221"/>
      <c r="X545" s="1221"/>
      <c r="Y545" s="1221"/>
      <c r="Z545" s="1221"/>
      <c r="AA545" s="1221"/>
      <c r="AB545" s="1221"/>
      <c r="AC545" s="1221"/>
      <c r="AD545" s="1221"/>
      <c r="AE545" s="1221"/>
      <c r="AF545" s="1221"/>
      <c r="AG545" s="1221"/>
      <c r="AH545" s="1221"/>
      <c r="AI545" s="1221"/>
      <c r="AJ545" s="1221"/>
      <c r="AK545" s="1221"/>
      <c r="AL545" s="1221"/>
      <c r="AM545" s="1221"/>
      <c r="AN545" s="1221"/>
      <c r="AO545" s="1221"/>
      <c r="AP545" s="1221"/>
      <c r="AQ545" s="1221"/>
      <c r="AR545" s="1221"/>
      <c r="AS545" s="1221"/>
      <c r="AT545" s="1221"/>
      <c r="AU545" s="1221"/>
      <c r="AV545" s="1221"/>
      <c r="AW545" s="1221"/>
      <c r="AX545" s="1221"/>
      <c r="AY545" s="1221"/>
      <c r="AZ545" s="1221"/>
      <c r="BA545" s="1221"/>
      <c r="BB545" s="1221"/>
      <c r="BC545" s="1221"/>
    </row>
    <row r="571" spans="1:55" ht="15.75" thickBot="1">
      <c r="A571" s="360"/>
      <c r="B571" s="360"/>
      <c r="C571" s="2253"/>
      <c r="D571" s="2253"/>
      <c r="E571" s="2253"/>
      <c r="F571" s="2253"/>
      <c r="G571" s="2253"/>
      <c r="H571" s="2253"/>
      <c r="I571" s="2253"/>
      <c r="J571" s="2253"/>
      <c r="K571" s="2253"/>
      <c r="L571" s="2253"/>
      <c r="M571" s="1222"/>
      <c r="N571" s="3341">
        <v>0</v>
      </c>
      <c r="O571" s="3341"/>
      <c r="P571" s="3340"/>
      <c r="Q571" s="3340"/>
      <c r="R571" s="3340"/>
      <c r="S571" s="3340"/>
      <c r="T571" s="3340"/>
      <c r="U571" s="3339">
        <v>0</v>
      </c>
      <c r="V571" s="3339"/>
      <c r="W571" s="3339"/>
      <c r="X571" s="3339"/>
      <c r="Y571" s="3339"/>
      <c r="Z571" s="3339"/>
      <c r="AA571" s="3339"/>
      <c r="AB571" s="3339"/>
      <c r="AC571" s="3339"/>
      <c r="AD571" s="360"/>
      <c r="AE571" s="360"/>
      <c r="AF571" s="360"/>
      <c r="AG571" s="360"/>
      <c r="AH571" s="360"/>
      <c r="AI571" s="360"/>
      <c r="AJ571" s="360"/>
      <c r="AK571" s="360"/>
      <c r="AL571" s="360"/>
      <c r="AM571" s="360"/>
      <c r="AN571" s="360"/>
      <c r="AO571" s="360"/>
      <c r="AP571" s="360"/>
      <c r="AQ571" s="360"/>
      <c r="AR571" s="360"/>
      <c r="AS571" s="360"/>
      <c r="AT571" s="360"/>
      <c r="AU571" s="360"/>
      <c r="AV571" s="360"/>
      <c r="AW571" s="360"/>
      <c r="AX571" s="360"/>
      <c r="AY571" s="360"/>
      <c r="AZ571" s="360"/>
      <c r="BA571" s="360"/>
      <c r="BB571" s="360"/>
      <c r="BC571" s="360"/>
    </row>
    <row r="572" spans="1:55" ht="15.75" thickTop="1">
      <c r="A572" s="360"/>
      <c r="B572" s="360"/>
      <c r="AD572" s="360"/>
      <c r="AE572" s="360"/>
      <c r="AF572" s="360"/>
      <c r="AG572" s="360"/>
      <c r="AH572" s="360"/>
      <c r="AI572" s="360"/>
      <c r="AJ572" s="360"/>
      <c r="AK572" s="360"/>
      <c r="AL572" s="360"/>
      <c r="AM572" s="360"/>
      <c r="AN572" s="360"/>
      <c r="AO572" s="360"/>
      <c r="AP572" s="360"/>
      <c r="AQ572" s="360"/>
      <c r="AR572" s="360"/>
      <c r="AS572" s="360"/>
      <c r="AT572" s="360"/>
      <c r="AU572" s="360"/>
      <c r="AV572" s="360"/>
      <c r="AW572" s="360"/>
      <c r="AX572" s="360"/>
      <c r="AY572" s="360"/>
      <c r="AZ572" s="360"/>
      <c r="BA572" s="360"/>
      <c r="BB572" s="360"/>
      <c r="BC572" s="360"/>
    </row>
  </sheetData>
  <mergeCells count="82">
    <mergeCell ref="C8:H8"/>
    <mergeCell ref="AA8:AE8"/>
    <mergeCell ref="AF8:AJ8"/>
    <mergeCell ref="C10:H10"/>
    <mergeCell ref="AA10:AE10"/>
    <mergeCell ref="AF10:AJ10"/>
    <mergeCell ref="C9:H9"/>
    <mergeCell ref="AA9:AE9"/>
    <mergeCell ref="AF9:AJ9"/>
    <mergeCell ref="N6:O6"/>
    <mergeCell ref="C7:H7"/>
    <mergeCell ref="AA7:AE7"/>
    <mergeCell ref="AF7:AJ7"/>
    <mergeCell ref="I7:O7"/>
    <mergeCell ref="AU7:AY7"/>
    <mergeCell ref="AK7:AO7"/>
    <mergeCell ref="AK8:AO8"/>
    <mergeCell ref="AK14:AO14"/>
    <mergeCell ref="AP14:AT14"/>
    <mergeCell ref="AU14:AY14"/>
    <mergeCell ref="AU9:AY9"/>
    <mergeCell ref="AP8:AT8"/>
    <mergeCell ref="AU8:AY8"/>
    <mergeCell ref="AK10:AO10"/>
    <mergeCell ref="AP10:AT10"/>
    <mergeCell ref="AU10:AY10"/>
    <mergeCell ref="AK9:AO9"/>
    <mergeCell ref="AP9:AT9"/>
    <mergeCell ref="AP7:AT7"/>
    <mergeCell ref="AP17:AT17"/>
    <mergeCell ref="AU17:AY17"/>
    <mergeCell ref="C14:H14"/>
    <mergeCell ref="AA14:AE14"/>
    <mergeCell ref="AF14:AJ14"/>
    <mergeCell ref="C15:H15"/>
    <mergeCell ref="AA15:AE15"/>
    <mergeCell ref="AF15:AJ15"/>
    <mergeCell ref="AU15:AY15"/>
    <mergeCell ref="AK15:AO15"/>
    <mergeCell ref="C16:H16"/>
    <mergeCell ref="C17:H17"/>
    <mergeCell ref="AA17:AE17"/>
    <mergeCell ref="AF17:AJ17"/>
    <mergeCell ref="AK17:AO17"/>
    <mergeCell ref="AP15:AT15"/>
    <mergeCell ref="C23:H23"/>
    <mergeCell ref="C24:H24"/>
    <mergeCell ref="AA24:AE24"/>
    <mergeCell ref="AF24:AJ24"/>
    <mergeCell ref="AK24:AO24"/>
    <mergeCell ref="C20:H20"/>
    <mergeCell ref="C21:H21"/>
    <mergeCell ref="C22:H22"/>
    <mergeCell ref="AA22:AE22"/>
    <mergeCell ref="AF22:AJ22"/>
    <mergeCell ref="C19:H19"/>
    <mergeCell ref="AA19:AE19"/>
    <mergeCell ref="AF19:AJ19"/>
    <mergeCell ref="C11:H11"/>
    <mergeCell ref="C12:H12"/>
    <mergeCell ref="C13:H13"/>
    <mergeCell ref="C18:H18"/>
    <mergeCell ref="AA18:AE18"/>
    <mergeCell ref="AP22:AT22"/>
    <mergeCell ref="AU22:AY22"/>
    <mergeCell ref="AP24:AT24"/>
    <mergeCell ref="AU24:AY24"/>
    <mergeCell ref="AK22:AO22"/>
    <mergeCell ref="AK19:AO19"/>
    <mergeCell ref="AP19:AT19"/>
    <mergeCell ref="AU19:AY19"/>
    <mergeCell ref="AF18:AJ18"/>
    <mergeCell ref="AK18:AO18"/>
    <mergeCell ref="AP18:AT18"/>
    <mergeCell ref="AU18:AY18"/>
    <mergeCell ref="C468:AC468"/>
    <mergeCell ref="C476:AC476"/>
    <mergeCell ref="C484:AC484"/>
    <mergeCell ref="C571:L571"/>
    <mergeCell ref="U571:AC571"/>
    <mergeCell ref="P571:T571"/>
    <mergeCell ref="N571:O571"/>
  </mergeCells>
  <pageMargins left="0.47244094488188998" right="0" top="0.74803149606299202" bottom="0.74803149606299202" header="0.31496062992126" footer="0.31496062992126"/>
  <pageSetup paperSize="9" scale="95" firstPageNumber="44"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CD31"/>
  <sheetViews>
    <sheetView topLeftCell="A18" workbookViewId="0">
      <selection activeCell="AF32" sqref="AF32"/>
    </sheetView>
  </sheetViews>
  <sheetFormatPr defaultRowHeight="15"/>
  <cols>
    <col min="1" max="1" width="2.140625" customWidth="1"/>
    <col min="2" max="2" width="1.42578125" customWidth="1"/>
    <col min="3" max="79" width="1.7109375" customWidth="1"/>
    <col min="81" max="81" width="15.42578125" customWidth="1"/>
    <col min="82" max="82" width="14.28515625" bestFit="1" customWidth="1"/>
  </cols>
  <sheetData>
    <row r="1" spans="1:79" ht="15" customHeight="1">
      <c r="A1" s="870" t="e">
        <f>#REF!</f>
        <v>#REF!</v>
      </c>
      <c r="B1" s="863"/>
      <c r="C1" s="863"/>
      <c r="D1" s="863"/>
      <c r="E1" s="863"/>
      <c r="F1" s="863"/>
      <c r="G1" s="863"/>
      <c r="H1" s="863"/>
      <c r="I1" s="863"/>
      <c r="J1" s="422"/>
      <c r="K1" s="422"/>
      <c r="L1" s="422"/>
      <c r="M1" s="422"/>
      <c r="N1" s="422"/>
      <c r="O1" s="422"/>
      <c r="P1" s="422"/>
      <c r="Q1" s="422"/>
      <c r="R1" s="422"/>
      <c r="S1" s="422"/>
      <c r="T1" s="422"/>
      <c r="U1" s="422"/>
      <c r="V1" s="422"/>
      <c r="W1" s="422"/>
      <c r="X1" s="422"/>
      <c r="Y1" s="422"/>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CA1" s="855" t="str">
        <f>'Bao cao'!Z1</f>
        <v>Báo cáo tài chính riêng</v>
      </c>
    </row>
    <row r="2" spans="1:79">
      <c r="A2" s="37" t="e">
        <f>#REF!</f>
        <v>#REF!</v>
      </c>
      <c r="B2" s="411"/>
      <c r="C2" s="37"/>
      <c r="D2" s="37"/>
      <c r="E2" s="37"/>
      <c r="F2" s="37"/>
      <c r="G2" s="37"/>
      <c r="H2" s="37"/>
      <c r="I2" s="37"/>
      <c r="J2" s="37"/>
      <c r="K2" s="37"/>
      <c r="L2" s="37"/>
      <c r="M2" s="37"/>
      <c r="N2" s="37"/>
      <c r="O2" s="37"/>
      <c r="P2" s="37"/>
      <c r="Q2" s="37"/>
      <c r="R2" s="37"/>
      <c r="S2" s="37"/>
      <c r="T2" s="37"/>
      <c r="U2" s="37"/>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3"/>
      <c r="AW2" s="853"/>
      <c r="AX2" s="853"/>
      <c r="AY2" s="853"/>
      <c r="AZ2" s="853"/>
      <c r="BA2" s="853"/>
      <c r="BB2" s="853"/>
      <c r="BC2" s="853"/>
      <c r="CA2" s="854" t="e">
        <f>#REF!</f>
        <v>#REF!</v>
      </c>
    </row>
    <row r="3" spans="1:79" ht="3.75" customHeight="1">
      <c r="A3" s="40"/>
      <c r="B3" s="40"/>
      <c r="C3" s="39"/>
      <c r="D3" s="39"/>
      <c r="E3" s="39"/>
      <c r="F3" s="39"/>
      <c r="G3" s="39"/>
      <c r="H3" s="39"/>
      <c r="I3" s="39"/>
      <c r="J3" s="39"/>
      <c r="K3" s="39"/>
      <c r="L3" s="865"/>
      <c r="M3" s="865"/>
      <c r="N3" s="865"/>
      <c r="O3" s="39"/>
      <c r="P3" s="39"/>
      <c r="Q3" s="39"/>
      <c r="R3" s="39"/>
      <c r="S3" s="39"/>
      <c r="T3" s="39"/>
      <c r="U3" s="39"/>
      <c r="V3" s="39"/>
      <c r="W3" s="39"/>
      <c r="X3" s="39"/>
      <c r="Y3" s="421"/>
      <c r="Z3" s="421"/>
      <c r="AA3" s="866"/>
      <c r="AB3" s="39"/>
      <c r="AC3" s="39"/>
      <c r="AD3" s="39"/>
      <c r="AE3" s="39"/>
      <c r="AF3" s="39"/>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6"/>
      <c r="BE3" s="866"/>
      <c r="BF3" s="866"/>
      <c r="BG3" s="866"/>
      <c r="BH3" s="866"/>
      <c r="BI3" s="866"/>
      <c r="BJ3" s="866"/>
      <c r="BK3" s="866"/>
      <c r="BL3" s="866"/>
      <c r="BM3" s="866"/>
      <c r="BN3" s="866"/>
      <c r="BO3" s="866"/>
      <c r="BP3" s="866"/>
      <c r="BQ3" s="866"/>
      <c r="BR3" s="866"/>
      <c r="BS3" s="866"/>
      <c r="BT3" s="866"/>
      <c r="BU3" s="866"/>
      <c r="BV3" s="866"/>
      <c r="BW3" s="866"/>
      <c r="BX3" s="866"/>
      <c r="BY3" s="866"/>
      <c r="BZ3" s="866"/>
      <c r="CA3" s="866"/>
    </row>
    <row r="5" spans="1:79" s="980" customFormat="1" ht="20.25" customHeight="1">
      <c r="A5" s="833">
        <f>'Bao cao'!$W$77</f>
        <v>11</v>
      </c>
      <c r="B5" s="833" t="s">
        <v>536</v>
      </c>
      <c r="C5" s="410" t="s">
        <v>917</v>
      </c>
      <c r="D5" s="978"/>
      <c r="E5" s="978"/>
      <c r="F5" s="978"/>
      <c r="G5" s="978"/>
      <c r="H5" s="978"/>
      <c r="I5" s="978"/>
      <c r="J5" s="978"/>
      <c r="K5" s="978"/>
      <c r="L5" s="978"/>
      <c r="M5" s="978"/>
      <c r="N5" s="978"/>
      <c r="O5" s="978"/>
      <c r="P5" s="978"/>
      <c r="Q5" s="978"/>
      <c r="R5" s="977"/>
      <c r="S5" s="977"/>
      <c r="T5" s="978"/>
      <c r="U5" s="979"/>
      <c r="V5" s="979"/>
      <c r="W5" s="979"/>
      <c r="X5" s="979"/>
      <c r="Y5" s="979"/>
      <c r="Z5" s="978"/>
      <c r="AA5" s="978"/>
      <c r="AB5" s="978"/>
      <c r="AC5" s="979"/>
      <c r="AD5" s="979"/>
      <c r="AE5" s="979"/>
      <c r="AF5" s="979"/>
      <c r="AG5" s="979"/>
      <c r="AH5" s="979"/>
      <c r="AI5" s="979"/>
      <c r="AJ5" s="979"/>
      <c r="AK5" s="979"/>
      <c r="AL5" s="979"/>
      <c r="AM5" s="979"/>
      <c r="AN5" s="979"/>
      <c r="AO5" s="979"/>
      <c r="AP5" s="979"/>
      <c r="AQ5" s="979"/>
      <c r="AR5" s="979"/>
      <c r="AS5" s="979"/>
      <c r="AT5" s="979"/>
      <c r="AU5" s="979"/>
      <c r="AV5" s="979"/>
      <c r="AW5" s="979"/>
      <c r="AX5" s="979"/>
      <c r="AY5" s="979"/>
      <c r="AZ5" s="979"/>
      <c r="BA5" s="979"/>
      <c r="BB5" s="979"/>
      <c r="BC5" s="979"/>
    </row>
    <row r="6" spans="1:79" hidden="1">
      <c r="A6" s="50"/>
      <c r="B6" s="50"/>
      <c r="C6" s="413" t="s">
        <v>919</v>
      </c>
      <c r="D6" s="416"/>
      <c r="E6" s="416"/>
      <c r="F6" s="416"/>
      <c r="G6" s="3307" t="e">
        <f>#REF!</f>
        <v>#REF!</v>
      </c>
      <c r="H6" s="3307"/>
      <c r="I6" s="3307"/>
      <c r="J6" s="3307"/>
      <c r="K6" s="3307"/>
      <c r="L6" s="3141"/>
      <c r="M6" s="3141"/>
      <c r="N6" s="3141"/>
      <c r="O6" s="3307"/>
      <c r="P6" s="3307"/>
      <c r="Q6" s="3307"/>
      <c r="R6" s="3307"/>
      <c r="S6" s="3307"/>
      <c r="T6" s="3307"/>
      <c r="U6" s="414"/>
      <c r="V6" s="3308" t="e">
        <f>#REF!</f>
        <v>#REF!</v>
      </c>
      <c r="W6" s="3308"/>
      <c r="X6" s="3308"/>
      <c r="Y6" s="3308"/>
      <c r="Z6" s="3308"/>
      <c r="AA6" s="3309"/>
      <c r="AB6" s="3308"/>
      <c r="AC6" s="3308"/>
      <c r="AD6" s="3308"/>
      <c r="AE6" s="3308"/>
      <c r="AF6" s="3308"/>
      <c r="AG6" s="3309"/>
      <c r="AH6" s="3308"/>
      <c r="AI6" s="867"/>
      <c r="AJ6" s="867"/>
      <c r="AK6" s="867"/>
      <c r="AL6" s="867"/>
      <c r="AM6" s="867"/>
      <c r="AN6" s="867"/>
      <c r="AO6" s="867"/>
      <c r="AP6" s="867"/>
      <c r="AQ6" s="867"/>
      <c r="AR6" s="867"/>
      <c r="AS6" s="867"/>
      <c r="AT6" s="867"/>
      <c r="AU6" s="867"/>
      <c r="AV6" s="867"/>
      <c r="AW6" s="867"/>
      <c r="AX6" s="867"/>
      <c r="AY6" s="867"/>
      <c r="AZ6" s="867"/>
      <c r="BA6" s="867"/>
      <c r="BB6" s="867"/>
      <c r="BC6" s="867"/>
    </row>
    <row r="7" spans="1:79" s="103" customFormat="1" ht="15" hidden="1" customHeight="1">
      <c r="A7" s="412"/>
      <c r="B7" s="412"/>
      <c r="C7" s="412"/>
      <c r="D7" s="412"/>
      <c r="E7" s="412"/>
      <c r="F7" s="412"/>
      <c r="G7" s="3314" t="s">
        <v>923</v>
      </c>
      <c r="H7" s="3314"/>
      <c r="I7" s="3314"/>
      <c r="J7" s="413"/>
      <c r="K7" s="3314" t="s">
        <v>924</v>
      </c>
      <c r="L7" s="3315"/>
      <c r="M7" s="3315"/>
      <c r="N7" s="3315"/>
      <c r="O7" s="3314"/>
      <c r="P7" s="3314"/>
      <c r="Q7" s="413"/>
      <c r="R7" s="3314" t="s">
        <v>925</v>
      </c>
      <c r="S7" s="3314"/>
      <c r="T7" s="3314"/>
      <c r="U7" s="419"/>
      <c r="V7" s="414" t="str">
        <f>G7</f>
        <v>Giá gốc</v>
      </c>
      <c r="W7" s="414"/>
      <c r="X7" s="414"/>
      <c r="Y7" s="414"/>
      <c r="Z7" s="413" t="str">
        <f>K7</f>
        <v>Giá trị hợp lý</v>
      </c>
      <c r="AA7" s="856"/>
      <c r="AB7" s="413"/>
      <c r="AC7" s="413"/>
      <c r="AD7" s="413"/>
      <c r="AE7" s="3323" t="str">
        <f>R7</f>
        <v>Dự phòng</v>
      </c>
      <c r="AF7" s="3323"/>
      <c r="AG7" s="3324"/>
      <c r="AH7" s="3323"/>
      <c r="AI7" s="862"/>
      <c r="AJ7" s="862"/>
      <c r="AK7" s="862"/>
      <c r="AL7" s="862"/>
      <c r="AM7" s="862"/>
      <c r="AN7" s="862"/>
      <c r="AO7" s="862"/>
      <c r="AP7" s="862"/>
      <c r="AQ7" s="862"/>
      <c r="AR7" s="862"/>
      <c r="AS7" s="862"/>
      <c r="AT7" s="862"/>
      <c r="AU7" s="862"/>
      <c r="AV7" s="862"/>
      <c r="AW7" s="862"/>
      <c r="AX7" s="862"/>
      <c r="AY7" s="862"/>
      <c r="AZ7" s="862"/>
      <c r="BA7" s="862"/>
      <c r="BB7" s="862"/>
      <c r="BC7" s="862"/>
    </row>
    <row r="8" spans="1:79" s="424" customFormat="1" hidden="1">
      <c r="A8" s="400"/>
      <c r="B8" s="400"/>
      <c r="C8" s="400"/>
      <c r="D8" s="400"/>
      <c r="E8" s="400"/>
      <c r="F8" s="400"/>
      <c r="G8" s="3316" t="s">
        <v>574</v>
      </c>
      <c r="H8" s="3316"/>
      <c r="I8" s="3316"/>
      <c r="J8" s="400"/>
      <c r="K8" s="3316" t="s">
        <v>574</v>
      </c>
      <c r="L8" s="3317"/>
      <c r="M8" s="3317"/>
      <c r="N8" s="3317"/>
      <c r="O8" s="3316"/>
      <c r="P8" s="3316"/>
      <c r="Q8" s="400"/>
      <c r="R8" s="3316" t="s">
        <v>574</v>
      </c>
      <c r="S8" s="3316"/>
      <c r="T8" s="3316"/>
      <c r="U8" s="423"/>
      <c r="V8" s="3319" t="str">
        <f>G8</f>
        <v>VND</v>
      </c>
      <c r="W8" s="3319"/>
      <c r="X8" s="3319"/>
      <c r="Y8" s="423"/>
      <c r="Z8" s="3316" t="str">
        <f>K8</f>
        <v>VND</v>
      </c>
      <c r="AA8" s="3317"/>
      <c r="AB8" s="3316"/>
      <c r="AC8" s="3316"/>
      <c r="AD8" s="400"/>
      <c r="AE8" s="3319" t="str">
        <f>R8</f>
        <v>VND</v>
      </c>
      <c r="AF8" s="3319"/>
      <c r="AG8" s="3320"/>
      <c r="AH8" s="3319"/>
      <c r="AI8" s="868"/>
      <c r="AJ8" s="868"/>
      <c r="AK8" s="868"/>
      <c r="AL8" s="868"/>
      <c r="AM8" s="868"/>
      <c r="AN8" s="868"/>
      <c r="AO8" s="868"/>
      <c r="AP8" s="868"/>
      <c r="AQ8" s="868"/>
      <c r="AR8" s="868"/>
      <c r="AS8" s="868"/>
      <c r="AT8" s="868"/>
      <c r="AU8" s="868"/>
      <c r="AV8" s="868"/>
      <c r="AW8" s="868"/>
      <c r="AX8" s="868"/>
      <c r="AY8" s="868"/>
      <c r="AZ8" s="868"/>
      <c r="BA8" s="868"/>
      <c r="BB8" s="868"/>
      <c r="BC8" s="868"/>
    </row>
    <row r="9" spans="1:79" hidden="1">
      <c r="A9" s="50"/>
      <c r="B9" s="50"/>
      <c r="C9" s="408" t="s">
        <v>922</v>
      </c>
      <c r="D9" s="416"/>
      <c r="E9" s="416"/>
      <c r="F9" s="416"/>
      <c r="G9" s="3318"/>
      <c r="H9" s="3318"/>
      <c r="I9" s="3318"/>
      <c r="J9" s="416"/>
      <c r="K9" s="3318"/>
      <c r="L9" s="3318"/>
      <c r="M9" s="3318"/>
      <c r="N9" s="3318"/>
      <c r="O9" s="3318"/>
      <c r="P9" s="3318"/>
      <c r="Q9" s="416"/>
      <c r="R9" s="3318"/>
      <c r="S9" s="3318"/>
      <c r="T9" s="3318"/>
      <c r="U9" s="415"/>
      <c r="V9" s="3322"/>
      <c r="W9" s="3322"/>
      <c r="X9" s="3322"/>
      <c r="Y9" s="415"/>
      <c r="Z9" s="3318"/>
      <c r="AA9" s="3318"/>
      <c r="AB9" s="3318"/>
      <c r="AC9" s="3318"/>
      <c r="AD9" s="416"/>
      <c r="AE9" s="3318"/>
      <c r="AF9" s="3318"/>
      <c r="AG9" s="3318"/>
      <c r="AH9" s="3318"/>
      <c r="AI9" s="859"/>
      <c r="AJ9" s="859"/>
      <c r="AK9" s="859"/>
      <c r="AL9" s="859"/>
      <c r="AM9" s="859"/>
      <c r="AN9" s="859"/>
      <c r="AO9" s="859"/>
      <c r="AP9" s="859"/>
      <c r="AQ9" s="859"/>
      <c r="AR9" s="859"/>
      <c r="AS9" s="859"/>
      <c r="AT9" s="859"/>
      <c r="AU9" s="859"/>
      <c r="AV9" s="859"/>
      <c r="AW9" s="859"/>
      <c r="AX9" s="859"/>
      <c r="AY9" s="859"/>
      <c r="AZ9" s="859"/>
      <c r="BA9" s="859"/>
      <c r="BB9" s="859"/>
      <c r="BC9" s="859"/>
    </row>
    <row r="10" spans="1:79" hidden="1">
      <c r="A10" s="50"/>
      <c r="B10" s="50"/>
      <c r="C10" s="408" t="s">
        <v>920</v>
      </c>
      <c r="D10" s="416"/>
      <c r="E10" s="416"/>
      <c r="F10" s="416"/>
      <c r="G10" s="3318"/>
      <c r="H10" s="3318"/>
      <c r="I10" s="3318"/>
      <c r="J10" s="416"/>
      <c r="K10" s="3318"/>
      <c r="L10" s="3318"/>
      <c r="M10" s="3318"/>
      <c r="N10" s="3318"/>
      <c r="O10" s="3318"/>
      <c r="P10" s="3318"/>
      <c r="Q10" s="416"/>
      <c r="R10" s="3318"/>
      <c r="S10" s="3318"/>
      <c r="T10" s="3318"/>
      <c r="U10" s="415"/>
      <c r="V10" s="3322"/>
      <c r="W10" s="3322"/>
      <c r="X10" s="3322"/>
      <c r="Y10" s="415"/>
      <c r="Z10" s="3318"/>
      <c r="AA10" s="3318"/>
      <c r="AB10" s="3318"/>
      <c r="AC10" s="3318"/>
      <c r="AD10" s="416"/>
      <c r="AE10" s="3318"/>
      <c r="AF10" s="3318"/>
      <c r="AG10" s="3318"/>
      <c r="AH10" s="3318"/>
      <c r="AI10" s="859"/>
      <c r="AJ10" s="859"/>
      <c r="AK10" s="859"/>
      <c r="AL10" s="859"/>
      <c r="AM10" s="859"/>
      <c r="AN10" s="859"/>
      <c r="AO10" s="859"/>
      <c r="AP10" s="859"/>
      <c r="AQ10" s="859"/>
      <c r="AR10" s="859"/>
      <c r="AS10" s="859"/>
      <c r="AT10" s="859"/>
      <c r="AU10" s="859"/>
      <c r="AV10" s="859"/>
      <c r="AW10" s="859"/>
      <c r="AX10" s="859"/>
      <c r="AY10" s="859"/>
      <c r="AZ10" s="859"/>
      <c r="BA10" s="859"/>
      <c r="BB10" s="859"/>
      <c r="BC10" s="859"/>
    </row>
    <row r="11" spans="1:79" ht="15" hidden="1" customHeight="1">
      <c r="A11" s="50"/>
      <c r="B11" s="50"/>
      <c r="C11" s="3313" t="s">
        <v>921</v>
      </c>
      <c r="D11" s="3313"/>
      <c r="E11" s="3313"/>
      <c r="F11" s="3313"/>
      <c r="G11" s="3310"/>
      <c r="H11" s="3310"/>
      <c r="I11" s="3310"/>
      <c r="J11" s="416"/>
      <c r="K11" s="3310"/>
      <c r="L11" s="3325"/>
      <c r="M11" s="3325"/>
      <c r="N11" s="3325"/>
      <c r="O11" s="3310"/>
      <c r="P11" s="3310"/>
      <c r="Q11" s="416"/>
      <c r="R11" s="3310"/>
      <c r="S11" s="3310"/>
      <c r="T11" s="3310"/>
      <c r="U11" s="415"/>
      <c r="V11" s="3310"/>
      <c r="W11" s="3310"/>
      <c r="X11" s="3310"/>
      <c r="Y11" s="415"/>
      <c r="Z11" s="3310"/>
      <c r="AA11" s="3325"/>
      <c r="AB11" s="3310"/>
      <c r="AC11" s="3310"/>
      <c r="AD11" s="416"/>
      <c r="AE11" s="3310"/>
      <c r="AF11" s="3310"/>
      <c r="AG11" s="3325"/>
      <c r="AH11" s="3310"/>
      <c r="AI11" s="858"/>
      <c r="AJ11" s="858"/>
      <c r="AK11" s="858"/>
      <c r="AL11" s="858"/>
      <c r="AM11" s="858"/>
      <c r="AN11" s="858"/>
      <c r="AO11" s="858"/>
      <c r="AP11" s="858"/>
      <c r="AQ11" s="858"/>
      <c r="AR11" s="858"/>
      <c r="AS11" s="858"/>
      <c r="AT11" s="858"/>
      <c r="AU11" s="858"/>
      <c r="AV11" s="858"/>
      <c r="AW11" s="858"/>
      <c r="AX11" s="858"/>
      <c r="AY11" s="858"/>
      <c r="AZ11" s="858"/>
      <c r="BA11" s="858"/>
      <c r="BB11" s="858"/>
      <c r="BC11" s="858"/>
    </row>
    <row r="12" spans="1:79" ht="15.75" hidden="1" thickBot="1">
      <c r="G12" s="3311"/>
      <c r="H12" s="3311"/>
      <c r="I12" s="3311"/>
      <c r="K12" s="3311"/>
      <c r="L12" s="3312"/>
      <c r="M12" s="3312"/>
      <c r="N12" s="3312"/>
      <c r="O12" s="3311"/>
      <c r="P12" s="3311"/>
      <c r="R12" s="3311"/>
      <c r="S12" s="3311"/>
      <c r="T12" s="3311"/>
      <c r="V12" s="3311"/>
      <c r="W12" s="3311"/>
      <c r="X12" s="3311"/>
      <c r="Z12" s="3311"/>
      <c r="AA12" s="3312"/>
      <c r="AB12" s="3311"/>
      <c r="AC12" s="3311"/>
      <c r="AE12" s="3311"/>
      <c r="AF12" s="3311"/>
      <c r="AG12" s="3312"/>
      <c r="AH12" s="3311"/>
      <c r="AI12" s="869"/>
      <c r="AJ12" s="869"/>
      <c r="AK12" s="869"/>
      <c r="AL12" s="869"/>
      <c r="AM12" s="869"/>
      <c r="AN12" s="869"/>
      <c r="AO12" s="869"/>
      <c r="AP12" s="869"/>
      <c r="AQ12" s="869"/>
      <c r="AR12" s="869"/>
      <c r="AS12" s="869"/>
      <c r="AT12" s="869"/>
      <c r="AU12" s="869"/>
      <c r="AV12" s="869"/>
      <c r="AW12" s="869"/>
      <c r="AX12" s="869"/>
      <c r="AY12" s="869"/>
      <c r="AZ12" s="869"/>
      <c r="BA12" s="869"/>
      <c r="BB12" s="869"/>
      <c r="BC12" s="869"/>
      <c r="BD12">
        <f>'Bao cao'!Z17</f>
        <v>0</v>
      </c>
      <c r="BE12">
        <f>'Bao cao'!AH17</f>
        <v>0</v>
      </c>
      <c r="BG12">
        <f>BD12-K12</f>
        <v>0</v>
      </c>
    </row>
    <row r="13" spans="1:79" hidden="1">
      <c r="BD13">
        <f>'Bao cao'!Z18</f>
        <v>0</v>
      </c>
      <c r="BE13">
        <f>'Bao cao'!AH18</f>
        <v>0</v>
      </c>
      <c r="BG13">
        <f>BD13-R12</f>
        <v>0</v>
      </c>
    </row>
    <row r="14" spans="1:79" hidden="1">
      <c r="C14" s="425" t="s">
        <v>928</v>
      </c>
    </row>
    <row r="15" spans="1:79" hidden="1">
      <c r="C15" s="426" t="s">
        <v>926</v>
      </c>
    </row>
    <row r="16" spans="1:79" hidden="1">
      <c r="C16" s="427" t="s">
        <v>927</v>
      </c>
    </row>
    <row r="17" spans="3:82" ht="19.5" customHeight="1">
      <c r="C17" s="103" t="s">
        <v>1447</v>
      </c>
      <c r="CA17" s="424" t="s">
        <v>1497</v>
      </c>
    </row>
    <row r="18" spans="3:82" ht="19.5" customHeight="1">
      <c r="V18" s="3327" t="s">
        <v>1494</v>
      </c>
      <c r="W18" s="3327"/>
      <c r="X18" s="3327"/>
      <c r="Y18" s="3327"/>
      <c r="Z18" s="3327"/>
      <c r="AA18" s="3327"/>
      <c r="AB18" s="3327"/>
      <c r="AC18" s="3327"/>
      <c r="AD18" s="3327"/>
      <c r="AE18" s="3327"/>
      <c r="AF18" s="3327"/>
      <c r="AG18" s="3327"/>
      <c r="AH18" s="3327"/>
      <c r="AI18" s="3327"/>
      <c r="AJ18" s="3327"/>
      <c r="AK18" s="3327"/>
      <c r="AL18" s="3327"/>
      <c r="AM18" s="3327"/>
      <c r="AN18" s="3327"/>
      <c r="AO18" s="3327"/>
      <c r="AP18" s="3327"/>
      <c r="AQ18" s="3327"/>
      <c r="AR18" s="3327"/>
      <c r="AS18" s="3327"/>
      <c r="AT18" s="3327"/>
      <c r="AU18" s="3327"/>
      <c r="AV18" s="3327"/>
      <c r="AW18" s="3327"/>
      <c r="AX18" s="3327"/>
      <c r="AY18" s="3327" t="s">
        <v>1492</v>
      </c>
      <c r="AZ18" s="3327"/>
      <c r="BA18" s="3327"/>
      <c r="BB18" s="3327"/>
      <c r="BC18" s="3327"/>
      <c r="BD18" s="3327"/>
      <c r="BE18" s="3327"/>
      <c r="BF18" s="3327"/>
      <c r="BG18" s="3327"/>
      <c r="BH18" s="3327"/>
      <c r="BI18" s="3327"/>
      <c r="BJ18" s="3327"/>
      <c r="BK18" s="3327"/>
      <c r="BL18" s="3327"/>
      <c r="BM18" s="3327"/>
      <c r="BN18" s="3327"/>
      <c r="BO18" s="3327"/>
      <c r="BP18" s="3327"/>
      <c r="BQ18" s="3327"/>
      <c r="BR18" s="3327"/>
      <c r="BS18" s="3327"/>
      <c r="BT18" s="3327"/>
      <c r="BU18" s="3327"/>
      <c r="BV18" s="3327"/>
      <c r="BW18" s="3327"/>
      <c r="BX18" s="3327"/>
      <c r="BY18" s="3327"/>
      <c r="BZ18" s="3327"/>
      <c r="CA18" s="3327"/>
    </row>
    <row r="19" spans="3:82" ht="19.5" customHeight="1">
      <c r="V19" s="3327" t="s">
        <v>923</v>
      </c>
      <c r="W19" s="3327"/>
      <c r="X19" s="3327"/>
      <c r="Y19" s="3327"/>
      <c r="Z19" s="3327"/>
      <c r="AA19" s="3327"/>
      <c r="AB19" s="3327"/>
      <c r="AC19" s="3327"/>
      <c r="AD19" s="3327"/>
      <c r="AE19" s="3327"/>
      <c r="AF19" s="3327" t="s">
        <v>1449</v>
      </c>
      <c r="AG19" s="3327"/>
      <c r="AH19" s="3327"/>
      <c r="AI19" s="3327"/>
      <c r="AJ19" s="3327"/>
      <c r="AK19" s="3327"/>
      <c r="AL19" s="3327"/>
      <c r="AM19" s="3327"/>
      <c r="AN19" s="3327"/>
      <c r="AO19" s="3327" t="s">
        <v>1493</v>
      </c>
      <c r="AP19" s="3327"/>
      <c r="AQ19" s="3327"/>
      <c r="AR19" s="3327"/>
      <c r="AS19" s="3327"/>
      <c r="AT19" s="3327"/>
      <c r="AU19" s="3327"/>
      <c r="AV19" s="3327"/>
      <c r="AW19" s="3327"/>
      <c r="AX19" s="3327"/>
      <c r="AY19" s="3327" t="s">
        <v>923</v>
      </c>
      <c r="AZ19" s="3327"/>
      <c r="BA19" s="3327"/>
      <c r="BB19" s="3327"/>
      <c r="BC19" s="3327"/>
      <c r="BD19" s="3327"/>
      <c r="BE19" s="3327"/>
      <c r="BF19" s="3327"/>
      <c r="BG19" s="3327"/>
      <c r="BH19" s="3327"/>
      <c r="BI19" s="3327" t="s">
        <v>1449</v>
      </c>
      <c r="BJ19" s="3327"/>
      <c r="BK19" s="3327"/>
      <c r="BL19" s="3327"/>
      <c r="BM19" s="3327"/>
      <c r="BN19" s="3327"/>
      <c r="BO19" s="3327"/>
      <c r="BP19" s="3327"/>
      <c r="BQ19" s="3327"/>
      <c r="BR19" s="3327" t="s">
        <v>1493</v>
      </c>
      <c r="BS19" s="3327"/>
      <c r="BT19" s="3327"/>
      <c r="BU19" s="3327"/>
      <c r="BV19" s="3327"/>
      <c r="BW19" s="3327"/>
      <c r="BX19" s="3327"/>
      <c r="BY19" s="3327"/>
      <c r="BZ19" s="3327"/>
      <c r="CA19" s="3327"/>
    </row>
    <row r="20" spans="3:82" ht="18.75" customHeight="1">
      <c r="C20" s="103" t="s">
        <v>1453</v>
      </c>
      <c r="V20" s="3331">
        <f>SUBTOTAL(9,V21:AE24)</f>
        <v>79217500000</v>
      </c>
      <c r="W20" s="3331"/>
      <c r="X20" s="3331"/>
      <c r="Y20" s="3331"/>
      <c r="Z20" s="3331"/>
      <c r="AA20" s="3331"/>
      <c r="AB20" s="3331"/>
      <c r="AC20" s="3331"/>
      <c r="AD20" s="3331"/>
      <c r="AE20" s="3331"/>
      <c r="AF20" s="3328"/>
      <c r="AG20" s="3328"/>
      <c r="AH20" s="3328"/>
      <c r="AI20" s="3328"/>
      <c r="AJ20" s="3328"/>
      <c r="AK20" s="3328"/>
      <c r="AL20" s="3328"/>
      <c r="AM20" s="3328"/>
      <c r="AN20" s="3328"/>
      <c r="AO20" s="3329">
        <f>SUBTOTAL(9,AO21:AX24)</f>
        <v>79217500000</v>
      </c>
      <c r="AP20" s="3329"/>
      <c r="AQ20" s="3329"/>
      <c r="AR20" s="3329"/>
      <c r="AS20" s="3329"/>
      <c r="AT20" s="3329"/>
      <c r="AU20" s="3329"/>
      <c r="AV20" s="3329"/>
      <c r="AW20" s="3329"/>
      <c r="AX20" s="3329"/>
      <c r="AY20" s="3329">
        <f>SUBTOTAL(9,AY21:BH24)</f>
        <v>79217500000</v>
      </c>
      <c r="AZ20" s="3329"/>
      <c r="BA20" s="3329"/>
      <c r="BB20" s="3329"/>
      <c r="BC20" s="3329"/>
      <c r="BD20" s="3329"/>
      <c r="BE20" s="3329"/>
      <c r="BF20" s="3329"/>
      <c r="BG20" s="3329"/>
      <c r="BH20" s="3329"/>
      <c r="BI20" s="3329">
        <f>SUBTOTAL(9,BI21:BQ24)</f>
        <v>0</v>
      </c>
      <c r="BJ20" s="3329"/>
      <c r="BK20" s="3329"/>
      <c r="BL20" s="3329"/>
      <c r="BM20" s="3329"/>
      <c r="BN20" s="3329"/>
      <c r="BO20" s="3329"/>
      <c r="BP20" s="3329"/>
      <c r="BQ20" s="3329"/>
      <c r="BR20" s="3329">
        <f>SUBTOTAL(9,BR21:CA24)</f>
        <v>79217500000</v>
      </c>
      <c r="BS20" s="3329"/>
      <c r="BT20" s="3329"/>
      <c r="BU20" s="3329"/>
      <c r="BV20" s="3329"/>
      <c r="BW20" s="3329"/>
      <c r="BX20" s="3329"/>
      <c r="BY20" s="3329"/>
      <c r="BZ20" s="3329"/>
      <c r="CA20" s="3329"/>
    </row>
    <row r="21" spans="3:82" ht="30.75" customHeight="1">
      <c r="C21" s="3305" t="s">
        <v>1450</v>
      </c>
      <c r="D21" s="3305"/>
      <c r="E21" s="3305"/>
      <c r="F21" s="3305"/>
      <c r="G21" s="3305"/>
      <c r="H21" s="3305"/>
      <c r="I21" s="3305"/>
      <c r="J21" s="3305"/>
      <c r="K21" s="3305"/>
      <c r="L21" s="3305"/>
      <c r="M21" s="3305"/>
      <c r="N21" s="3305"/>
      <c r="O21" s="3305"/>
      <c r="P21" s="3305"/>
      <c r="Q21" s="3305"/>
      <c r="R21" s="3305"/>
      <c r="S21" s="3305"/>
      <c r="T21" s="3305"/>
      <c r="U21" s="3305"/>
      <c r="V21" s="2017">
        <v>31747500000</v>
      </c>
      <c r="W21" s="2017"/>
      <c r="X21" s="2017"/>
      <c r="Y21" s="2017"/>
      <c r="Z21" s="2017"/>
      <c r="AA21" s="2017"/>
      <c r="AB21" s="2017"/>
      <c r="AC21" s="2017"/>
      <c r="AD21" s="2017"/>
      <c r="AE21" s="2017"/>
      <c r="AF21" s="2017">
        <v>0</v>
      </c>
      <c r="AG21" s="2017"/>
      <c r="AH21" s="2017"/>
      <c r="AI21" s="2017"/>
      <c r="AJ21" s="2017"/>
      <c r="AK21" s="2017"/>
      <c r="AL21" s="2017"/>
      <c r="AM21" s="2017"/>
      <c r="AN21" s="2017"/>
      <c r="AO21" s="2017">
        <f>V21-AF21</f>
        <v>31747500000</v>
      </c>
      <c r="AP21" s="2017"/>
      <c r="AQ21" s="2017"/>
      <c r="AR21" s="2017"/>
      <c r="AS21" s="2017"/>
      <c r="AT21" s="2017"/>
      <c r="AU21" s="2017"/>
      <c r="AV21" s="2017"/>
      <c r="AW21" s="2017"/>
      <c r="AX21" s="2017"/>
      <c r="AY21" s="2017">
        <v>31747500000</v>
      </c>
      <c r="AZ21" s="2017"/>
      <c r="BA21" s="2017"/>
      <c r="BB21" s="2017"/>
      <c r="BC21" s="2017"/>
      <c r="BD21" s="2017"/>
      <c r="BE21" s="2017"/>
      <c r="BF21" s="2017"/>
      <c r="BG21" s="2017"/>
      <c r="BH21" s="2017"/>
      <c r="BI21" s="2017">
        <v>0</v>
      </c>
      <c r="BJ21" s="2017"/>
      <c r="BK21" s="2017"/>
      <c r="BL21" s="2017"/>
      <c r="BM21" s="2017"/>
      <c r="BN21" s="2017"/>
      <c r="BO21" s="2017"/>
      <c r="BP21" s="2017"/>
      <c r="BQ21" s="2017"/>
      <c r="BR21" s="2017">
        <f t="shared" ref="BR21:BR24" si="0">AY21-BI21</f>
        <v>31747500000</v>
      </c>
      <c r="BS21" s="2017"/>
      <c r="BT21" s="2017"/>
      <c r="BU21" s="2017"/>
      <c r="BV21" s="2017"/>
      <c r="BW21" s="2017"/>
      <c r="BX21" s="2017"/>
      <c r="BY21" s="2017"/>
      <c r="BZ21" s="2017"/>
      <c r="CA21" s="2017"/>
      <c r="CC21" s="926">
        <v>30600000000</v>
      </c>
      <c r="CD21" s="925">
        <f>V21-CC21</f>
        <v>1147500000</v>
      </c>
    </row>
    <row r="22" spans="3:82" ht="30.75" customHeight="1">
      <c r="C22" s="3305" t="s">
        <v>1451</v>
      </c>
      <c r="D22" s="3305"/>
      <c r="E22" s="3305"/>
      <c r="F22" s="3305"/>
      <c r="G22" s="3305"/>
      <c r="H22" s="3305"/>
      <c r="I22" s="3305"/>
      <c r="J22" s="3305"/>
      <c r="K22" s="3305"/>
      <c r="L22" s="3305"/>
      <c r="M22" s="3305"/>
      <c r="N22" s="3305"/>
      <c r="O22" s="3305"/>
      <c r="P22" s="3305"/>
      <c r="Q22" s="3305"/>
      <c r="R22" s="3305"/>
      <c r="S22" s="3305"/>
      <c r="T22" s="3305"/>
      <c r="U22" s="3305"/>
      <c r="V22" s="2017">
        <v>18950000000</v>
      </c>
      <c r="W22" s="2017"/>
      <c r="X22" s="2017"/>
      <c r="Y22" s="2017"/>
      <c r="Z22" s="2017"/>
      <c r="AA22" s="2017"/>
      <c r="AB22" s="2017"/>
      <c r="AC22" s="2017"/>
      <c r="AD22" s="2017"/>
      <c r="AE22" s="2017"/>
      <c r="AF22" s="2017">
        <v>0</v>
      </c>
      <c r="AG22" s="2017"/>
      <c r="AH22" s="2017"/>
      <c r="AI22" s="2017"/>
      <c r="AJ22" s="2017"/>
      <c r="AK22" s="2017"/>
      <c r="AL22" s="2017"/>
      <c r="AM22" s="2017"/>
      <c r="AN22" s="2017"/>
      <c r="AO22" s="2017">
        <f>V22-AF22</f>
        <v>18950000000</v>
      </c>
      <c r="AP22" s="2017"/>
      <c r="AQ22" s="2017"/>
      <c r="AR22" s="2017"/>
      <c r="AS22" s="2017"/>
      <c r="AT22" s="2017"/>
      <c r="AU22" s="2017"/>
      <c r="AV22" s="2017"/>
      <c r="AW22" s="2017"/>
      <c r="AX22" s="2017"/>
      <c r="AY22" s="2017">
        <v>18950000000</v>
      </c>
      <c r="AZ22" s="2017"/>
      <c r="BA22" s="2017"/>
      <c r="BB22" s="2017"/>
      <c r="BC22" s="2017"/>
      <c r="BD22" s="2017"/>
      <c r="BE22" s="2017"/>
      <c r="BF22" s="2017"/>
      <c r="BG22" s="2017"/>
      <c r="BH22" s="2017"/>
      <c r="BI22" s="2017">
        <v>0</v>
      </c>
      <c r="BJ22" s="2017"/>
      <c r="BK22" s="2017"/>
      <c r="BL22" s="2017"/>
      <c r="BM22" s="2017"/>
      <c r="BN22" s="2017"/>
      <c r="BO22" s="2017"/>
      <c r="BP22" s="2017"/>
      <c r="BQ22" s="2017"/>
      <c r="BR22" s="2017">
        <f t="shared" si="0"/>
        <v>18950000000</v>
      </c>
      <c r="BS22" s="2017"/>
      <c r="BT22" s="2017"/>
      <c r="BU22" s="2017"/>
      <c r="BV22" s="2017"/>
      <c r="BW22" s="2017"/>
      <c r="BX22" s="2017"/>
      <c r="BY22" s="2017"/>
      <c r="BZ22" s="2017"/>
      <c r="CA22" s="2017"/>
    </row>
    <row r="23" spans="3:82" s="930" customFormat="1" ht="30.75" customHeight="1">
      <c r="C23" s="3305" t="s">
        <v>1452</v>
      </c>
      <c r="D23" s="3305"/>
      <c r="E23" s="3305"/>
      <c r="F23" s="3305"/>
      <c r="G23" s="3305"/>
      <c r="H23" s="3305"/>
      <c r="I23" s="3305"/>
      <c r="J23" s="3305"/>
      <c r="K23" s="3305"/>
      <c r="L23" s="3305"/>
      <c r="M23" s="3305"/>
      <c r="N23" s="3305"/>
      <c r="O23" s="3305"/>
      <c r="P23" s="3305"/>
      <c r="Q23" s="3305"/>
      <c r="R23" s="3305"/>
      <c r="S23" s="3305"/>
      <c r="T23" s="3305"/>
      <c r="U23" s="3305"/>
      <c r="V23" s="2017">
        <v>11220000000</v>
      </c>
      <c r="W23" s="2017"/>
      <c r="X23" s="2017"/>
      <c r="Y23" s="2017"/>
      <c r="Z23" s="2017"/>
      <c r="AA23" s="2017"/>
      <c r="AB23" s="2017"/>
      <c r="AC23" s="2017"/>
      <c r="AD23" s="2017"/>
      <c r="AE23" s="2017"/>
      <c r="AF23" s="2017">
        <v>0</v>
      </c>
      <c r="AG23" s="2017"/>
      <c r="AH23" s="2017"/>
      <c r="AI23" s="2017"/>
      <c r="AJ23" s="2017"/>
      <c r="AK23" s="2017"/>
      <c r="AL23" s="2017"/>
      <c r="AM23" s="2017"/>
      <c r="AN23" s="2017"/>
      <c r="AO23" s="2017">
        <f>V23-AF23</f>
        <v>11220000000</v>
      </c>
      <c r="AP23" s="2017"/>
      <c r="AQ23" s="2017"/>
      <c r="AR23" s="2017"/>
      <c r="AS23" s="2017"/>
      <c r="AT23" s="2017"/>
      <c r="AU23" s="2017"/>
      <c r="AV23" s="2017"/>
      <c r="AW23" s="2017"/>
      <c r="AX23" s="2017"/>
      <c r="AY23" s="2017">
        <v>11220000000</v>
      </c>
      <c r="AZ23" s="2017"/>
      <c r="BA23" s="2017"/>
      <c r="BB23" s="2017"/>
      <c r="BC23" s="2017"/>
      <c r="BD23" s="2017"/>
      <c r="BE23" s="2017"/>
      <c r="BF23" s="2017"/>
      <c r="BG23" s="2017"/>
      <c r="BH23" s="2017"/>
      <c r="BI23" s="2017">
        <v>0</v>
      </c>
      <c r="BJ23" s="2017"/>
      <c r="BK23" s="2017"/>
      <c r="BL23" s="2017"/>
      <c r="BM23" s="2017"/>
      <c r="BN23" s="2017"/>
      <c r="BO23" s="2017"/>
      <c r="BP23" s="2017"/>
      <c r="BQ23" s="2017"/>
      <c r="BR23" s="2017">
        <f t="shared" ref="BR23" si="1">AY23-BI23</f>
        <v>11220000000</v>
      </c>
      <c r="BS23" s="2017"/>
      <c r="BT23" s="2017"/>
      <c r="BU23" s="2017"/>
      <c r="BV23" s="2017"/>
      <c r="BW23" s="2017"/>
      <c r="BX23" s="2017"/>
      <c r="BY23" s="2017"/>
      <c r="BZ23" s="2017"/>
      <c r="CA23" s="2017"/>
    </row>
    <row r="24" spans="3:82" ht="30.75" customHeight="1">
      <c r="C24" s="3304" t="s">
        <v>1569</v>
      </c>
      <c r="D24" s="3305"/>
      <c r="E24" s="3305"/>
      <c r="F24" s="3305"/>
      <c r="G24" s="3305"/>
      <c r="H24" s="3305"/>
      <c r="I24" s="3305"/>
      <c r="J24" s="3305"/>
      <c r="K24" s="3305"/>
      <c r="L24" s="3305"/>
      <c r="M24" s="3305"/>
      <c r="N24" s="3305"/>
      <c r="O24" s="3305"/>
      <c r="P24" s="3305"/>
      <c r="Q24" s="3305"/>
      <c r="R24" s="3305"/>
      <c r="S24" s="3305"/>
      <c r="T24" s="3305"/>
      <c r="U24" s="3305"/>
      <c r="V24" s="2017">
        <v>17300000000</v>
      </c>
      <c r="W24" s="2017"/>
      <c r="X24" s="2017"/>
      <c r="Y24" s="2017"/>
      <c r="Z24" s="2017"/>
      <c r="AA24" s="2017"/>
      <c r="AB24" s="2017"/>
      <c r="AC24" s="2017"/>
      <c r="AD24" s="2017"/>
      <c r="AE24" s="2017"/>
      <c r="AF24" s="2017">
        <v>0</v>
      </c>
      <c r="AG24" s="2017"/>
      <c r="AH24" s="2017"/>
      <c r="AI24" s="2017"/>
      <c r="AJ24" s="2017"/>
      <c r="AK24" s="2017"/>
      <c r="AL24" s="2017"/>
      <c r="AM24" s="2017"/>
      <c r="AN24" s="2017"/>
      <c r="AO24" s="2017">
        <f>V24-AF24</f>
        <v>17300000000</v>
      </c>
      <c r="AP24" s="2017"/>
      <c r="AQ24" s="2017"/>
      <c r="AR24" s="2017"/>
      <c r="AS24" s="2017"/>
      <c r="AT24" s="2017"/>
      <c r="AU24" s="2017"/>
      <c r="AV24" s="2017"/>
      <c r="AW24" s="2017"/>
      <c r="AX24" s="2017"/>
      <c r="AY24" s="2017">
        <v>17300000000</v>
      </c>
      <c r="AZ24" s="2017"/>
      <c r="BA24" s="2017"/>
      <c r="BB24" s="2017"/>
      <c r="BC24" s="2017"/>
      <c r="BD24" s="2017"/>
      <c r="BE24" s="2017"/>
      <c r="BF24" s="2017"/>
      <c r="BG24" s="2017"/>
      <c r="BH24" s="2017"/>
      <c r="BI24" s="2017">
        <v>0</v>
      </c>
      <c r="BJ24" s="2017"/>
      <c r="BK24" s="2017"/>
      <c r="BL24" s="2017"/>
      <c r="BM24" s="2017"/>
      <c r="BN24" s="2017"/>
      <c r="BO24" s="2017"/>
      <c r="BP24" s="2017"/>
      <c r="BQ24" s="2017"/>
      <c r="BR24" s="2017">
        <f t="shared" si="0"/>
        <v>17300000000</v>
      </c>
      <c r="BS24" s="2017"/>
      <c r="BT24" s="2017"/>
      <c r="BU24" s="2017"/>
      <c r="BV24" s="2017"/>
      <c r="BW24" s="2017"/>
      <c r="BX24" s="2017"/>
      <c r="BY24" s="2017"/>
      <c r="BZ24" s="2017"/>
      <c r="CA24" s="2017"/>
    </row>
    <row r="25" spans="3:82" ht="19.5" customHeight="1">
      <c r="C25" s="3321" t="s">
        <v>1454</v>
      </c>
      <c r="D25" s="3321"/>
      <c r="E25" s="3321"/>
      <c r="F25" s="3321"/>
      <c r="G25" s="3321"/>
      <c r="H25" s="3321"/>
      <c r="I25" s="3321"/>
      <c r="J25" s="3321"/>
      <c r="K25" s="3321"/>
      <c r="L25" s="3321"/>
      <c r="M25" s="3321"/>
      <c r="N25" s="3321"/>
      <c r="O25" s="3321"/>
      <c r="P25" s="3321"/>
      <c r="Q25" s="3321"/>
      <c r="R25" s="3321"/>
      <c r="S25" s="3321"/>
      <c r="T25" s="3321"/>
      <c r="U25" s="3321"/>
      <c r="V25" s="3332">
        <f>SUBTOTAL(9,V26:AE29)</f>
        <v>5831218035</v>
      </c>
      <c r="W25" s="3332"/>
      <c r="X25" s="3332"/>
      <c r="Y25" s="3332"/>
      <c r="Z25" s="3332"/>
      <c r="AA25" s="3332"/>
      <c r="AB25" s="3332"/>
      <c r="AC25" s="3332"/>
      <c r="AD25" s="3332"/>
      <c r="AE25" s="3332"/>
      <c r="AF25" s="3326">
        <f>SUBTOTAL(9,AF26:AN29)</f>
        <v>109858035</v>
      </c>
      <c r="AG25" s="3326"/>
      <c r="AH25" s="3326"/>
      <c r="AI25" s="3326"/>
      <c r="AJ25" s="3326"/>
      <c r="AK25" s="3326"/>
      <c r="AL25" s="3326"/>
      <c r="AM25" s="3326"/>
      <c r="AN25" s="3326"/>
      <c r="AO25" s="3326">
        <f>SUBTOTAL(9,AO26:AX29)</f>
        <v>5721360000</v>
      </c>
      <c r="AP25" s="3326"/>
      <c r="AQ25" s="3326"/>
      <c r="AR25" s="3326"/>
      <c r="AS25" s="3326"/>
      <c r="AT25" s="3326"/>
      <c r="AU25" s="3326"/>
      <c r="AV25" s="3326"/>
      <c r="AW25" s="3326"/>
      <c r="AX25" s="3326"/>
      <c r="AY25" s="3326">
        <f>SUBTOTAL(9,AY26:BH29)</f>
        <v>4004528035</v>
      </c>
      <c r="AZ25" s="3326"/>
      <c r="BA25" s="3326"/>
      <c r="BB25" s="3326"/>
      <c r="BC25" s="3326"/>
      <c r="BD25" s="3326"/>
      <c r="BE25" s="3326"/>
      <c r="BF25" s="3326"/>
      <c r="BG25" s="3326"/>
      <c r="BH25" s="3326"/>
      <c r="BI25" s="3326">
        <f>SUBTOTAL(9,BI26:BQ29)</f>
        <v>1283168035</v>
      </c>
      <c r="BJ25" s="3326"/>
      <c r="BK25" s="3326"/>
      <c r="BL25" s="3326"/>
      <c r="BM25" s="3326"/>
      <c r="BN25" s="3326"/>
      <c r="BO25" s="3326"/>
      <c r="BP25" s="3326"/>
      <c r="BQ25" s="3326"/>
      <c r="BR25" s="3326">
        <f>SUBTOTAL(9,BR26:CA29)</f>
        <v>2721360000</v>
      </c>
      <c r="BS25" s="3326"/>
      <c r="BT25" s="3326"/>
      <c r="BU25" s="3326"/>
      <c r="BV25" s="3326"/>
      <c r="BW25" s="3326"/>
      <c r="BX25" s="3326"/>
      <c r="BY25" s="3326"/>
      <c r="BZ25" s="3326"/>
      <c r="CA25" s="3326"/>
    </row>
    <row r="26" spans="3:82" ht="30.75" customHeight="1">
      <c r="C26" s="3305" t="s">
        <v>1455</v>
      </c>
      <c r="D26" s="3305"/>
      <c r="E26" s="3305"/>
      <c r="F26" s="3305"/>
      <c r="G26" s="3305"/>
      <c r="H26" s="3305"/>
      <c r="I26" s="3305"/>
      <c r="J26" s="3305"/>
      <c r="K26" s="3305"/>
      <c r="L26" s="3305"/>
      <c r="M26" s="3305"/>
      <c r="N26" s="3305"/>
      <c r="O26" s="3305"/>
      <c r="P26" s="3305"/>
      <c r="Q26" s="3305"/>
      <c r="R26" s="3305"/>
      <c r="S26" s="3305"/>
      <c r="T26" s="3305"/>
      <c r="U26" s="3305"/>
      <c r="V26" s="3306">
        <v>2721360000</v>
      </c>
      <c r="W26" s="3306"/>
      <c r="X26" s="3306"/>
      <c r="Y26" s="3306"/>
      <c r="Z26" s="3306"/>
      <c r="AA26" s="3306"/>
      <c r="AB26" s="3306"/>
      <c r="AC26" s="3306"/>
      <c r="AD26" s="3306"/>
      <c r="AE26" s="3306"/>
      <c r="AF26" s="2017">
        <v>0</v>
      </c>
      <c r="AG26" s="2017"/>
      <c r="AH26" s="2017"/>
      <c r="AI26" s="2017"/>
      <c r="AJ26" s="2017"/>
      <c r="AK26" s="2017"/>
      <c r="AL26" s="2017"/>
      <c r="AM26" s="2017"/>
      <c r="AN26" s="2017"/>
      <c r="AO26" s="2017">
        <f>V26-AF26</f>
        <v>2721360000</v>
      </c>
      <c r="AP26" s="2017"/>
      <c r="AQ26" s="2017"/>
      <c r="AR26" s="2017"/>
      <c r="AS26" s="2017"/>
      <c r="AT26" s="2017"/>
      <c r="AU26" s="2017"/>
      <c r="AV26" s="2017"/>
      <c r="AW26" s="2017"/>
      <c r="AX26" s="2017"/>
      <c r="AY26" s="2017">
        <v>2721360000</v>
      </c>
      <c r="AZ26" s="2017"/>
      <c r="BA26" s="2017"/>
      <c r="BB26" s="2017"/>
      <c r="BC26" s="2017"/>
      <c r="BD26" s="2017"/>
      <c r="BE26" s="2017"/>
      <c r="BF26" s="2017"/>
      <c r="BG26" s="2017"/>
      <c r="BH26" s="2017"/>
      <c r="BI26" s="2017">
        <v>0</v>
      </c>
      <c r="BJ26" s="2017"/>
      <c r="BK26" s="2017"/>
      <c r="BL26" s="2017"/>
      <c r="BM26" s="2017"/>
      <c r="BN26" s="2017"/>
      <c r="BO26" s="2017"/>
      <c r="BP26" s="2017"/>
      <c r="BQ26" s="2017"/>
      <c r="BR26" s="2017">
        <f>AY26-BI26</f>
        <v>2721360000</v>
      </c>
      <c r="BS26" s="2017"/>
      <c r="BT26" s="2017"/>
      <c r="BU26" s="2017"/>
      <c r="BV26" s="2017"/>
      <c r="BW26" s="2017"/>
      <c r="BX26" s="2017"/>
      <c r="BY26" s="2017"/>
      <c r="BZ26" s="2017"/>
      <c r="CA26" s="2017"/>
    </row>
    <row r="27" spans="3:82" ht="30.75" customHeight="1">
      <c r="C27" s="3305" t="s">
        <v>1448</v>
      </c>
      <c r="D27" s="3305"/>
      <c r="E27" s="3305"/>
      <c r="F27" s="3305"/>
      <c r="G27" s="3305"/>
      <c r="H27" s="3305"/>
      <c r="I27" s="3305"/>
      <c r="J27" s="3305"/>
      <c r="K27" s="3305"/>
      <c r="L27" s="3305"/>
      <c r="M27" s="3305"/>
      <c r="N27" s="3305"/>
      <c r="O27" s="3305"/>
      <c r="P27" s="3305"/>
      <c r="Q27" s="3305"/>
      <c r="R27" s="3305"/>
      <c r="S27" s="3305"/>
      <c r="T27" s="3305"/>
      <c r="U27" s="3305"/>
      <c r="V27" s="3306"/>
      <c r="W27" s="3306"/>
      <c r="X27" s="3306"/>
      <c r="Y27" s="3306"/>
      <c r="Z27" s="3306"/>
      <c r="AA27" s="3306"/>
      <c r="AB27" s="3306"/>
      <c r="AC27" s="3306"/>
      <c r="AD27" s="3306"/>
      <c r="AE27" s="3306"/>
      <c r="AF27" s="2017"/>
      <c r="AG27" s="2017"/>
      <c r="AH27" s="2017"/>
      <c r="AI27" s="2017"/>
      <c r="AJ27" s="2017"/>
      <c r="AK27" s="2017"/>
      <c r="AL27" s="2017"/>
      <c r="AM27" s="2017"/>
      <c r="AN27" s="2017"/>
      <c r="AO27" s="2017">
        <f>V27-AF27</f>
        <v>0</v>
      </c>
      <c r="AP27" s="2017"/>
      <c r="AQ27" s="2017"/>
      <c r="AR27" s="2017"/>
      <c r="AS27" s="2017"/>
      <c r="AT27" s="2017"/>
      <c r="AU27" s="2017"/>
      <c r="AV27" s="2017"/>
      <c r="AW27" s="2017"/>
      <c r="AX27" s="2017"/>
      <c r="AY27" s="2017">
        <v>1173310000</v>
      </c>
      <c r="AZ27" s="2017"/>
      <c r="BA27" s="2017"/>
      <c r="BB27" s="2017"/>
      <c r="BC27" s="2017"/>
      <c r="BD27" s="2017"/>
      <c r="BE27" s="2017"/>
      <c r="BF27" s="2017"/>
      <c r="BG27" s="2017"/>
      <c r="BH27" s="2017"/>
      <c r="BI27" s="2017">
        <v>1173310000</v>
      </c>
      <c r="BJ27" s="2017"/>
      <c r="BK27" s="2017"/>
      <c r="BL27" s="2017"/>
      <c r="BM27" s="2017"/>
      <c r="BN27" s="2017"/>
      <c r="BO27" s="2017"/>
      <c r="BP27" s="2017"/>
      <c r="BQ27" s="2017"/>
      <c r="BR27" s="2017"/>
      <c r="BS27" s="2017"/>
      <c r="BT27" s="2017"/>
      <c r="BU27" s="2017"/>
      <c r="BV27" s="2017"/>
      <c r="BW27" s="2017"/>
      <c r="BX27" s="2017"/>
      <c r="BY27" s="2017"/>
      <c r="BZ27" s="2017"/>
      <c r="CA27" s="2017"/>
    </row>
    <row r="28" spans="3:82" s="930" customFormat="1" ht="34.5" customHeight="1">
      <c r="C28" s="3304" t="s">
        <v>1568</v>
      </c>
      <c r="D28" s="3305"/>
      <c r="E28" s="3305"/>
      <c r="F28" s="3305"/>
      <c r="G28" s="3305"/>
      <c r="H28" s="3305"/>
      <c r="I28" s="3305"/>
      <c r="J28" s="3305"/>
      <c r="K28" s="3305"/>
      <c r="L28" s="3305"/>
      <c r="M28" s="3305"/>
      <c r="N28" s="3305"/>
      <c r="O28" s="3305"/>
      <c r="P28" s="3305"/>
      <c r="Q28" s="3305"/>
      <c r="R28" s="3305"/>
      <c r="S28" s="3305"/>
      <c r="T28" s="3305"/>
      <c r="U28" s="3305"/>
      <c r="V28" s="3306">
        <v>3000000000</v>
      </c>
      <c r="W28" s="3306"/>
      <c r="X28" s="3306"/>
      <c r="Y28" s="3306"/>
      <c r="Z28" s="3306"/>
      <c r="AA28" s="3306"/>
      <c r="AB28" s="3306"/>
      <c r="AC28" s="3306"/>
      <c r="AD28" s="3306"/>
      <c r="AE28" s="3306"/>
      <c r="AF28" s="2017"/>
      <c r="AG28" s="2017"/>
      <c r="AH28" s="2017"/>
      <c r="AI28" s="2017"/>
      <c r="AJ28" s="2017"/>
      <c r="AK28" s="2017"/>
      <c r="AL28" s="2017"/>
      <c r="AM28" s="2017"/>
      <c r="AN28" s="2017"/>
      <c r="AO28" s="2017">
        <f>V28-AF28</f>
        <v>3000000000</v>
      </c>
      <c r="AP28" s="2017"/>
      <c r="AQ28" s="2017"/>
      <c r="AR28" s="2017"/>
      <c r="AS28" s="2017"/>
      <c r="AT28" s="2017"/>
      <c r="AU28" s="2017"/>
      <c r="AV28" s="2017"/>
      <c r="AW28" s="2017"/>
      <c r="AX28" s="2017"/>
      <c r="AY28" s="2017"/>
      <c r="AZ28" s="2017"/>
      <c r="BA28" s="2017"/>
      <c r="BB28" s="2017"/>
      <c r="BC28" s="2017"/>
      <c r="BD28" s="2017"/>
      <c r="BE28" s="2017"/>
      <c r="BF28" s="2017"/>
      <c r="BG28" s="2017"/>
      <c r="BH28" s="2017"/>
      <c r="BI28" s="2017"/>
      <c r="BJ28" s="2017"/>
      <c r="BK28" s="2017"/>
      <c r="BL28" s="2017"/>
      <c r="BM28" s="2017"/>
      <c r="BN28" s="2017"/>
      <c r="BO28" s="2017"/>
      <c r="BP28" s="2017"/>
      <c r="BQ28" s="2017"/>
      <c r="BR28" s="2017"/>
      <c r="BS28" s="2017"/>
      <c r="BT28" s="2017"/>
      <c r="BU28" s="2017"/>
      <c r="BV28" s="2017"/>
      <c r="BW28" s="2017"/>
      <c r="BX28" s="2017"/>
      <c r="BY28" s="2017"/>
      <c r="BZ28" s="2017"/>
      <c r="CA28" s="2017"/>
    </row>
    <row r="29" spans="3:82" ht="19.5" customHeight="1">
      <c r="C29" s="3305" t="s">
        <v>1456</v>
      </c>
      <c r="D29" s="3305"/>
      <c r="E29" s="3305"/>
      <c r="F29" s="3305"/>
      <c r="G29" s="3305"/>
      <c r="H29" s="3305"/>
      <c r="I29" s="3305"/>
      <c r="J29" s="3305"/>
      <c r="K29" s="3305"/>
      <c r="L29" s="3305"/>
      <c r="M29" s="3305"/>
      <c r="N29" s="3305"/>
      <c r="O29" s="3305"/>
      <c r="P29" s="3305"/>
      <c r="Q29" s="3305"/>
      <c r="R29" s="3305"/>
      <c r="S29" s="3305"/>
      <c r="T29" s="3305"/>
      <c r="U29" s="3305"/>
      <c r="V29" s="3306">
        <v>109858035</v>
      </c>
      <c r="W29" s="3306"/>
      <c r="X29" s="3306"/>
      <c r="Y29" s="3306"/>
      <c r="Z29" s="3306"/>
      <c r="AA29" s="3306"/>
      <c r="AB29" s="3306"/>
      <c r="AC29" s="3306"/>
      <c r="AD29" s="3306"/>
      <c r="AE29" s="3306"/>
      <c r="AF29" s="2017">
        <v>109858035</v>
      </c>
      <c r="AG29" s="2017"/>
      <c r="AH29" s="2017"/>
      <c r="AI29" s="2017"/>
      <c r="AJ29" s="2017"/>
      <c r="AK29" s="2017"/>
      <c r="AL29" s="2017"/>
      <c r="AM29" s="2017"/>
      <c r="AN29" s="2017"/>
      <c r="AO29" s="2017">
        <f>V29-AF29</f>
        <v>0</v>
      </c>
      <c r="AP29" s="2017"/>
      <c r="AQ29" s="2017"/>
      <c r="AR29" s="2017"/>
      <c r="AS29" s="2017"/>
      <c r="AT29" s="2017"/>
      <c r="AU29" s="2017"/>
      <c r="AV29" s="2017"/>
      <c r="AW29" s="2017"/>
      <c r="AX29" s="2017"/>
      <c r="AY29" s="2017">
        <v>109858035</v>
      </c>
      <c r="AZ29" s="2017"/>
      <c r="BA29" s="2017"/>
      <c r="BB29" s="2017"/>
      <c r="BC29" s="2017"/>
      <c r="BD29" s="2017"/>
      <c r="BE29" s="2017"/>
      <c r="BF29" s="2017"/>
      <c r="BG29" s="2017"/>
      <c r="BH29" s="2017"/>
      <c r="BI29" s="2017">
        <v>109858035</v>
      </c>
      <c r="BJ29" s="2017"/>
      <c r="BK29" s="2017"/>
      <c r="BL29" s="2017"/>
      <c r="BM29" s="2017"/>
      <c r="BN29" s="2017"/>
      <c r="BO29" s="2017"/>
      <c r="BP29" s="2017"/>
      <c r="BQ29" s="2017"/>
      <c r="BR29" s="2017"/>
      <c r="BS29" s="2017"/>
      <c r="BT29" s="2017"/>
      <c r="BU29" s="2017"/>
      <c r="BV29" s="2017"/>
      <c r="BW29" s="2017"/>
      <c r="BX29" s="2017"/>
      <c r="BY29" s="2017"/>
      <c r="BZ29" s="2017"/>
      <c r="CA29" s="2017"/>
    </row>
    <row r="30" spans="3:82" ht="19.5" customHeight="1" thickBot="1">
      <c r="C30" s="3330" t="s">
        <v>1501</v>
      </c>
      <c r="D30" s="3330"/>
      <c r="E30" s="3330"/>
      <c r="F30" s="3330"/>
      <c r="G30" s="3330"/>
      <c r="H30" s="3330"/>
      <c r="I30" s="3330"/>
      <c r="J30" s="3330"/>
      <c r="K30" s="3330"/>
      <c r="L30" s="3330"/>
      <c r="M30" s="3330"/>
      <c r="N30" s="3330"/>
      <c r="O30" s="3330"/>
      <c r="P30" s="3330"/>
      <c r="Q30" s="3330"/>
      <c r="R30" s="3330"/>
      <c r="S30" s="3330"/>
      <c r="T30" s="3330"/>
      <c r="U30" s="3330"/>
      <c r="V30" s="2012">
        <f>V20+V25</f>
        <v>85048718035</v>
      </c>
      <c r="W30" s="2013"/>
      <c r="X30" s="2013"/>
      <c r="Y30" s="2013"/>
      <c r="Z30" s="2013"/>
      <c r="AA30" s="2013"/>
      <c r="AB30" s="2013"/>
      <c r="AC30" s="2013"/>
      <c r="AD30" s="2013"/>
      <c r="AE30" s="2013"/>
      <c r="AF30" s="2012">
        <f>AF20+AF25</f>
        <v>109858035</v>
      </c>
      <c r="AG30" s="2013"/>
      <c r="AH30" s="2013"/>
      <c r="AI30" s="2013"/>
      <c r="AJ30" s="2013"/>
      <c r="AK30" s="2013"/>
      <c r="AL30" s="2013"/>
      <c r="AM30" s="2013"/>
      <c r="AN30" s="2013"/>
      <c r="AO30" s="2012">
        <f>AO20+AO25</f>
        <v>84938860000</v>
      </c>
      <c r="AP30" s="2013"/>
      <c r="AQ30" s="2013"/>
      <c r="AR30" s="2013"/>
      <c r="AS30" s="2013"/>
      <c r="AT30" s="2013"/>
      <c r="AU30" s="2013"/>
      <c r="AV30" s="2013"/>
      <c r="AW30" s="2013"/>
      <c r="AX30" s="2013"/>
      <c r="AY30" s="2012">
        <f>AY20+AY25</f>
        <v>83222028035</v>
      </c>
      <c r="AZ30" s="2013"/>
      <c r="BA30" s="2013"/>
      <c r="BB30" s="2013"/>
      <c r="BC30" s="2013"/>
      <c r="BD30" s="2013"/>
      <c r="BE30" s="2013"/>
      <c r="BF30" s="2013"/>
      <c r="BG30" s="2013"/>
      <c r="BH30" s="2013"/>
      <c r="BI30" s="2012">
        <f>BI20+BI25</f>
        <v>1283168035</v>
      </c>
      <c r="BJ30" s="2013"/>
      <c r="BK30" s="2013"/>
      <c r="BL30" s="2013"/>
      <c r="BM30" s="2013"/>
      <c r="BN30" s="2013"/>
      <c r="BO30" s="2013"/>
      <c r="BP30" s="2013"/>
      <c r="BQ30" s="2013"/>
      <c r="BR30" s="2012">
        <f>BR20+BR25</f>
        <v>81938860000</v>
      </c>
      <c r="BS30" s="2013"/>
      <c r="BT30" s="2013"/>
      <c r="BU30" s="2013"/>
      <c r="BV30" s="2013"/>
      <c r="BW30" s="2013"/>
      <c r="BX30" s="2013"/>
      <c r="BY30" s="2013"/>
      <c r="BZ30" s="2013"/>
      <c r="CA30" s="2013"/>
      <c r="CC30" s="898" t="e">
        <f>#REF!</f>
        <v>#REF!</v>
      </c>
    </row>
    <row r="31" spans="3:82" ht="15.75" thickTop="1">
      <c r="CC31" s="933" t="e">
        <f>CC30-BR30</f>
        <v>#REF!</v>
      </c>
    </row>
  </sheetData>
  <mergeCells count="121">
    <mergeCell ref="AY30:BH30"/>
    <mergeCell ref="BI30:BQ30"/>
    <mergeCell ref="BR30:CA30"/>
    <mergeCell ref="V18:AX18"/>
    <mergeCell ref="C30:U30"/>
    <mergeCell ref="V30:AE30"/>
    <mergeCell ref="AF30:AN30"/>
    <mergeCell ref="AO30:AX30"/>
    <mergeCell ref="C26:U26"/>
    <mergeCell ref="C27:U27"/>
    <mergeCell ref="C29:U29"/>
    <mergeCell ref="V19:AE19"/>
    <mergeCell ref="V20:AE20"/>
    <mergeCell ref="V21:AE21"/>
    <mergeCell ref="V22:AE22"/>
    <mergeCell ref="V24:AE24"/>
    <mergeCell ref="V25:AE25"/>
    <mergeCell ref="V26:AE26"/>
    <mergeCell ref="V27:AE27"/>
    <mergeCell ref="V29:AE29"/>
    <mergeCell ref="BI25:BQ25"/>
    <mergeCell ref="BI26:BQ26"/>
    <mergeCell ref="BI27:BQ27"/>
    <mergeCell ref="BI29:BQ29"/>
    <mergeCell ref="BR24:CA24"/>
    <mergeCell ref="BR25:CA25"/>
    <mergeCell ref="BR26:CA26"/>
    <mergeCell ref="BR27:CA27"/>
    <mergeCell ref="BR29:CA29"/>
    <mergeCell ref="BI20:BQ20"/>
    <mergeCell ref="BI21:BQ21"/>
    <mergeCell ref="BI22:BQ22"/>
    <mergeCell ref="BI24:BQ24"/>
    <mergeCell ref="BI23:BQ23"/>
    <mergeCell ref="BR23:CA23"/>
    <mergeCell ref="AF26:AN26"/>
    <mergeCell ref="AF27:AN27"/>
    <mergeCell ref="AF29:AN29"/>
    <mergeCell ref="AO25:AX25"/>
    <mergeCell ref="AO26:AX26"/>
    <mergeCell ref="AO27:AX27"/>
    <mergeCell ref="AO29:AX29"/>
    <mergeCell ref="AY20:BH20"/>
    <mergeCell ref="AY21:BH21"/>
    <mergeCell ref="AY22:BH22"/>
    <mergeCell ref="AY24:BH24"/>
    <mergeCell ref="AY25:BH25"/>
    <mergeCell ref="AY26:BH26"/>
    <mergeCell ref="AY27:BH27"/>
    <mergeCell ref="AY29:BH29"/>
    <mergeCell ref="AO20:AX20"/>
    <mergeCell ref="AO21:AX21"/>
    <mergeCell ref="AO22:AX22"/>
    <mergeCell ref="AO24:AX24"/>
    <mergeCell ref="AF23:AN23"/>
    <mergeCell ref="AO23:AX23"/>
    <mergeCell ref="AY23:BH23"/>
    <mergeCell ref="C23:U23"/>
    <mergeCell ref="V23:AE23"/>
    <mergeCell ref="AY18:CA18"/>
    <mergeCell ref="AF19:AN19"/>
    <mergeCell ref="AO19:AX19"/>
    <mergeCell ref="AY19:BH19"/>
    <mergeCell ref="BI19:BQ19"/>
    <mergeCell ref="BR19:CA19"/>
    <mergeCell ref="C21:U21"/>
    <mergeCell ref="C22:U22"/>
    <mergeCell ref="AF20:AN20"/>
    <mergeCell ref="AF21:AN21"/>
    <mergeCell ref="AF22:AN22"/>
    <mergeCell ref="BR20:CA20"/>
    <mergeCell ref="BR21:CA21"/>
    <mergeCell ref="BR22:CA22"/>
    <mergeCell ref="K12:P12"/>
    <mergeCell ref="R12:T12"/>
    <mergeCell ref="C24:U24"/>
    <mergeCell ref="C25:U25"/>
    <mergeCell ref="V9:X9"/>
    <mergeCell ref="V10:X10"/>
    <mergeCell ref="V11:X11"/>
    <mergeCell ref="AE7:AH7"/>
    <mergeCell ref="AE11:AH11"/>
    <mergeCell ref="Z9:AC9"/>
    <mergeCell ref="Z10:AC10"/>
    <mergeCell ref="Z11:AC11"/>
    <mergeCell ref="V12:X12"/>
    <mergeCell ref="Z12:AC12"/>
    <mergeCell ref="G9:I9"/>
    <mergeCell ref="G10:I10"/>
    <mergeCell ref="G11:I11"/>
    <mergeCell ref="K9:P9"/>
    <mergeCell ref="K10:P10"/>
    <mergeCell ref="K11:P11"/>
    <mergeCell ref="AE9:AH9"/>
    <mergeCell ref="AE10:AH10"/>
    <mergeCell ref="AF24:AN24"/>
    <mergeCell ref="AF25:AN25"/>
    <mergeCell ref="C28:U28"/>
    <mergeCell ref="V28:AE28"/>
    <mergeCell ref="AF28:AN28"/>
    <mergeCell ref="AO28:AX28"/>
    <mergeCell ref="AY28:BH28"/>
    <mergeCell ref="BI28:BQ28"/>
    <mergeCell ref="BR28:CA28"/>
    <mergeCell ref="G6:T6"/>
    <mergeCell ref="V6:AH6"/>
    <mergeCell ref="R11:T11"/>
    <mergeCell ref="AE12:AH12"/>
    <mergeCell ref="C11:F11"/>
    <mergeCell ref="G7:I7"/>
    <mergeCell ref="K7:P7"/>
    <mergeCell ref="R7:T7"/>
    <mergeCell ref="G8:I8"/>
    <mergeCell ref="K8:P8"/>
    <mergeCell ref="R10:T10"/>
    <mergeCell ref="R9:T9"/>
    <mergeCell ref="R8:T8"/>
    <mergeCell ref="AE8:AH8"/>
    <mergeCell ref="Z8:AC8"/>
    <mergeCell ref="V8:X8"/>
    <mergeCell ref="G12:I12"/>
  </mergeCells>
  <pageMargins left="0.59" right="0.42" top="0.5" bottom="0.5" header="0.2" footer="0.2"/>
  <pageSetup paperSize="9" firstPageNumber="30"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X25"/>
  <sheetViews>
    <sheetView tabSelected="1" view="pageBreakPreview" topLeftCell="A2" zoomScaleNormal="100" zoomScaleSheetLayoutView="100" workbookViewId="0">
      <selection activeCell="F17" sqref="F17:I17"/>
    </sheetView>
  </sheetViews>
  <sheetFormatPr defaultColWidth="2.5703125" defaultRowHeight="15" outlineLevelCol="1"/>
  <cols>
    <col min="1" max="1" width="3" style="1521" customWidth="1" outlineLevel="1"/>
    <col min="2" max="2" width="1.42578125" style="1521" customWidth="1" outlineLevel="1"/>
    <col min="3" max="7" width="2.5703125" style="1510" customWidth="1" outlineLevel="1"/>
    <col min="8" max="8" width="11.42578125" style="1510" customWidth="1" outlineLevel="1"/>
    <col min="9" max="9" width="18.7109375" style="1510" customWidth="1" outlineLevel="1"/>
    <col min="10" max="10" width="17.85546875" style="1510" bestFit="1" customWidth="1" outlineLevel="1"/>
    <col min="11" max="11" width="18.42578125" style="1510" customWidth="1" outlineLevel="1"/>
    <col min="12" max="12" width="20" style="1510" customWidth="1" outlineLevel="1"/>
    <col min="13" max="13" width="22.28515625" style="1510" customWidth="1" outlineLevel="1"/>
    <col min="14" max="14" width="9" style="1510" hidden="1" customWidth="1" outlineLevel="1"/>
    <col min="15" max="15" width="15.42578125" style="1510" hidden="1" customWidth="1" outlineLevel="1"/>
    <col min="16" max="16" width="18.7109375" style="1510" customWidth="1" outlineLevel="1"/>
    <col min="17" max="17" width="2.5703125" style="1510" customWidth="1" outlineLevel="1"/>
    <col min="18" max="18" width="19.7109375" style="1509" customWidth="1" outlineLevel="1"/>
    <col min="19" max="19" width="1.140625" style="1509" hidden="1" customWidth="1" outlineLevel="1"/>
    <col min="20" max="20" width="1" style="1509" customWidth="1" outlineLevel="1"/>
    <col min="21" max="21" width="5.7109375" style="1509" customWidth="1" outlineLevel="1"/>
    <col min="22" max="22" width="1.7109375" style="1509" customWidth="1" outlineLevel="1"/>
    <col min="23" max="23" width="6.42578125" style="1516" customWidth="1" outlineLevel="1"/>
    <col min="24" max="24" width="2.85546875" style="1516" customWidth="1" outlineLevel="1"/>
    <col min="25" max="25" width="3.85546875" style="1516" customWidth="1" outlineLevel="1"/>
    <col min="26" max="26" width="2.85546875" style="1516" customWidth="1" outlineLevel="1"/>
    <col min="27" max="27" width="2.28515625" style="1516" customWidth="1" outlineLevel="1"/>
    <col min="28" max="28" width="2.42578125" style="1516" customWidth="1" outlineLevel="1"/>
    <col min="29" max="29" width="2" style="1516" customWidth="1" outlineLevel="1"/>
    <col min="30" max="30" width="2.140625" style="1516" customWidth="1" outlineLevel="1"/>
    <col min="31" max="31" width="4" style="1516" customWidth="1" outlineLevel="1"/>
    <col min="32" max="32" width="2.140625" style="1516" customWidth="1" outlineLevel="1"/>
    <col min="33" max="33" width="2.28515625" style="1516" customWidth="1" outlineLevel="1"/>
    <col min="34" max="34" width="2.7109375" style="1516" customWidth="1" outlineLevel="1"/>
    <col min="35" max="35" width="5.85546875" style="1516" customWidth="1" outlineLevel="1"/>
    <col min="36" max="36" width="1.140625" style="360" customWidth="1"/>
    <col min="37" max="37" width="3" style="1524" hidden="1" customWidth="1" outlineLevel="1"/>
    <col min="38" max="38" width="1.140625" style="1524" hidden="1" customWidth="1" outlineLevel="1"/>
    <col min="39" max="71" width="2.5703125" style="1509" hidden="1" customWidth="1" outlineLevel="1"/>
    <col min="72" max="72" width="1.7109375" style="1509" customWidth="1" collapsed="1"/>
    <col min="73" max="73" width="15.85546875" style="1509" bestFit="1" customWidth="1"/>
    <col min="74" max="74" width="16.28515625" style="1509" bestFit="1" customWidth="1"/>
    <col min="75" max="75" width="19.42578125" style="1509" customWidth="1"/>
    <col min="76" max="76" width="3.42578125" style="360" bestFit="1" customWidth="1"/>
    <col min="77" max="258" width="2.5703125" style="360"/>
    <col min="259" max="259" width="3" style="360" customWidth="1"/>
    <col min="260" max="260" width="1.42578125" style="360" customWidth="1"/>
    <col min="261" max="265" width="2.5703125" style="360" customWidth="1"/>
    <col min="266" max="266" width="17.7109375" style="360" customWidth="1"/>
    <col min="267" max="267" width="18.42578125" style="360" bestFit="1" customWidth="1"/>
    <col min="268" max="268" width="19.140625" style="360" customWidth="1"/>
    <col min="269" max="269" width="16.85546875" style="360" customWidth="1"/>
    <col min="270" max="270" width="20.140625" style="360" customWidth="1"/>
    <col min="271" max="271" width="20.28515625" style="360" customWidth="1"/>
    <col min="272" max="272" width="19.7109375" style="360" customWidth="1"/>
    <col min="273" max="273" width="2.5703125" style="360" customWidth="1"/>
    <col min="274" max="274" width="19.7109375" style="360" customWidth="1"/>
    <col min="275" max="275" width="0" style="360" hidden="1" customWidth="1"/>
    <col min="276" max="276" width="1" style="360" customWidth="1"/>
    <col min="277" max="277" width="5.7109375" style="360" customWidth="1"/>
    <col min="278" max="278" width="1.7109375" style="360" customWidth="1"/>
    <col min="279" max="279" width="6.42578125" style="360" customWidth="1"/>
    <col min="280" max="280" width="2.85546875" style="360" customWidth="1"/>
    <col min="281" max="281" width="3.85546875" style="360" customWidth="1"/>
    <col min="282" max="282" width="2.85546875" style="360" customWidth="1"/>
    <col min="283" max="283" width="2.28515625" style="360" customWidth="1"/>
    <col min="284" max="284" width="2.42578125" style="360" customWidth="1"/>
    <col min="285" max="285" width="2" style="360" customWidth="1"/>
    <col min="286" max="286" width="2.140625" style="360" customWidth="1"/>
    <col min="287" max="287" width="4" style="360" customWidth="1"/>
    <col min="288" max="288" width="2.140625" style="360" customWidth="1"/>
    <col min="289" max="289" width="2.28515625" style="360" customWidth="1"/>
    <col min="290" max="290" width="2.7109375" style="360" customWidth="1"/>
    <col min="291" max="291" width="5.85546875" style="360" customWidth="1"/>
    <col min="292" max="292" width="1.140625" style="360" customWidth="1"/>
    <col min="293" max="327" width="0" style="360" hidden="1" customWidth="1"/>
    <col min="328" max="328" width="1.7109375" style="360" customWidth="1"/>
    <col min="329" max="329" width="15.85546875" style="360" bestFit="1" customWidth="1"/>
    <col min="330" max="330" width="16.28515625" style="360" bestFit="1" customWidth="1"/>
    <col min="331" max="331" width="19.42578125" style="360" customWidth="1"/>
    <col min="332" max="332" width="3.42578125" style="360" bestFit="1" customWidth="1"/>
    <col min="333" max="514" width="2.5703125" style="360"/>
    <col min="515" max="515" width="3" style="360" customWidth="1"/>
    <col min="516" max="516" width="1.42578125" style="360" customWidth="1"/>
    <col min="517" max="521" width="2.5703125" style="360" customWidth="1"/>
    <col min="522" max="522" width="17.7109375" style="360" customWidth="1"/>
    <col min="523" max="523" width="18.42578125" style="360" bestFit="1" customWidth="1"/>
    <col min="524" max="524" width="19.140625" style="360" customWidth="1"/>
    <col min="525" max="525" width="16.85546875" style="360" customWidth="1"/>
    <col min="526" max="526" width="20.140625" style="360" customWidth="1"/>
    <col min="527" max="527" width="20.28515625" style="360" customWidth="1"/>
    <col min="528" max="528" width="19.7109375" style="360" customWidth="1"/>
    <col min="529" max="529" width="2.5703125" style="360" customWidth="1"/>
    <col min="530" max="530" width="19.7109375" style="360" customWidth="1"/>
    <col min="531" max="531" width="0" style="360" hidden="1" customWidth="1"/>
    <col min="532" max="532" width="1" style="360" customWidth="1"/>
    <col min="533" max="533" width="5.7109375" style="360" customWidth="1"/>
    <col min="534" max="534" width="1.7109375" style="360" customWidth="1"/>
    <col min="535" max="535" width="6.42578125" style="360" customWidth="1"/>
    <col min="536" max="536" width="2.85546875" style="360" customWidth="1"/>
    <col min="537" max="537" width="3.85546875" style="360" customWidth="1"/>
    <col min="538" max="538" width="2.85546875" style="360" customWidth="1"/>
    <col min="539" max="539" width="2.28515625" style="360" customWidth="1"/>
    <col min="540" max="540" width="2.42578125" style="360" customWidth="1"/>
    <col min="541" max="541" width="2" style="360" customWidth="1"/>
    <col min="542" max="542" width="2.140625" style="360" customWidth="1"/>
    <col min="543" max="543" width="4" style="360" customWidth="1"/>
    <col min="544" max="544" width="2.140625" style="360" customWidth="1"/>
    <col min="545" max="545" width="2.28515625" style="360" customWidth="1"/>
    <col min="546" max="546" width="2.7109375" style="360" customWidth="1"/>
    <col min="547" max="547" width="5.85546875" style="360" customWidth="1"/>
    <col min="548" max="548" width="1.140625" style="360" customWidth="1"/>
    <col min="549" max="583" width="0" style="360" hidden="1" customWidth="1"/>
    <col min="584" max="584" width="1.7109375" style="360" customWidth="1"/>
    <col min="585" max="585" width="15.85546875" style="360" bestFit="1" customWidth="1"/>
    <col min="586" max="586" width="16.28515625" style="360" bestFit="1" customWidth="1"/>
    <col min="587" max="587" width="19.42578125" style="360" customWidth="1"/>
    <col min="588" max="588" width="3.42578125" style="360" bestFit="1" customWidth="1"/>
    <col min="589" max="770" width="2.5703125" style="360"/>
    <col min="771" max="771" width="3" style="360" customWidth="1"/>
    <col min="772" max="772" width="1.42578125" style="360" customWidth="1"/>
    <col min="773" max="777" width="2.5703125" style="360" customWidth="1"/>
    <col min="778" max="778" width="17.7109375" style="360" customWidth="1"/>
    <col min="779" max="779" width="18.42578125" style="360" bestFit="1" customWidth="1"/>
    <col min="780" max="780" width="19.140625" style="360" customWidth="1"/>
    <col min="781" max="781" width="16.85546875" style="360" customWidth="1"/>
    <col min="782" max="782" width="20.140625" style="360" customWidth="1"/>
    <col min="783" max="783" width="20.28515625" style="360" customWidth="1"/>
    <col min="784" max="784" width="19.7109375" style="360" customWidth="1"/>
    <col min="785" max="785" width="2.5703125" style="360" customWidth="1"/>
    <col min="786" max="786" width="19.7109375" style="360" customWidth="1"/>
    <col min="787" max="787" width="0" style="360" hidden="1" customWidth="1"/>
    <col min="788" max="788" width="1" style="360" customWidth="1"/>
    <col min="789" max="789" width="5.7109375" style="360" customWidth="1"/>
    <col min="790" max="790" width="1.7109375" style="360" customWidth="1"/>
    <col min="791" max="791" width="6.42578125" style="360" customWidth="1"/>
    <col min="792" max="792" width="2.85546875" style="360" customWidth="1"/>
    <col min="793" max="793" width="3.85546875" style="360" customWidth="1"/>
    <col min="794" max="794" width="2.85546875" style="360" customWidth="1"/>
    <col min="795" max="795" width="2.28515625" style="360" customWidth="1"/>
    <col min="796" max="796" width="2.42578125" style="360" customWidth="1"/>
    <col min="797" max="797" width="2" style="360" customWidth="1"/>
    <col min="798" max="798" width="2.140625" style="360" customWidth="1"/>
    <col min="799" max="799" width="4" style="360" customWidth="1"/>
    <col min="800" max="800" width="2.140625" style="360" customWidth="1"/>
    <col min="801" max="801" width="2.28515625" style="360" customWidth="1"/>
    <col min="802" max="802" width="2.7109375" style="360" customWidth="1"/>
    <col min="803" max="803" width="5.85546875" style="360" customWidth="1"/>
    <col min="804" max="804" width="1.140625" style="360" customWidth="1"/>
    <col min="805" max="839" width="0" style="360" hidden="1" customWidth="1"/>
    <col min="840" max="840" width="1.7109375" style="360" customWidth="1"/>
    <col min="841" max="841" width="15.85546875" style="360" bestFit="1" customWidth="1"/>
    <col min="842" max="842" width="16.28515625" style="360" bestFit="1" customWidth="1"/>
    <col min="843" max="843" width="19.42578125" style="360" customWidth="1"/>
    <col min="844" max="844" width="3.42578125" style="360" bestFit="1" customWidth="1"/>
    <col min="845" max="1026" width="2.5703125" style="360"/>
    <col min="1027" max="1027" width="3" style="360" customWidth="1"/>
    <col min="1028" max="1028" width="1.42578125" style="360" customWidth="1"/>
    <col min="1029" max="1033" width="2.5703125" style="360" customWidth="1"/>
    <col min="1034" max="1034" width="17.7109375" style="360" customWidth="1"/>
    <col min="1035" max="1035" width="18.42578125" style="360" bestFit="1" customWidth="1"/>
    <col min="1036" max="1036" width="19.140625" style="360" customWidth="1"/>
    <col min="1037" max="1037" width="16.85546875" style="360" customWidth="1"/>
    <col min="1038" max="1038" width="20.140625" style="360" customWidth="1"/>
    <col min="1039" max="1039" width="20.28515625" style="360" customWidth="1"/>
    <col min="1040" max="1040" width="19.7109375" style="360" customWidth="1"/>
    <col min="1041" max="1041" width="2.5703125" style="360" customWidth="1"/>
    <col min="1042" max="1042" width="19.7109375" style="360" customWidth="1"/>
    <col min="1043" max="1043" width="0" style="360" hidden="1" customWidth="1"/>
    <col min="1044" max="1044" width="1" style="360" customWidth="1"/>
    <col min="1045" max="1045" width="5.7109375" style="360" customWidth="1"/>
    <col min="1046" max="1046" width="1.7109375" style="360" customWidth="1"/>
    <col min="1047" max="1047" width="6.42578125" style="360" customWidth="1"/>
    <col min="1048" max="1048" width="2.85546875" style="360" customWidth="1"/>
    <col min="1049" max="1049" width="3.85546875" style="360" customWidth="1"/>
    <col min="1050" max="1050" width="2.85546875" style="360" customWidth="1"/>
    <col min="1051" max="1051" width="2.28515625" style="360" customWidth="1"/>
    <col min="1052" max="1052" width="2.42578125" style="360" customWidth="1"/>
    <col min="1053" max="1053" width="2" style="360" customWidth="1"/>
    <col min="1054" max="1054" width="2.140625" style="360" customWidth="1"/>
    <col min="1055" max="1055" width="4" style="360" customWidth="1"/>
    <col min="1056" max="1056" width="2.140625" style="360" customWidth="1"/>
    <col min="1057" max="1057" width="2.28515625" style="360" customWidth="1"/>
    <col min="1058" max="1058" width="2.7109375" style="360" customWidth="1"/>
    <col min="1059" max="1059" width="5.85546875" style="360" customWidth="1"/>
    <col min="1060" max="1060" width="1.140625" style="360" customWidth="1"/>
    <col min="1061" max="1095" width="0" style="360" hidden="1" customWidth="1"/>
    <col min="1096" max="1096" width="1.7109375" style="360" customWidth="1"/>
    <col min="1097" max="1097" width="15.85546875" style="360" bestFit="1" customWidth="1"/>
    <col min="1098" max="1098" width="16.28515625" style="360" bestFit="1" customWidth="1"/>
    <col min="1099" max="1099" width="19.42578125" style="360" customWidth="1"/>
    <col min="1100" max="1100" width="3.42578125" style="360" bestFit="1" customWidth="1"/>
    <col min="1101" max="1282" width="2.5703125" style="360"/>
    <col min="1283" max="1283" width="3" style="360" customWidth="1"/>
    <col min="1284" max="1284" width="1.42578125" style="360" customWidth="1"/>
    <col min="1285" max="1289" width="2.5703125" style="360" customWidth="1"/>
    <col min="1290" max="1290" width="17.7109375" style="360" customWidth="1"/>
    <col min="1291" max="1291" width="18.42578125" style="360" bestFit="1" customWidth="1"/>
    <col min="1292" max="1292" width="19.140625" style="360" customWidth="1"/>
    <col min="1293" max="1293" width="16.85546875" style="360" customWidth="1"/>
    <col min="1294" max="1294" width="20.140625" style="360" customWidth="1"/>
    <col min="1295" max="1295" width="20.28515625" style="360" customWidth="1"/>
    <col min="1296" max="1296" width="19.7109375" style="360" customWidth="1"/>
    <col min="1297" max="1297" width="2.5703125" style="360" customWidth="1"/>
    <col min="1298" max="1298" width="19.7109375" style="360" customWidth="1"/>
    <col min="1299" max="1299" width="0" style="360" hidden="1" customWidth="1"/>
    <col min="1300" max="1300" width="1" style="360" customWidth="1"/>
    <col min="1301" max="1301" width="5.7109375" style="360" customWidth="1"/>
    <col min="1302" max="1302" width="1.7109375" style="360" customWidth="1"/>
    <col min="1303" max="1303" width="6.42578125" style="360" customWidth="1"/>
    <col min="1304" max="1304" width="2.85546875" style="360" customWidth="1"/>
    <col min="1305" max="1305" width="3.85546875" style="360" customWidth="1"/>
    <col min="1306" max="1306" width="2.85546875" style="360" customWidth="1"/>
    <col min="1307" max="1307" width="2.28515625" style="360" customWidth="1"/>
    <col min="1308" max="1308" width="2.42578125" style="360" customWidth="1"/>
    <col min="1309" max="1309" width="2" style="360" customWidth="1"/>
    <col min="1310" max="1310" width="2.140625" style="360" customWidth="1"/>
    <col min="1311" max="1311" width="4" style="360" customWidth="1"/>
    <col min="1312" max="1312" width="2.140625" style="360" customWidth="1"/>
    <col min="1313" max="1313" width="2.28515625" style="360" customWidth="1"/>
    <col min="1314" max="1314" width="2.7109375" style="360" customWidth="1"/>
    <col min="1315" max="1315" width="5.85546875" style="360" customWidth="1"/>
    <col min="1316" max="1316" width="1.140625" style="360" customWidth="1"/>
    <col min="1317" max="1351" width="0" style="360" hidden="1" customWidth="1"/>
    <col min="1352" max="1352" width="1.7109375" style="360" customWidth="1"/>
    <col min="1353" max="1353" width="15.85546875" style="360" bestFit="1" customWidth="1"/>
    <col min="1354" max="1354" width="16.28515625" style="360" bestFit="1" customWidth="1"/>
    <col min="1355" max="1355" width="19.42578125" style="360" customWidth="1"/>
    <col min="1356" max="1356" width="3.42578125" style="360" bestFit="1" customWidth="1"/>
    <col min="1357" max="1538" width="2.5703125" style="360"/>
    <col min="1539" max="1539" width="3" style="360" customWidth="1"/>
    <col min="1540" max="1540" width="1.42578125" style="360" customWidth="1"/>
    <col min="1541" max="1545" width="2.5703125" style="360" customWidth="1"/>
    <col min="1546" max="1546" width="17.7109375" style="360" customWidth="1"/>
    <col min="1547" max="1547" width="18.42578125" style="360" bestFit="1" customWidth="1"/>
    <col min="1548" max="1548" width="19.140625" style="360" customWidth="1"/>
    <col min="1549" max="1549" width="16.85546875" style="360" customWidth="1"/>
    <col min="1550" max="1550" width="20.140625" style="360" customWidth="1"/>
    <col min="1551" max="1551" width="20.28515625" style="360" customWidth="1"/>
    <col min="1552" max="1552" width="19.7109375" style="360" customWidth="1"/>
    <col min="1553" max="1553" width="2.5703125" style="360" customWidth="1"/>
    <col min="1554" max="1554" width="19.7109375" style="360" customWidth="1"/>
    <col min="1555" max="1555" width="0" style="360" hidden="1" customWidth="1"/>
    <col min="1556" max="1556" width="1" style="360" customWidth="1"/>
    <col min="1557" max="1557" width="5.7109375" style="360" customWidth="1"/>
    <col min="1558" max="1558" width="1.7109375" style="360" customWidth="1"/>
    <col min="1559" max="1559" width="6.42578125" style="360" customWidth="1"/>
    <col min="1560" max="1560" width="2.85546875" style="360" customWidth="1"/>
    <col min="1561" max="1561" width="3.85546875" style="360" customWidth="1"/>
    <col min="1562" max="1562" width="2.85546875" style="360" customWidth="1"/>
    <col min="1563" max="1563" width="2.28515625" style="360" customWidth="1"/>
    <col min="1564" max="1564" width="2.42578125" style="360" customWidth="1"/>
    <col min="1565" max="1565" width="2" style="360" customWidth="1"/>
    <col min="1566" max="1566" width="2.140625" style="360" customWidth="1"/>
    <col min="1567" max="1567" width="4" style="360" customWidth="1"/>
    <col min="1568" max="1568" width="2.140625" style="360" customWidth="1"/>
    <col min="1569" max="1569" width="2.28515625" style="360" customWidth="1"/>
    <col min="1570" max="1570" width="2.7109375" style="360" customWidth="1"/>
    <col min="1571" max="1571" width="5.85546875" style="360" customWidth="1"/>
    <col min="1572" max="1572" width="1.140625" style="360" customWidth="1"/>
    <col min="1573" max="1607" width="0" style="360" hidden="1" customWidth="1"/>
    <col min="1608" max="1608" width="1.7109375" style="360" customWidth="1"/>
    <col min="1609" max="1609" width="15.85546875" style="360" bestFit="1" customWidth="1"/>
    <col min="1610" max="1610" width="16.28515625" style="360" bestFit="1" customWidth="1"/>
    <col min="1611" max="1611" width="19.42578125" style="360" customWidth="1"/>
    <col min="1612" max="1612" width="3.42578125" style="360" bestFit="1" customWidth="1"/>
    <col min="1613" max="1794" width="2.5703125" style="360"/>
    <col min="1795" max="1795" width="3" style="360" customWidth="1"/>
    <col min="1796" max="1796" width="1.42578125" style="360" customWidth="1"/>
    <col min="1797" max="1801" width="2.5703125" style="360" customWidth="1"/>
    <col min="1802" max="1802" width="17.7109375" style="360" customWidth="1"/>
    <col min="1803" max="1803" width="18.42578125" style="360" bestFit="1" customWidth="1"/>
    <col min="1804" max="1804" width="19.140625" style="360" customWidth="1"/>
    <col min="1805" max="1805" width="16.85546875" style="360" customWidth="1"/>
    <col min="1806" max="1806" width="20.140625" style="360" customWidth="1"/>
    <col min="1807" max="1807" width="20.28515625" style="360" customWidth="1"/>
    <col min="1808" max="1808" width="19.7109375" style="360" customWidth="1"/>
    <col min="1809" max="1809" width="2.5703125" style="360" customWidth="1"/>
    <col min="1810" max="1810" width="19.7109375" style="360" customWidth="1"/>
    <col min="1811" max="1811" width="0" style="360" hidden="1" customWidth="1"/>
    <col min="1812" max="1812" width="1" style="360" customWidth="1"/>
    <col min="1813" max="1813" width="5.7109375" style="360" customWidth="1"/>
    <col min="1814" max="1814" width="1.7109375" style="360" customWidth="1"/>
    <col min="1815" max="1815" width="6.42578125" style="360" customWidth="1"/>
    <col min="1816" max="1816" width="2.85546875" style="360" customWidth="1"/>
    <col min="1817" max="1817" width="3.85546875" style="360" customWidth="1"/>
    <col min="1818" max="1818" width="2.85546875" style="360" customWidth="1"/>
    <col min="1819" max="1819" width="2.28515625" style="360" customWidth="1"/>
    <col min="1820" max="1820" width="2.42578125" style="360" customWidth="1"/>
    <col min="1821" max="1821" width="2" style="360" customWidth="1"/>
    <col min="1822" max="1822" width="2.140625" style="360" customWidth="1"/>
    <col min="1823" max="1823" width="4" style="360" customWidth="1"/>
    <col min="1824" max="1824" width="2.140625" style="360" customWidth="1"/>
    <col min="1825" max="1825" width="2.28515625" style="360" customWidth="1"/>
    <col min="1826" max="1826" width="2.7109375" style="360" customWidth="1"/>
    <col min="1827" max="1827" width="5.85546875" style="360" customWidth="1"/>
    <col min="1828" max="1828" width="1.140625" style="360" customWidth="1"/>
    <col min="1829" max="1863" width="0" style="360" hidden="1" customWidth="1"/>
    <col min="1864" max="1864" width="1.7109375" style="360" customWidth="1"/>
    <col min="1865" max="1865" width="15.85546875" style="360" bestFit="1" customWidth="1"/>
    <col min="1866" max="1866" width="16.28515625" style="360" bestFit="1" customWidth="1"/>
    <col min="1867" max="1867" width="19.42578125" style="360" customWidth="1"/>
    <col min="1868" max="1868" width="3.42578125" style="360" bestFit="1" customWidth="1"/>
    <col min="1869" max="2050" width="2.5703125" style="360"/>
    <col min="2051" max="2051" width="3" style="360" customWidth="1"/>
    <col min="2052" max="2052" width="1.42578125" style="360" customWidth="1"/>
    <col min="2053" max="2057" width="2.5703125" style="360" customWidth="1"/>
    <col min="2058" max="2058" width="17.7109375" style="360" customWidth="1"/>
    <col min="2059" max="2059" width="18.42578125" style="360" bestFit="1" customWidth="1"/>
    <col min="2060" max="2060" width="19.140625" style="360" customWidth="1"/>
    <col min="2061" max="2061" width="16.85546875" style="360" customWidth="1"/>
    <col min="2062" max="2062" width="20.140625" style="360" customWidth="1"/>
    <col min="2063" max="2063" width="20.28515625" style="360" customWidth="1"/>
    <col min="2064" max="2064" width="19.7109375" style="360" customWidth="1"/>
    <col min="2065" max="2065" width="2.5703125" style="360" customWidth="1"/>
    <col min="2066" max="2066" width="19.7109375" style="360" customWidth="1"/>
    <col min="2067" max="2067" width="0" style="360" hidden="1" customWidth="1"/>
    <col min="2068" max="2068" width="1" style="360" customWidth="1"/>
    <col min="2069" max="2069" width="5.7109375" style="360" customWidth="1"/>
    <col min="2070" max="2070" width="1.7109375" style="360" customWidth="1"/>
    <col min="2071" max="2071" width="6.42578125" style="360" customWidth="1"/>
    <col min="2072" max="2072" width="2.85546875" style="360" customWidth="1"/>
    <col min="2073" max="2073" width="3.85546875" style="360" customWidth="1"/>
    <col min="2074" max="2074" width="2.85546875" style="360" customWidth="1"/>
    <col min="2075" max="2075" width="2.28515625" style="360" customWidth="1"/>
    <col min="2076" max="2076" width="2.42578125" style="360" customWidth="1"/>
    <col min="2077" max="2077" width="2" style="360" customWidth="1"/>
    <col min="2078" max="2078" width="2.140625" style="360" customWidth="1"/>
    <col min="2079" max="2079" width="4" style="360" customWidth="1"/>
    <col min="2080" max="2080" width="2.140625" style="360" customWidth="1"/>
    <col min="2081" max="2081" width="2.28515625" style="360" customWidth="1"/>
    <col min="2082" max="2082" width="2.7109375" style="360" customWidth="1"/>
    <col min="2083" max="2083" width="5.85546875" style="360" customWidth="1"/>
    <col min="2084" max="2084" width="1.140625" style="360" customWidth="1"/>
    <col min="2085" max="2119" width="0" style="360" hidden="1" customWidth="1"/>
    <col min="2120" max="2120" width="1.7109375" style="360" customWidth="1"/>
    <col min="2121" max="2121" width="15.85546875" style="360" bestFit="1" customWidth="1"/>
    <col min="2122" max="2122" width="16.28515625" style="360" bestFit="1" customWidth="1"/>
    <col min="2123" max="2123" width="19.42578125" style="360" customWidth="1"/>
    <col min="2124" max="2124" width="3.42578125" style="360" bestFit="1" customWidth="1"/>
    <col min="2125" max="2306" width="2.5703125" style="360"/>
    <col min="2307" max="2307" width="3" style="360" customWidth="1"/>
    <col min="2308" max="2308" width="1.42578125" style="360" customWidth="1"/>
    <col min="2309" max="2313" width="2.5703125" style="360" customWidth="1"/>
    <col min="2314" max="2314" width="17.7109375" style="360" customWidth="1"/>
    <col min="2315" max="2315" width="18.42578125" style="360" bestFit="1" customWidth="1"/>
    <col min="2316" max="2316" width="19.140625" style="360" customWidth="1"/>
    <col min="2317" max="2317" width="16.85546875" style="360" customWidth="1"/>
    <col min="2318" max="2318" width="20.140625" style="360" customWidth="1"/>
    <col min="2319" max="2319" width="20.28515625" style="360" customWidth="1"/>
    <col min="2320" max="2320" width="19.7109375" style="360" customWidth="1"/>
    <col min="2321" max="2321" width="2.5703125" style="360" customWidth="1"/>
    <col min="2322" max="2322" width="19.7109375" style="360" customWidth="1"/>
    <col min="2323" max="2323" width="0" style="360" hidden="1" customWidth="1"/>
    <col min="2324" max="2324" width="1" style="360" customWidth="1"/>
    <col min="2325" max="2325" width="5.7109375" style="360" customWidth="1"/>
    <col min="2326" max="2326" width="1.7109375" style="360" customWidth="1"/>
    <col min="2327" max="2327" width="6.42578125" style="360" customWidth="1"/>
    <col min="2328" max="2328" width="2.85546875" style="360" customWidth="1"/>
    <col min="2329" max="2329" width="3.85546875" style="360" customWidth="1"/>
    <col min="2330" max="2330" width="2.85546875" style="360" customWidth="1"/>
    <col min="2331" max="2331" width="2.28515625" style="360" customWidth="1"/>
    <col min="2332" max="2332" width="2.42578125" style="360" customWidth="1"/>
    <col min="2333" max="2333" width="2" style="360" customWidth="1"/>
    <col min="2334" max="2334" width="2.140625" style="360" customWidth="1"/>
    <col min="2335" max="2335" width="4" style="360" customWidth="1"/>
    <col min="2336" max="2336" width="2.140625" style="360" customWidth="1"/>
    <col min="2337" max="2337" width="2.28515625" style="360" customWidth="1"/>
    <col min="2338" max="2338" width="2.7109375" style="360" customWidth="1"/>
    <col min="2339" max="2339" width="5.85546875" style="360" customWidth="1"/>
    <col min="2340" max="2340" width="1.140625" style="360" customWidth="1"/>
    <col min="2341" max="2375" width="0" style="360" hidden="1" customWidth="1"/>
    <col min="2376" max="2376" width="1.7109375" style="360" customWidth="1"/>
    <col min="2377" max="2377" width="15.85546875" style="360" bestFit="1" customWidth="1"/>
    <col min="2378" max="2378" width="16.28515625" style="360" bestFit="1" customWidth="1"/>
    <col min="2379" max="2379" width="19.42578125" style="360" customWidth="1"/>
    <col min="2380" max="2380" width="3.42578125" style="360" bestFit="1" customWidth="1"/>
    <col min="2381" max="2562" width="2.5703125" style="360"/>
    <col min="2563" max="2563" width="3" style="360" customWidth="1"/>
    <col min="2564" max="2564" width="1.42578125" style="360" customWidth="1"/>
    <col min="2565" max="2569" width="2.5703125" style="360" customWidth="1"/>
    <col min="2570" max="2570" width="17.7109375" style="360" customWidth="1"/>
    <col min="2571" max="2571" width="18.42578125" style="360" bestFit="1" customWidth="1"/>
    <col min="2572" max="2572" width="19.140625" style="360" customWidth="1"/>
    <col min="2573" max="2573" width="16.85546875" style="360" customWidth="1"/>
    <col min="2574" max="2574" width="20.140625" style="360" customWidth="1"/>
    <col min="2575" max="2575" width="20.28515625" style="360" customWidth="1"/>
    <col min="2576" max="2576" width="19.7109375" style="360" customWidth="1"/>
    <col min="2577" max="2577" width="2.5703125" style="360" customWidth="1"/>
    <col min="2578" max="2578" width="19.7109375" style="360" customWidth="1"/>
    <col min="2579" max="2579" width="0" style="360" hidden="1" customWidth="1"/>
    <col min="2580" max="2580" width="1" style="360" customWidth="1"/>
    <col min="2581" max="2581" width="5.7109375" style="360" customWidth="1"/>
    <col min="2582" max="2582" width="1.7109375" style="360" customWidth="1"/>
    <col min="2583" max="2583" width="6.42578125" style="360" customWidth="1"/>
    <col min="2584" max="2584" width="2.85546875" style="360" customWidth="1"/>
    <col min="2585" max="2585" width="3.85546875" style="360" customWidth="1"/>
    <col min="2586" max="2586" width="2.85546875" style="360" customWidth="1"/>
    <col min="2587" max="2587" width="2.28515625" style="360" customWidth="1"/>
    <col min="2588" max="2588" width="2.42578125" style="360" customWidth="1"/>
    <col min="2589" max="2589" width="2" style="360" customWidth="1"/>
    <col min="2590" max="2590" width="2.140625" style="360" customWidth="1"/>
    <col min="2591" max="2591" width="4" style="360" customWidth="1"/>
    <col min="2592" max="2592" width="2.140625" style="360" customWidth="1"/>
    <col min="2593" max="2593" width="2.28515625" style="360" customWidth="1"/>
    <col min="2594" max="2594" width="2.7109375" style="360" customWidth="1"/>
    <col min="2595" max="2595" width="5.85546875" style="360" customWidth="1"/>
    <col min="2596" max="2596" width="1.140625" style="360" customWidth="1"/>
    <col min="2597" max="2631" width="0" style="360" hidden="1" customWidth="1"/>
    <col min="2632" max="2632" width="1.7109375" style="360" customWidth="1"/>
    <col min="2633" max="2633" width="15.85546875" style="360" bestFit="1" customWidth="1"/>
    <col min="2634" max="2634" width="16.28515625" style="360" bestFit="1" customWidth="1"/>
    <col min="2635" max="2635" width="19.42578125" style="360" customWidth="1"/>
    <col min="2636" max="2636" width="3.42578125" style="360" bestFit="1" customWidth="1"/>
    <col min="2637" max="2818" width="2.5703125" style="360"/>
    <col min="2819" max="2819" width="3" style="360" customWidth="1"/>
    <col min="2820" max="2820" width="1.42578125" style="360" customWidth="1"/>
    <col min="2821" max="2825" width="2.5703125" style="360" customWidth="1"/>
    <col min="2826" max="2826" width="17.7109375" style="360" customWidth="1"/>
    <col min="2827" max="2827" width="18.42578125" style="360" bestFit="1" customWidth="1"/>
    <col min="2828" max="2828" width="19.140625" style="360" customWidth="1"/>
    <col min="2829" max="2829" width="16.85546875" style="360" customWidth="1"/>
    <col min="2830" max="2830" width="20.140625" style="360" customWidth="1"/>
    <col min="2831" max="2831" width="20.28515625" style="360" customWidth="1"/>
    <col min="2832" max="2832" width="19.7109375" style="360" customWidth="1"/>
    <col min="2833" max="2833" width="2.5703125" style="360" customWidth="1"/>
    <col min="2834" max="2834" width="19.7109375" style="360" customWidth="1"/>
    <col min="2835" max="2835" width="0" style="360" hidden="1" customWidth="1"/>
    <col min="2836" max="2836" width="1" style="360" customWidth="1"/>
    <col min="2837" max="2837" width="5.7109375" style="360" customWidth="1"/>
    <col min="2838" max="2838" width="1.7109375" style="360" customWidth="1"/>
    <col min="2839" max="2839" width="6.42578125" style="360" customWidth="1"/>
    <col min="2840" max="2840" width="2.85546875" style="360" customWidth="1"/>
    <col min="2841" max="2841" width="3.85546875" style="360" customWidth="1"/>
    <col min="2842" max="2842" width="2.85546875" style="360" customWidth="1"/>
    <col min="2843" max="2843" width="2.28515625" style="360" customWidth="1"/>
    <col min="2844" max="2844" width="2.42578125" style="360" customWidth="1"/>
    <col min="2845" max="2845" width="2" style="360" customWidth="1"/>
    <col min="2846" max="2846" width="2.140625" style="360" customWidth="1"/>
    <col min="2847" max="2847" width="4" style="360" customWidth="1"/>
    <col min="2848" max="2848" width="2.140625" style="360" customWidth="1"/>
    <col min="2849" max="2849" width="2.28515625" style="360" customWidth="1"/>
    <col min="2850" max="2850" width="2.7109375" style="360" customWidth="1"/>
    <col min="2851" max="2851" width="5.85546875" style="360" customWidth="1"/>
    <col min="2852" max="2852" width="1.140625" style="360" customWidth="1"/>
    <col min="2853" max="2887" width="0" style="360" hidden="1" customWidth="1"/>
    <col min="2888" max="2888" width="1.7109375" style="360" customWidth="1"/>
    <col min="2889" max="2889" width="15.85546875" style="360" bestFit="1" customWidth="1"/>
    <col min="2890" max="2890" width="16.28515625" style="360" bestFit="1" customWidth="1"/>
    <col min="2891" max="2891" width="19.42578125" style="360" customWidth="1"/>
    <col min="2892" max="2892" width="3.42578125" style="360" bestFit="1" customWidth="1"/>
    <col min="2893" max="3074" width="2.5703125" style="360"/>
    <col min="3075" max="3075" width="3" style="360" customWidth="1"/>
    <col min="3076" max="3076" width="1.42578125" style="360" customWidth="1"/>
    <col min="3077" max="3081" width="2.5703125" style="360" customWidth="1"/>
    <col min="3082" max="3082" width="17.7109375" style="360" customWidth="1"/>
    <col min="3083" max="3083" width="18.42578125" style="360" bestFit="1" customWidth="1"/>
    <col min="3084" max="3084" width="19.140625" style="360" customWidth="1"/>
    <col min="3085" max="3085" width="16.85546875" style="360" customWidth="1"/>
    <col min="3086" max="3086" width="20.140625" style="360" customWidth="1"/>
    <col min="3087" max="3087" width="20.28515625" style="360" customWidth="1"/>
    <col min="3088" max="3088" width="19.7109375" style="360" customWidth="1"/>
    <col min="3089" max="3089" width="2.5703125" style="360" customWidth="1"/>
    <col min="3090" max="3090" width="19.7109375" style="360" customWidth="1"/>
    <col min="3091" max="3091" width="0" style="360" hidden="1" customWidth="1"/>
    <col min="3092" max="3092" width="1" style="360" customWidth="1"/>
    <col min="3093" max="3093" width="5.7109375" style="360" customWidth="1"/>
    <col min="3094" max="3094" width="1.7109375" style="360" customWidth="1"/>
    <col min="3095" max="3095" width="6.42578125" style="360" customWidth="1"/>
    <col min="3096" max="3096" width="2.85546875" style="360" customWidth="1"/>
    <col min="3097" max="3097" width="3.85546875" style="360" customWidth="1"/>
    <col min="3098" max="3098" width="2.85546875" style="360" customWidth="1"/>
    <col min="3099" max="3099" width="2.28515625" style="360" customWidth="1"/>
    <col min="3100" max="3100" width="2.42578125" style="360" customWidth="1"/>
    <col min="3101" max="3101" width="2" style="360" customWidth="1"/>
    <col min="3102" max="3102" width="2.140625" style="360" customWidth="1"/>
    <col min="3103" max="3103" width="4" style="360" customWidth="1"/>
    <col min="3104" max="3104" width="2.140625" style="360" customWidth="1"/>
    <col min="3105" max="3105" width="2.28515625" style="360" customWidth="1"/>
    <col min="3106" max="3106" width="2.7109375" style="360" customWidth="1"/>
    <col min="3107" max="3107" width="5.85546875" style="360" customWidth="1"/>
    <col min="3108" max="3108" width="1.140625" style="360" customWidth="1"/>
    <col min="3109" max="3143" width="0" style="360" hidden="1" customWidth="1"/>
    <col min="3144" max="3144" width="1.7109375" style="360" customWidth="1"/>
    <col min="3145" max="3145" width="15.85546875" style="360" bestFit="1" customWidth="1"/>
    <col min="3146" max="3146" width="16.28515625" style="360" bestFit="1" customWidth="1"/>
    <col min="3147" max="3147" width="19.42578125" style="360" customWidth="1"/>
    <col min="3148" max="3148" width="3.42578125" style="360" bestFit="1" customWidth="1"/>
    <col min="3149" max="3330" width="2.5703125" style="360"/>
    <col min="3331" max="3331" width="3" style="360" customWidth="1"/>
    <col min="3332" max="3332" width="1.42578125" style="360" customWidth="1"/>
    <col min="3333" max="3337" width="2.5703125" style="360" customWidth="1"/>
    <col min="3338" max="3338" width="17.7109375" style="360" customWidth="1"/>
    <col min="3339" max="3339" width="18.42578125" style="360" bestFit="1" customWidth="1"/>
    <col min="3340" max="3340" width="19.140625" style="360" customWidth="1"/>
    <col min="3341" max="3341" width="16.85546875" style="360" customWidth="1"/>
    <col min="3342" max="3342" width="20.140625" style="360" customWidth="1"/>
    <col min="3343" max="3343" width="20.28515625" style="360" customWidth="1"/>
    <col min="3344" max="3344" width="19.7109375" style="360" customWidth="1"/>
    <col min="3345" max="3345" width="2.5703125" style="360" customWidth="1"/>
    <col min="3346" max="3346" width="19.7109375" style="360" customWidth="1"/>
    <col min="3347" max="3347" width="0" style="360" hidden="1" customWidth="1"/>
    <col min="3348" max="3348" width="1" style="360" customWidth="1"/>
    <col min="3349" max="3349" width="5.7109375" style="360" customWidth="1"/>
    <col min="3350" max="3350" width="1.7109375" style="360" customWidth="1"/>
    <col min="3351" max="3351" width="6.42578125" style="360" customWidth="1"/>
    <col min="3352" max="3352" width="2.85546875" style="360" customWidth="1"/>
    <col min="3353" max="3353" width="3.85546875" style="360" customWidth="1"/>
    <col min="3354" max="3354" width="2.85546875" style="360" customWidth="1"/>
    <col min="3355" max="3355" width="2.28515625" style="360" customWidth="1"/>
    <col min="3356" max="3356" width="2.42578125" style="360" customWidth="1"/>
    <col min="3357" max="3357" width="2" style="360" customWidth="1"/>
    <col min="3358" max="3358" width="2.140625" style="360" customWidth="1"/>
    <col min="3359" max="3359" width="4" style="360" customWidth="1"/>
    <col min="3360" max="3360" width="2.140625" style="360" customWidth="1"/>
    <col min="3361" max="3361" width="2.28515625" style="360" customWidth="1"/>
    <col min="3362" max="3362" width="2.7109375" style="360" customWidth="1"/>
    <col min="3363" max="3363" width="5.85546875" style="360" customWidth="1"/>
    <col min="3364" max="3364" width="1.140625" style="360" customWidth="1"/>
    <col min="3365" max="3399" width="0" style="360" hidden="1" customWidth="1"/>
    <col min="3400" max="3400" width="1.7109375" style="360" customWidth="1"/>
    <col min="3401" max="3401" width="15.85546875" style="360" bestFit="1" customWidth="1"/>
    <col min="3402" max="3402" width="16.28515625" style="360" bestFit="1" customWidth="1"/>
    <col min="3403" max="3403" width="19.42578125" style="360" customWidth="1"/>
    <col min="3404" max="3404" width="3.42578125" style="360" bestFit="1" customWidth="1"/>
    <col min="3405" max="3586" width="2.5703125" style="360"/>
    <col min="3587" max="3587" width="3" style="360" customWidth="1"/>
    <col min="3588" max="3588" width="1.42578125" style="360" customWidth="1"/>
    <col min="3589" max="3593" width="2.5703125" style="360" customWidth="1"/>
    <col min="3594" max="3594" width="17.7109375" style="360" customWidth="1"/>
    <col min="3595" max="3595" width="18.42578125" style="360" bestFit="1" customWidth="1"/>
    <col min="3596" max="3596" width="19.140625" style="360" customWidth="1"/>
    <col min="3597" max="3597" width="16.85546875" style="360" customWidth="1"/>
    <col min="3598" max="3598" width="20.140625" style="360" customWidth="1"/>
    <col min="3599" max="3599" width="20.28515625" style="360" customWidth="1"/>
    <col min="3600" max="3600" width="19.7109375" style="360" customWidth="1"/>
    <col min="3601" max="3601" width="2.5703125" style="360" customWidth="1"/>
    <col min="3602" max="3602" width="19.7109375" style="360" customWidth="1"/>
    <col min="3603" max="3603" width="0" style="360" hidden="1" customWidth="1"/>
    <col min="3604" max="3604" width="1" style="360" customWidth="1"/>
    <col min="3605" max="3605" width="5.7109375" style="360" customWidth="1"/>
    <col min="3606" max="3606" width="1.7109375" style="360" customWidth="1"/>
    <col min="3607" max="3607" width="6.42578125" style="360" customWidth="1"/>
    <col min="3608" max="3608" width="2.85546875" style="360" customWidth="1"/>
    <col min="3609" max="3609" width="3.85546875" style="360" customWidth="1"/>
    <col min="3610" max="3610" width="2.85546875" style="360" customWidth="1"/>
    <col min="3611" max="3611" width="2.28515625" style="360" customWidth="1"/>
    <col min="3612" max="3612" width="2.42578125" style="360" customWidth="1"/>
    <col min="3613" max="3613" width="2" style="360" customWidth="1"/>
    <col min="3614" max="3614" width="2.140625" style="360" customWidth="1"/>
    <col min="3615" max="3615" width="4" style="360" customWidth="1"/>
    <col min="3616" max="3616" width="2.140625" style="360" customWidth="1"/>
    <col min="3617" max="3617" width="2.28515625" style="360" customWidth="1"/>
    <col min="3618" max="3618" width="2.7109375" style="360" customWidth="1"/>
    <col min="3619" max="3619" width="5.85546875" style="360" customWidth="1"/>
    <col min="3620" max="3620" width="1.140625" style="360" customWidth="1"/>
    <col min="3621" max="3655" width="0" style="360" hidden="1" customWidth="1"/>
    <col min="3656" max="3656" width="1.7109375" style="360" customWidth="1"/>
    <col min="3657" max="3657" width="15.85546875" style="360" bestFit="1" customWidth="1"/>
    <col min="3658" max="3658" width="16.28515625" style="360" bestFit="1" customWidth="1"/>
    <col min="3659" max="3659" width="19.42578125" style="360" customWidth="1"/>
    <col min="3660" max="3660" width="3.42578125" style="360" bestFit="1" customWidth="1"/>
    <col min="3661" max="3842" width="2.5703125" style="360"/>
    <col min="3843" max="3843" width="3" style="360" customWidth="1"/>
    <col min="3844" max="3844" width="1.42578125" style="360" customWidth="1"/>
    <col min="3845" max="3849" width="2.5703125" style="360" customWidth="1"/>
    <col min="3850" max="3850" width="17.7109375" style="360" customWidth="1"/>
    <col min="3851" max="3851" width="18.42578125" style="360" bestFit="1" customWidth="1"/>
    <col min="3852" max="3852" width="19.140625" style="360" customWidth="1"/>
    <col min="3853" max="3853" width="16.85546875" style="360" customWidth="1"/>
    <col min="3854" max="3854" width="20.140625" style="360" customWidth="1"/>
    <col min="3855" max="3855" width="20.28515625" style="360" customWidth="1"/>
    <col min="3856" max="3856" width="19.7109375" style="360" customWidth="1"/>
    <col min="3857" max="3857" width="2.5703125" style="360" customWidth="1"/>
    <col min="3858" max="3858" width="19.7109375" style="360" customWidth="1"/>
    <col min="3859" max="3859" width="0" style="360" hidden="1" customWidth="1"/>
    <col min="3860" max="3860" width="1" style="360" customWidth="1"/>
    <col min="3861" max="3861" width="5.7109375" style="360" customWidth="1"/>
    <col min="3862" max="3862" width="1.7109375" style="360" customWidth="1"/>
    <col min="3863" max="3863" width="6.42578125" style="360" customWidth="1"/>
    <col min="3864" max="3864" width="2.85546875" style="360" customWidth="1"/>
    <col min="3865" max="3865" width="3.85546875" style="360" customWidth="1"/>
    <col min="3866" max="3866" width="2.85546875" style="360" customWidth="1"/>
    <col min="3867" max="3867" width="2.28515625" style="360" customWidth="1"/>
    <col min="3868" max="3868" width="2.42578125" style="360" customWidth="1"/>
    <col min="3869" max="3869" width="2" style="360" customWidth="1"/>
    <col min="3870" max="3870" width="2.140625" style="360" customWidth="1"/>
    <col min="3871" max="3871" width="4" style="360" customWidth="1"/>
    <col min="3872" max="3872" width="2.140625" style="360" customWidth="1"/>
    <col min="3873" max="3873" width="2.28515625" style="360" customWidth="1"/>
    <col min="3874" max="3874" width="2.7109375" style="360" customWidth="1"/>
    <col min="3875" max="3875" width="5.85546875" style="360" customWidth="1"/>
    <col min="3876" max="3876" width="1.140625" style="360" customWidth="1"/>
    <col min="3877" max="3911" width="0" style="360" hidden="1" customWidth="1"/>
    <col min="3912" max="3912" width="1.7109375" style="360" customWidth="1"/>
    <col min="3913" max="3913" width="15.85546875" style="360" bestFit="1" customWidth="1"/>
    <col min="3914" max="3914" width="16.28515625" style="360" bestFit="1" customWidth="1"/>
    <col min="3915" max="3915" width="19.42578125" style="360" customWidth="1"/>
    <col min="3916" max="3916" width="3.42578125" style="360" bestFit="1" customWidth="1"/>
    <col min="3917" max="4098" width="2.5703125" style="360"/>
    <col min="4099" max="4099" width="3" style="360" customWidth="1"/>
    <col min="4100" max="4100" width="1.42578125" style="360" customWidth="1"/>
    <col min="4101" max="4105" width="2.5703125" style="360" customWidth="1"/>
    <col min="4106" max="4106" width="17.7109375" style="360" customWidth="1"/>
    <col min="4107" max="4107" width="18.42578125" style="360" bestFit="1" customWidth="1"/>
    <col min="4108" max="4108" width="19.140625" style="360" customWidth="1"/>
    <col min="4109" max="4109" width="16.85546875" style="360" customWidth="1"/>
    <col min="4110" max="4110" width="20.140625" style="360" customWidth="1"/>
    <col min="4111" max="4111" width="20.28515625" style="360" customWidth="1"/>
    <col min="4112" max="4112" width="19.7109375" style="360" customWidth="1"/>
    <col min="4113" max="4113" width="2.5703125" style="360" customWidth="1"/>
    <col min="4114" max="4114" width="19.7109375" style="360" customWidth="1"/>
    <col min="4115" max="4115" width="0" style="360" hidden="1" customWidth="1"/>
    <col min="4116" max="4116" width="1" style="360" customWidth="1"/>
    <col min="4117" max="4117" width="5.7109375" style="360" customWidth="1"/>
    <col min="4118" max="4118" width="1.7109375" style="360" customWidth="1"/>
    <col min="4119" max="4119" width="6.42578125" style="360" customWidth="1"/>
    <col min="4120" max="4120" width="2.85546875" style="360" customWidth="1"/>
    <col min="4121" max="4121" width="3.85546875" style="360" customWidth="1"/>
    <col min="4122" max="4122" width="2.85546875" style="360" customWidth="1"/>
    <col min="4123" max="4123" width="2.28515625" style="360" customWidth="1"/>
    <col min="4124" max="4124" width="2.42578125" style="360" customWidth="1"/>
    <col min="4125" max="4125" width="2" style="360" customWidth="1"/>
    <col min="4126" max="4126" width="2.140625" style="360" customWidth="1"/>
    <col min="4127" max="4127" width="4" style="360" customWidth="1"/>
    <col min="4128" max="4128" width="2.140625" style="360" customWidth="1"/>
    <col min="4129" max="4129" width="2.28515625" style="360" customWidth="1"/>
    <col min="4130" max="4130" width="2.7109375" style="360" customWidth="1"/>
    <col min="4131" max="4131" width="5.85546875" style="360" customWidth="1"/>
    <col min="4132" max="4132" width="1.140625" style="360" customWidth="1"/>
    <col min="4133" max="4167" width="0" style="360" hidden="1" customWidth="1"/>
    <col min="4168" max="4168" width="1.7109375" style="360" customWidth="1"/>
    <col min="4169" max="4169" width="15.85546875" style="360" bestFit="1" customWidth="1"/>
    <col min="4170" max="4170" width="16.28515625" style="360" bestFit="1" customWidth="1"/>
    <col min="4171" max="4171" width="19.42578125" style="360" customWidth="1"/>
    <col min="4172" max="4172" width="3.42578125" style="360" bestFit="1" customWidth="1"/>
    <col min="4173" max="4354" width="2.5703125" style="360"/>
    <col min="4355" max="4355" width="3" style="360" customWidth="1"/>
    <col min="4356" max="4356" width="1.42578125" style="360" customWidth="1"/>
    <col min="4357" max="4361" width="2.5703125" style="360" customWidth="1"/>
    <col min="4362" max="4362" width="17.7109375" style="360" customWidth="1"/>
    <col min="4363" max="4363" width="18.42578125" style="360" bestFit="1" customWidth="1"/>
    <col min="4364" max="4364" width="19.140625" style="360" customWidth="1"/>
    <col min="4365" max="4365" width="16.85546875" style="360" customWidth="1"/>
    <col min="4366" max="4366" width="20.140625" style="360" customWidth="1"/>
    <col min="4367" max="4367" width="20.28515625" style="360" customWidth="1"/>
    <col min="4368" max="4368" width="19.7109375" style="360" customWidth="1"/>
    <col min="4369" max="4369" width="2.5703125" style="360" customWidth="1"/>
    <col min="4370" max="4370" width="19.7109375" style="360" customWidth="1"/>
    <col min="4371" max="4371" width="0" style="360" hidden="1" customWidth="1"/>
    <col min="4372" max="4372" width="1" style="360" customWidth="1"/>
    <col min="4373" max="4373" width="5.7109375" style="360" customWidth="1"/>
    <col min="4374" max="4374" width="1.7109375" style="360" customWidth="1"/>
    <col min="4375" max="4375" width="6.42578125" style="360" customWidth="1"/>
    <col min="4376" max="4376" width="2.85546875" style="360" customWidth="1"/>
    <col min="4377" max="4377" width="3.85546875" style="360" customWidth="1"/>
    <col min="4378" max="4378" width="2.85546875" style="360" customWidth="1"/>
    <col min="4379" max="4379" width="2.28515625" style="360" customWidth="1"/>
    <col min="4380" max="4380" width="2.42578125" style="360" customWidth="1"/>
    <col min="4381" max="4381" width="2" style="360" customWidth="1"/>
    <col min="4382" max="4382" width="2.140625" style="360" customWidth="1"/>
    <col min="4383" max="4383" width="4" style="360" customWidth="1"/>
    <col min="4384" max="4384" width="2.140625" style="360" customWidth="1"/>
    <col min="4385" max="4385" width="2.28515625" style="360" customWidth="1"/>
    <col min="4386" max="4386" width="2.7109375" style="360" customWidth="1"/>
    <col min="4387" max="4387" width="5.85546875" style="360" customWidth="1"/>
    <col min="4388" max="4388" width="1.140625" style="360" customWidth="1"/>
    <col min="4389" max="4423" width="0" style="360" hidden="1" customWidth="1"/>
    <col min="4424" max="4424" width="1.7109375" style="360" customWidth="1"/>
    <col min="4425" max="4425" width="15.85546875" style="360" bestFit="1" customWidth="1"/>
    <col min="4426" max="4426" width="16.28515625" style="360" bestFit="1" customWidth="1"/>
    <col min="4427" max="4427" width="19.42578125" style="360" customWidth="1"/>
    <col min="4428" max="4428" width="3.42578125" style="360" bestFit="1" customWidth="1"/>
    <col min="4429" max="4610" width="2.5703125" style="360"/>
    <col min="4611" max="4611" width="3" style="360" customWidth="1"/>
    <col min="4612" max="4612" width="1.42578125" style="360" customWidth="1"/>
    <col min="4613" max="4617" width="2.5703125" style="360" customWidth="1"/>
    <col min="4618" max="4618" width="17.7109375" style="360" customWidth="1"/>
    <col min="4619" max="4619" width="18.42578125" style="360" bestFit="1" customWidth="1"/>
    <col min="4620" max="4620" width="19.140625" style="360" customWidth="1"/>
    <col min="4621" max="4621" width="16.85546875" style="360" customWidth="1"/>
    <col min="4622" max="4622" width="20.140625" style="360" customWidth="1"/>
    <col min="4623" max="4623" width="20.28515625" style="360" customWidth="1"/>
    <col min="4624" max="4624" width="19.7109375" style="360" customWidth="1"/>
    <col min="4625" max="4625" width="2.5703125" style="360" customWidth="1"/>
    <col min="4626" max="4626" width="19.7109375" style="360" customWidth="1"/>
    <col min="4627" max="4627" width="0" style="360" hidden="1" customWidth="1"/>
    <col min="4628" max="4628" width="1" style="360" customWidth="1"/>
    <col min="4629" max="4629" width="5.7109375" style="360" customWidth="1"/>
    <col min="4630" max="4630" width="1.7109375" style="360" customWidth="1"/>
    <col min="4631" max="4631" width="6.42578125" style="360" customWidth="1"/>
    <col min="4632" max="4632" width="2.85546875" style="360" customWidth="1"/>
    <col min="4633" max="4633" width="3.85546875" style="360" customWidth="1"/>
    <col min="4634" max="4634" width="2.85546875" style="360" customWidth="1"/>
    <col min="4635" max="4635" width="2.28515625" style="360" customWidth="1"/>
    <col min="4636" max="4636" width="2.42578125" style="360" customWidth="1"/>
    <col min="4637" max="4637" width="2" style="360" customWidth="1"/>
    <col min="4638" max="4638" width="2.140625" style="360" customWidth="1"/>
    <col min="4639" max="4639" width="4" style="360" customWidth="1"/>
    <col min="4640" max="4640" width="2.140625" style="360" customWidth="1"/>
    <col min="4641" max="4641" width="2.28515625" style="360" customWidth="1"/>
    <col min="4642" max="4642" width="2.7109375" style="360" customWidth="1"/>
    <col min="4643" max="4643" width="5.85546875" style="360" customWidth="1"/>
    <col min="4644" max="4644" width="1.140625" style="360" customWidth="1"/>
    <col min="4645" max="4679" width="0" style="360" hidden="1" customWidth="1"/>
    <col min="4680" max="4680" width="1.7109375" style="360" customWidth="1"/>
    <col min="4681" max="4681" width="15.85546875" style="360" bestFit="1" customWidth="1"/>
    <col min="4682" max="4682" width="16.28515625" style="360" bestFit="1" customWidth="1"/>
    <col min="4683" max="4683" width="19.42578125" style="360" customWidth="1"/>
    <col min="4684" max="4684" width="3.42578125" style="360" bestFit="1" customWidth="1"/>
    <col min="4685" max="4866" width="2.5703125" style="360"/>
    <col min="4867" max="4867" width="3" style="360" customWidth="1"/>
    <col min="4868" max="4868" width="1.42578125" style="360" customWidth="1"/>
    <col min="4869" max="4873" width="2.5703125" style="360" customWidth="1"/>
    <col min="4874" max="4874" width="17.7109375" style="360" customWidth="1"/>
    <col min="4875" max="4875" width="18.42578125" style="360" bestFit="1" customWidth="1"/>
    <col min="4876" max="4876" width="19.140625" style="360" customWidth="1"/>
    <col min="4877" max="4877" width="16.85546875" style="360" customWidth="1"/>
    <col min="4878" max="4878" width="20.140625" style="360" customWidth="1"/>
    <col min="4879" max="4879" width="20.28515625" style="360" customWidth="1"/>
    <col min="4880" max="4880" width="19.7109375" style="360" customWidth="1"/>
    <col min="4881" max="4881" width="2.5703125" style="360" customWidth="1"/>
    <col min="4882" max="4882" width="19.7109375" style="360" customWidth="1"/>
    <col min="4883" max="4883" width="0" style="360" hidden="1" customWidth="1"/>
    <col min="4884" max="4884" width="1" style="360" customWidth="1"/>
    <col min="4885" max="4885" width="5.7109375" style="360" customWidth="1"/>
    <col min="4886" max="4886" width="1.7109375" style="360" customWidth="1"/>
    <col min="4887" max="4887" width="6.42578125" style="360" customWidth="1"/>
    <col min="4888" max="4888" width="2.85546875" style="360" customWidth="1"/>
    <col min="4889" max="4889" width="3.85546875" style="360" customWidth="1"/>
    <col min="4890" max="4890" width="2.85546875" style="360" customWidth="1"/>
    <col min="4891" max="4891" width="2.28515625" style="360" customWidth="1"/>
    <col min="4892" max="4892" width="2.42578125" style="360" customWidth="1"/>
    <col min="4893" max="4893" width="2" style="360" customWidth="1"/>
    <col min="4894" max="4894" width="2.140625" style="360" customWidth="1"/>
    <col min="4895" max="4895" width="4" style="360" customWidth="1"/>
    <col min="4896" max="4896" width="2.140625" style="360" customWidth="1"/>
    <col min="4897" max="4897" width="2.28515625" style="360" customWidth="1"/>
    <col min="4898" max="4898" width="2.7109375" style="360" customWidth="1"/>
    <col min="4899" max="4899" width="5.85546875" style="360" customWidth="1"/>
    <col min="4900" max="4900" width="1.140625" style="360" customWidth="1"/>
    <col min="4901" max="4935" width="0" style="360" hidden="1" customWidth="1"/>
    <col min="4936" max="4936" width="1.7109375" style="360" customWidth="1"/>
    <col min="4937" max="4937" width="15.85546875" style="360" bestFit="1" customWidth="1"/>
    <col min="4938" max="4938" width="16.28515625" style="360" bestFit="1" customWidth="1"/>
    <col min="4939" max="4939" width="19.42578125" style="360" customWidth="1"/>
    <col min="4940" max="4940" width="3.42578125" style="360" bestFit="1" customWidth="1"/>
    <col min="4941" max="5122" width="2.5703125" style="360"/>
    <col min="5123" max="5123" width="3" style="360" customWidth="1"/>
    <col min="5124" max="5124" width="1.42578125" style="360" customWidth="1"/>
    <col min="5125" max="5129" width="2.5703125" style="360" customWidth="1"/>
    <col min="5130" max="5130" width="17.7109375" style="360" customWidth="1"/>
    <col min="5131" max="5131" width="18.42578125" style="360" bestFit="1" customWidth="1"/>
    <col min="5132" max="5132" width="19.140625" style="360" customWidth="1"/>
    <col min="5133" max="5133" width="16.85546875" style="360" customWidth="1"/>
    <col min="5134" max="5134" width="20.140625" style="360" customWidth="1"/>
    <col min="5135" max="5135" width="20.28515625" style="360" customWidth="1"/>
    <col min="5136" max="5136" width="19.7109375" style="360" customWidth="1"/>
    <col min="5137" max="5137" width="2.5703125" style="360" customWidth="1"/>
    <col min="5138" max="5138" width="19.7109375" style="360" customWidth="1"/>
    <col min="5139" max="5139" width="0" style="360" hidden="1" customWidth="1"/>
    <col min="5140" max="5140" width="1" style="360" customWidth="1"/>
    <col min="5141" max="5141" width="5.7109375" style="360" customWidth="1"/>
    <col min="5142" max="5142" width="1.7109375" style="360" customWidth="1"/>
    <col min="5143" max="5143" width="6.42578125" style="360" customWidth="1"/>
    <col min="5144" max="5144" width="2.85546875" style="360" customWidth="1"/>
    <col min="5145" max="5145" width="3.85546875" style="360" customWidth="1"/>
    <col min="5146" max="5146" width="2.85546875" style="360" customWidth="1"/>
    <col min="5147" max="5147" width="2.28515625" style="360" customWidth="1"/>
    <col min="5148" max="5148" width="2.42578125" style="360" customWidth="1"/>
    <col min="5149" max="5149" width="2" style="360" customWidth="1"/>
    <col min="5150" max="5150" width="2.140625" style="360" customWidth="1"/>
    <col min="5151" max="5151" width="4" style="360" customWidth="1"/>
    <col min="5152" max="5152" width="2.140625" style="360" customWidth="1"/>
    <col min="5153" max="5153" width="2.28515625" style="360" customWidth="1"/>
    <col min="5154" max="5154" width="2.7109375" style="360" customWidth="1"/>
    <col min="5155" max="5155" width="5.85546875" style="360" customWidth="1"/>
    <col min="5156" max="5156" width="1.140625" style="360" customWidth="1"/>
    <col min="5157" max="5191" width="0" style="360" hidden="1" customWidth="1"/>
    <col min="5192" max="5192" width="1.7109375" style="360" customWidth="1"/>
    <col min="5193" max="5193" width="15.85546875" style="360" bestFit="1" customWidth="1"/>
    <col min="5194" max="5194" width="16.28515625" style="360" bestFit="1" customWidth="1"/>
    <col min="5195" max="5195" width="19.42578125" style="360" customWidth="1"/>
    <col min="5196" max="5196" width="3.42578125" style="360" bestFit="1" customWidth="1"/>
    <col min="5197" max="5378" width="2.5703125" style="360"/>
    <col min="5379" max="5379" width="3" style="360" customWidth="1"/>
    <col min="5380" max="5380" width="1.42578125" style="360" customWidth="1"/>
    <col min="5381" max="5385" width="2.5703125" style="360" customWidth="1"/>
    <col min="5386" max="5386" width="17.7109375" style="360" customWidth="1"/>
    <col min="5387" max="5387" width="18.42578125" style="360" bestFit="1" customWidth="1"/>
    <col min="5388" max="5388" width="19.140625" style="360" customWidth="1"/>
    <col min="5389" max="5389" width="16.85546875" style="360" customWidth="1"/>
    <col min="5390" max="5390" width="20.140625" style="360" customWidth="1"/>
    <col min="5391" max="5391" width="20.28515625" style="360" customWidth="1"/>
    <col min="5392" max="5392" width="19.7109375" style="360" customWidth="1"/>
    <col min="5393" max="5393" width="2.5703125" style="360" customWidth="1"/>
    <col min="5394" max="5394" width="19.7109375" style="360" customWidth="1"/>
    <col min="5395" max="5395" width="0" style="360" hidden="1" customWidth="1"/>
    <col min="5396" max="5396" width="1" style="360" customWidth="1"/>
    <col min="5397" max="5397" width="5.7109375" style="360" customWidth="1"/>
    <col min="5398" max="5398" width="1.7109375" style="360" customWidth="1"/>
    <col min="5399" max="5399" width="6.42578125" style="360" customWidth="1"/>
    <col min="5400" max="5400" width="2.85546875" style="360" customWidth="1"/>
    <col min="5401" max="5401" width="3.85546875" style="360" customWidth="1"/>
    <col min="5402" max="5402" width="2.85546875" style="360" customWidth="1"/>
    <col min="5403" max="5403" width="2.28515625" style="360" customWidth="1"/>
    <col min="5404" max="5404" width="2.42578125" style="360" customWidth="1"/>
    <col min="5405" max="5405" width="2" style="360" customWidth="1"/>
    <col min="5406" max="5406" width="2.140625" style="360" customWidth="1"/>
    <col min="5407" max="5407" width="4" style="360" customWidth="1"/>
    <col min="5408" max="5408" width="2.140625" style="360" customWidth="1"/>
    <col min="5409" max="5409" width="2.28515625" style="360" customWidth="1"/>
    <col min="5410" max="5410" width="2.7109375" style="360" customWidth="1"/>
    <col min="5411" max="5411" width="5.85546875" style="360" customWidth="1"/>
    <col min="5412" max="5412" width="1.140625" style="360" customWidth="1"/>
    <col min="5413" max="5447" width="0" style="360" hidden="1" customWidth="1"/>
    <col min="5448" max="5448" width="1.7109375" style="360" customWidth="1"/>
    <col min="5449" max="5449" width="15.85546875" style="360" bestFit="1" customWidth="1"/>
    <col min="5450" max="5450" width="16.28515625" style="360" bestFit="1" customWidth="1"/>
    <col min="5451" max="5451" width="19.42578125" style="360" customWidth="1"/>
    <col min="5452" max="5452" width="3.42578125" style="360" bestFit="1" customWidth="1"/>
    <col min="5453" max="5634" width="2.5703125" style="360"/>
    <col min="5635" max="5635" width="3" style="360" customWidth="1"/>
    <col min="5636" max="5636" width="1.42578125" style="360" customWidth="1"/>
    <col min="5637" max="5641" width="2.5703125" style="360" customWidth="1"/>
    <col min="5642" max="5642" width="17.7109375" style="360" customWidth="1"/>
    <col min="5643" max="5643" width="18.42578125" style="360" bestFit="1" customWidth="1"/>
    <col min="5644" max="5644" width="19.140625" style="360" customWidth="1"/>
    <col min="5645" max="5645" width="16.85546875" style="360" customWidth="1"/>
    <col min="5646" max="5646" width="20.140625" style="360" customWidth="1"/>
    <col min="5647" max="5647" width="20.28515625" style="360" customWidth="1"/>
    <col min="5648" max="5648" width="19.7109375" style="360" customWidth="1"/>
    <col min="5649" max="5649" width="2.5703125" style="360" customWidth="1"/>
    <col min="5650" max="5650" width="19.7109375" style="360" customWidth="1"/>
    <col min="5651" max="5651" width="0" style="360" hidden="1" customWidth="1"/>
    <col min="5652" max="5652" width="1" style="360" customWidth="1"/>
    <col min="5653" max="5653" width="5.7109375" style="360" customWidth="1"/>
    <col min="5654" max="5654" width="1.7109375" style="360" customWidth="1"/>
    <col min="5655" max="5655" width="6.42578125" style="360" customWidth="1"/>
    <col min="5656" max="5656" width="2.85546875" style="360" customWidth="1"/>
    <col min="5657" max="5657" width="3.85546875" style="360" customWidth="1"/>
    <col min="5658" max="5658" width="2.85546875" style="360" customWidth="1"/>
    <col min="5659" max="5659" width="2.28515625" style="360" customWidth="1"/>
    <col min="5660" max="5660" width="2.42578125" style="360" customWidth="1"/>
    <col min="5661" max="5661" width="2" style="360" customWidth="1"/>
    <col min="5662" max="5662" width="2.140625" style="360" customWidth="1"/>
    <col min="5663" max="5663" width="4" style="360" customWidth="1"/>
    <col min="5664" max="5664" width="2.140625" style="360" customWidth="1"/>
    <col min="5665" max="5665" width="2.28515625" style="360" customWidth="1"/>
    <col min="5666" max="5666" width="2.7109375" style="360" customWidth="1"/>
    <col min="5667" max="5667" width="5.85546875" style="360" customWidth="1"/>
    <col min="5668" max="5668" width="1.140625" style="360" customWidth="1"/>
    <col min="5669" max="5703" width="0" style="360" hidden="1" customWidth="1"/>
    <col min="5704" max="5704" width="1.7109375" style="360" customWidth="1"/>
    <col min="5705" max="5705" width="15.85546875" style="360" bestFit="1" customWidth="1"/>
    <col min="5706" max="5706" width="16.28515625" style="360" bestFit="1" customWidth="1"/>
    <col min="5707" max="5707" width="19.42578125" style="360" customWidth="1"/>
    <col min="5708" max="5708" width="3.42578125" style="360" bestFit="1" customWidth="1"/>
    <col min="5709" max="5890" width="2.5703125" style="360"/>
    <col min="5891" max="5891" width="3" style="360" customWidth="1"/>
    <col min="5892" max="5892" width="1.42578125" style="360" customWidth="1"/>
    <col min="5893" max="5897" width="2.5703125" style="360" customWidth="1"/>
    <col min="5898" max="5898" width="17.7109375" style="360" customWidth="1"/>
    <col min="5899" max="5899" width="18.42578125" style="360" bestFit="1" customWidth="1"/>
    <col min="5900" max="5900" width="19.140625" style="360" customWidth="1"/>
    <col min="5901" max="5901" width="16.85546875" style="360" customWidth="1"/>
    <col min="5902" max="5902" width="20.140625" style="360" customWidth="1"/>
    <col min="5903" max="5903" width="20.28515625" style="360" customWidth="1"/>
    <col min="5904" max="5904" width="19.7109375" style="360" customWidth="1"/>
    <col min="5905" max="5905" width="2.5703125" style="360" customWidth="1"/>
    <col min="5906" max="5906" width="19.7109375" style="360" customWidth="1"/>
    <col min="5907" max="5907" width="0" style="360" hidden="1" customWidth="1"/>
    <col min="5908" max="5908" width="1" style="360" customWidth="1"/>
    <col min="5909" max="5909" width="5.7109375" style="360" customWidth="1"/>
    <col min="5910" max="5910" width="1.7109375" style="360" customWidth="1"/>
    <col min="5911" max="5911" width="6.42578125" style="360" customWidth="1"/>
    <col min="5912" max="5912" width="2.85546875" style="360" customWidth="1"/>
    <col min="5913" max="5913" width="3.85546875" style="360" customWidth="1"/>
    <col min="5914" max="5914" width="2.85546875" style="360" customWidth="1"/>
    <col min="5915" max="5915" width="2.28515625" style="360" customWidth="1"/>
    <col min="5916" max="5916" width="2.42578125" style="360" customWidth="1"/>
    <col min="5917" max="5917" width="2" style="360" customWidth="1"/>
    <col min="5918" max="5918" width="2.140625" style="360" customWidth="1"/>
    <col min="5919" max="5919" width="4" style="360" customWidth="1"/>
    <col min="5920" max="5920" width="2.140625" style="360" customWidth="1"/>
    <col min="5921" max="5921" width="2.28515625" style="360" customWidth="1"/>
    <col min="5922" max="5922" width="2.7109375" style="360" customWidth="1"/>
    <col min="5923" max="5923" width="5.85546875" style="360" customWidth="1"/>
    <col min="5924" max="5924" width="1.140625" style="360" customWidth="1"/>
    <col min="5925" max="5959" width="0" style="360" hidden="1" customWidth="1"/>
    <col min="5960" max="5960" width="1.7109375" style="360" customWidth="1"/>
    <col min="5961" max="5961" width="15.85546875" style="360" bestFit="1" customWidth="1"/>
    <col min="5962" max="5962" width="16.28515625" style="360" bestFit="1" customWidth="1"/>
    <col min="5963" max="5963" width="19.42578125" style="360" customWidth="1"/>
    <col min="5964" max="5964" width="3.42578125" style="360" bestFit="1" customWidth="1"/>
    <col min="5965" max="6146" width="2.5703125" style="360"/>
    <col min="6147" max="6147" width="3" style="360" customWidth="1"/>
    <col min="6148" max="6148" width="1.42578125" style="360" customWidth="1"/>
    <col min="6149" max="6153" width="2.5703125" style="360" customWidth="1"/>
    <col min="6154" max="6154" width="17.7109375" style="360" customWidth="1"/>
    <col min="6155" max="6155" width="18.42578125" style="360" bestFit="1" customWidth="1"/>
    <col min="6156" max="6156" width="19.140625" style="360" customWidth="1"/>
    <col min="6157" max="6157" width="16.85546875" style="360" customWidth="1"/>
    <col min="6158" max="6158" width="20.140625" style="360" customWidth="1"/>
    <col min="6159" max="6159" width="20.28515625" style="360" customWidth="1"/>
    <col min="6160" max="6160" width="19.7109375" style="360" customWidth="1"/>
    <col min="6161" max="6161" width="2.5703125" style="360" customWidth="1"/>
    <col min="6162" max="6162" width="19.7109375" style="360" customWidth="1"/>
    <col min="6163" max="6163" width="0" style="360" hidden="1" customWidth="1"/>
    <col min="6164" max="6164" width="1" style="360" customWidth="1"/>
    <col min="6165" max="6165" width="5.7109375" style="360" customWidth="1"/>
    <col min="6166" max="6166" width="1.7109375" style="360" customWidth="1"/>
    <col min="6167" max="6167" width="6.42578125" style="360" customWidth="1"/>
    <col min="6168" max="6168" width="2.85546875" style="360" customWidth="1"/>
    <col min="6169" max="6169" width="3.85546875" style="360" customWidth="1"/>
    <col min="6170" max="6170" width="2.85546875" style="360" customWidth="1"/>
    <col min="6171" max="6171" width="2.28515625" style="360" customWidth="1"/>
    <col min="6172" max="6172" width="2.42578125" style="360" customWidth="1"/>
    <col min="6173" max="6173" width="2" style="360" customWidth="1"/>
    <col min="6174" max="6174" width="2.140625" style="360" customWidth="1"/>
    <col min="6175" max="6175" width="4" style="360" customWidth="1"/>
    <col min="6176" max="6176" width="2.140625" style="360" customWidth="1"/>
    <col min="6177" max="6177" width="2.28515625" style="360" customWidth="1"/>
    <col min="6178" max="6178" width="2.7109375" style="360" customWidth="1"/>
    <col min="6179" max="6179" width="5.85546875" style="360" customWidth="1"/>
    <col min="6180" max="6180" width="1.140625" style="360" customWidth="1"/>
    <col min="6181" max="6215" width="0" style="360" hidden="1" customWidth="1"/>
    <col min="6216" max="6216" width="1.7109375" style="360" customWidth="1"/>
    <col min="6217" max="6217" width="15.85546875" style="360" bestFit="1" customWidth="1"/>
    <col min="6218" max="6218" width="16.28515625" style="360" bestFit="1" customWidth="1"/>
    <col min="6219" max="6219" width="19.42578125" style="360" customWidth="1"/>
    <col min="6220" max="6220" width="3.42578125" style="360" bestFit="1" customWidth="1"/>
    <col min="6221" max="6402" width="2.5703125" style="360"/>
    <col min="6403" max="6403" width="3" style="360" customWidth="1"/>
    <col min="6404" max="6404" width="1.42578125" style="360" customWidth="1"/>
    <col min="6405" max="6409" width="2.5703125" style="360" customWidth="1"/>
    <col min="6410" max="6410" width="17.7109375" style="360" customWidth="1"/>
    <col min="6411" max="6411" width="18.42578125" style="360" bestFit="1" customWidth="1"/>
    <col min="6412" max="6412" width="19.140625" style="360" customWidth="1"/>
    <col min="6413" max="6413" width="16.85546875" style="360" customWidth="1"/>
    <col min="6414" max="6414" width="20.140625" style="360" customWidth="1"/>
    <col min="6415" max="6415" width="20.28515625" style="360" customWidth="1"/>
    <col min="6416" max="6416" width="19.7109375" style="360" customWidth="1"/>
    <col min="6417" max="6417" width="2.5703125" style="360" customWidth="1"/>
    <col min="6418" max="6418" width="19.7109375" style="360" customWidth="1"/>
    <col min="6419" max="6419" width="0" style="360" hidden="1" customWidth="1"/>
    <col min="6420" max="6420" width="1" style="360" customWidth="1"/>
    <col min="6421" max="6421" width="5.7109375" style="360" customWidth="1"/>
    <col min="6422" max="6422" width="1.7109375" style="360" customWidth="1"/>
    <col min="6423" max="6423" width="6.42578125" style="360" customWidth="1"/>
    <col min="6424" max="6424" width="2.85546875" style="360" customWidth="1"/>
    <col min="6425" max="6425" width="3.85546875" style="360" customWidth="1"/>
    <col min="6426" max="6426" width="2.85546875" style="360" customWidth="1"/>
    <col min="6427" max="6427" width="2.28515625" style="360" customWidth="1"/>
    <col min="6428" max="6428" width="2.42578125" style="360" customWidth="1"/>
    <col min="6429" max="6429" width="2" style="360" customWidth="1"/>
    <col min="6430" max="6430" width="2.140625" style="360" customWidth="1"/>
    <col min="6431" max="6431" width="4" style="360" customWidth="1"/>
    <col min="6432" max="6432" width="2.140625" style="360" customWidth="1"/>
    <col min="6433" max="6433" width="2.28515625" style="360" customWidth="1"/>
    <col min="6434" max="6434" width="2.7109375" style="360" customWidth="1"/>
    <col min="6435" max="6435" width="5.85546875" style="360" customWidth="1"/>
    <col min="6436" max="6436" width="1.140625" style="360" customWidth="1"/>
    <col min="6437" max="6471" width="0" style="360" hidden="1" customWidth="1"/>
    <col min="6472" max="6472" width="1.7109375" style="360" customWidth="1"/>
    <col min="6473" max="6473" width="15.85546875" style="360" bestFit="1" customWidth="1"/>
    <col min="6474" max="6474" width="16.28515625" style="360" bestFit="1" customWidth="1"/>
    <col min="6475" max="6475" width="19.42578125" style="360" customWidth="1"/>
    <col min="6476" max="6476" width="3.42578125" style="360" bestFit="1" customWidth="1"/>
    <col min="6477" max="6658" width="2.5703125" style="360"/>
    <col min="6659" max="6659" width="3" style="360" customWidth="1"/>
    <col min="6660" max="6660" width="1.42578125" style="360" customWidth="1"/>
    <col min="6661" max="6665" width="2.5703125" style="360" customWidth="1"/>
    <col min="6666" max="6666" width="17.7109375" style="360" customWidth="1"/>
    <col min="6667" max="6667" width="18.42578125" style="360" bestFit="1" customWidth="1"/>
    <col min="6668" max="6668" width="19.140625" style="360" customWidth="1"/>
    <col min="6669" max="6669" width="16.85546875" style="360" customWidth="1"/>
    <col min="6670" max="6670" width="20.140625" style="360" customWidth="1"/>
    <col min="6671" max="6671" width="20.28515625" style="360" customWidth="1"/>
    <col min="6672" max="6672" width="19.7109375" style="360" customWidth="1"/>
    <col min="6673" max="6673" width="2.5703125" style="360" customWidth="1"/>
    <col min="6674" max="6674" width="19.7109375" style="360" customWidth="1"/>
    <col min="6675" max="6675" width="0" style="360" hidden="1" customWidth="1"/>
    <col min="6676" max="6676" width="1" style="360" customWidth="1"/>
    <col min="6677" max="6677" width="5.7109375" style="360" customWidth="1"/>
    <col min="6678" max="6678" width="1.7109375" style="360" customWidth="1"/>
    <col min="6679" max="6679" width="6.42578125" style="360" customWidth="1"/>
    <col min="6680" max="6680" width="2.85546875" style="360" customWidth="1"/>
    <col min="6681" max="6681" width="3.85546875" style="360" customWidth="1"/>
    <col min="6682" max="6682" width="2.85546875" style="360" customWidth="1"/>
    <col min="6683" max="6683" width="2.28515625" style="360" customWidth="1"/>
    <col min="6684" max="6684" width="2.42578125" style="360" customWidth="1"/>
    <col min="6685" max="6685" width="2" style="360" customWidth="1"/>
    <col min="6686" max="6686" width="2.140625" style="360" customWidth="1"/>
    <col min="6687" max="6687" width="4" style="360" customWidth="1"/>
    <col min="6688" max="6688" width="2.140625" style="360" customWidth="1"/>
    <col min="6689" max="6689" width="2.28515625" style="360" customWidth="1"/>
    <col min="6690" max="6690" width="2.7109375" style="360" customWidth="1"/>
    <col min="6691" max="6691" width="5.85546875" style="360" customWidth="1"/>
    <col min="6692" max="6692" width="1.140625" style="360" customWidth="1"/>
    <col min="6693" max="6727" width="0" style="360" hidden="1" customWidth="1"/>
    <col min="6728" max="6728" width="1.7109375" style="360" customWidth="1"/>
    <col min="6729" max="6729" width="15.85546875" style="360" bestFit="1" customWidth="1"/>
    <col min="6730" max="6730" width="16.28515625" style="360" bestFit="1" customWidth="1"/>
    <col min="6731" max="6731" width="19.42578125" style="360" customWidth="1"/>
    <col min="6732" max="6732" width="3.42578125" style="360" bestFit="1" customWidth="1"/>
    <col min="6733" max="6914" width="2.5703125" style="360"/>
    <col min="6915" max="6915" width="3" style="360" customWidth="1"/>
    <col min="6916" max="6916" width="1.42578125" style="360" customWidth="1"/>
    <col min="6917" max="6921" width="2.5703125" style="360" customWidth="1"/>
    <col min="6922" max="6922" width="17.7109375" style="360" customWidth="1"/>
    <col min="6923" max="6923" width="18.42578125" style="360" bestFit="1" customWidth="1"/>
    <col min="6924" max="6924" width="19.140625" style="360" customWidth="1"/>
    <col min="6925" max="6925" width="16.85546875" style="360" customWidth="1"/>
    <col min="6926" max="6926" width="20.140625" style="360" customWidth="1"/>
    <col min="6927" max="6927" width="20.28515625" style="360" customWidth="1"/>
    <col min="6928" max="6928" width="19.7109375" style="360" customWidth="1"/>
    <col min="6929" max="6929" width="2.5703125" style="360" customWidth="1"/>
    <col min="6930" max="6930" width="19.7109375" style="360" customWidth="1"/>
    <col min="6931" max="6931" width="0" style="360" hidden="1" customWidth="1"/>
    <col min="6932" max="6932" width="1" style="360" customWidth="1"/>
    <col min="6933" max="6933" width="5.7109375" style="360" customWidth="1"/>
    <col min="6934" max="6934" width="1.7109375" style="360" customWidth="1"/>
    <col min="6935" max="6935" width="6.42578125" style="360" customWidth="1"/>
    <col min="6936" max="6936" width="2.85546875" style="360" customWidth="1"/>
    <col min="6937" max="6937" width="3.85546875" style="360" customWidth="1"/>
    <col min="6938" max="6938" width="2.85546875" style="360" customWidth="1"/>
    <col min="6939" max="6939" width="2.28515625" style="360" customWidth="1"/>
    <col min="6940" max="6940" width="2.42578125" style="360" customWidth="1"/>
    <col min="6941" max="6941" width="2" style="360" customWidth="1"/>
    <col min="6942" max="6942" width="2.140625" style="360" customWidth="1"/>
    <col min="6943" max="6943" width="4" style="360" customWidth="1"/>
    <col min="6944" max="6944" width="2.140625" style="360" customWidth="1"/>
    <col min="6945" max="6945" width="2.28515625" style="360" customWidth="1"/>
    <col min="6946" max="6946" width="2.7109375" style="360" customWidth="1"/>
    <col min="6947" max="6947" width="5.85546875" style="360" customWidth="1"/>
    <col min="6948" max="6948" width="1.140625" style="360" customWidth="1"/>
    <col min="6949" max="6983" width="0" style="360" hidden="1" customWidth="1"/>
    <col min="6984" max="6984" width="1.7109375" style="360" customWidth="1"/>
    <col min="6985" max="6985" width="15.85546875" style="360" bestFit="1" customWidth="1"/>
    <col min="6986" max="6986" width="16.28515625" style="360" bestFit="1" customWidth="1"/>
    <col min="6987" max="6987" width="19.42578125" style="360" customWidth="1"/>
    <col min="6988" max="6988" width="3.42578125" style="360" bestFit="1" customWidth="1"/>
    <col min="6989" max="7170" width="2.5703125" style="360"/>
    <col min="7171" max="7171" width="3" style="360" customWidth="1"/>
    <col min="7172" max="7172" width="1.42578125" style="360" customWidth="1"/>
    <col min="7173" max="7177" width="2.5703125" style="360" customWidth="1"/>
    <col min="7178" max="7178" width="17.7109375" style="360" customWidth="1"/>
    <col min="7179" max="7179" width="18.42578125" style="360" bestFit="1" customWidth="1"/>
    <col min="7180" max="7180" width="19.140625" style="360" customWidth="1"/>
    <col min="7181" max="7181" width="16.85546875" style="360" customWidth="1"/>
    <col min="7182" max="7182" width="20.140625" style="360" customWidth="1"/>
    <col min="7183" max="7183" width="20.28515625" style="360" customWidth="1"/>
    <col min="7184" max="7184" width="19.7109375" style="360" customWidth="1"/>
    <col min="7185" max="7185" width="2.5703125" style="360" customWidth="1"/>
    <col min="7186" max="7186" width="19.7109375" style="360" customWidth="1"/>
    <col min="7187" max="7187" width="0" style="360" hidden="1" customWidth="1"/>
    <col min="7188" max="7188" width="1" style="360" customWidth="1"/>
    <col min="7189" max="7189" width="5.7109375" style="360" customWidth="1"/>
    <col min="7190" max="7190" width="1.7109375" style="360" customWidth="1"/>
    <col min="7191" max="7191" width="6.42578125" style="360" customWidth="1"/>
    <col min="7192" max="7192" width="2.85546875" style="360" customWidth="1"/>
    <col min="7193" max="7193" width="3.85546875" style="360" customWidth="1"/>
    <col min="7194" max="7194" width="2.85546875" style="360" customWidth="1"/>
    <col min="7195" max="7195" width="2.28515625" style="360" customWidth="1"/>
    <col min="7196" max="7196" width="2.42578125" style="360" customWidth="1"/>
    <col min="7197" max="7197" width="2" style="360" customWidth="1"/>
    <col min="7198" max="7198" width="2.140625" style="360" customWidth="1"/>
    <col min="7199" max="7199" width="4" style="360" customWidth="1"/>
    <col min="7200" max="7200" width="2.140625" style="360" customWidth="1"/>
    <col min="7201" max="7201" width="2.28515625" style="360" customWidth="1"/>
    <col min="7202" max="7202" width="2.7109375" style="360" customWidth="1"/>
    <col min="7203" max="7203" width="5.85546875" style="360" customWidth="1"/>
    <col min="7204" max="7204" width="1.140625" style="360" customWidth="1"/>
    <col min="7205" max="7239" width="0" style="360" hidden="1" customWidth="1"/>
    <col min="7240" max="7240" width="1.7109375" style="360" customWidth="1"/>
    <col min="7241" max="7241" width="15.85546875" style="360" bestFit="1" customWidth="1"/>
    <col min="7242" max="7242" width="16.28515625" style="360" bestFit="1" customWidth="1"/>
    <col min="7243" max="7243" width="19.42578125" style="360" customWidth="1"/>
    <col min="7244" max="7244" width="3.42578125" style="360" bestFit="1" customWidth="1"/>
    <col min="7245" max="7426" width="2.5703125" style="360"/>
    <col min="7427" max="7427" width="3" style="360" customWidth="1"/>
    <col min="7428" max="7428" width="1.42578125" style="360" customWidth="1"/>
    <col min="7429" max="7433" width="2.5703125" style="360" customWidth="1"/>
    <col min="7434" max="7434" width="17.7109375" style="360" customWidth="1"/>
    <col min="7435" max="7435" width="18.42578125" style="360" bestFit="1" customWidth="1"/>
    <col min="7436" max="7436" width="19.140625" style="360" customWidth="1"/>
    <col min="7437" max="7437" width="16.85546875" style="360" customWidth="1"/>
    <col min="7438" max="7438" width="20.140625" style="360" customWidth="1"/>
    <col min="7439" max="7439" width="20.28515625" style="360" customWidth="1"/>
    <col min="7440" max="7440" width="19.7109375" style="360" customWidth="1"/>
    <col min="7441" max="7441" width="2.5703125" style="360" customWidth="1"/>
    <col min="7442" max="7442" width="19.7109375" style="360" customWidth="1"/>
    <col min="7443" max="7443" width="0" style="360" hidden="1" customWidth="1"/>
    <col min="7444" max="7444" width="1" style="360" customWidth="1"/>
    <col min="7445" max="7445" width="5.7109375" style="360" customWidth="1"/>
    <col min="7446" max="7446" width="1.7109375" style="360" customWidth="1"/>
    <col min="7447" max="7447" width="6.42578125" style="360" customWidth="1"/>
    <col min="7448" max="7448" width="2.85546875" style="360" customWidth="1"/>
    <col min="7449" max="7449" width="3.85546875" style="360" customWidth="1"/>
    <col min="7450" max="7450" width="2.85546875" style="360" customWidth="1"/>
    <col min="7451" max="7451" width="2.28515625" style="360" customWidth="1"/>
    <col min="7452" max="7452" width="2.42578125" style="360" customWidth="1"/>
    <col min="7453" max="7453" width="2" style="360" customWidth="1"/>
    <col min="7454" max="7454" width="2.140625" style="360" customWidth="1"/>
    <col min="7455" max="7455" width="4" style="360" customWidth="1"/>
    <col min="7456" max="7456" width="2.140625" style="360" customWidth="1"/>
    <col min="7457" max="7457" width="2.28515625" style="360" customWidth="1"/>
    <col min="7458" max="7458" width="2.7109375" style="360" customWidth="1"/>
    <col min="7459" max="7459" width="5.85546875" style="360" customWidth="1"/>
    <col min="7460" max="7460" width="1.140625" style="360" customWidth="1"/>
    <col min="7461" max="7495" width="0" style="360" hidden="1" customWidth="1"/>
    <col min="7496" max="7496" width="1.7109375" style="360" customWidth="1"/>
    <col min="7497" max="7497" width="15.85546875" style="360" bestFit="1" customWidth="1"/>
    <col min="7498" max="7498" width="16.28515625" style="360" bestFit="1" customWidth="1"/>
    <col min="7499" max="7499" width="19.42578125" style="360" customWidth="1"/>
    <col min="7500" max="7500" width="3.42578125" style="360" bestFit="1" customWidth="1"/>
    <col min="7501" max="7682" width="2.5703125" style="360"/>
    <col min="7683" max="7683" width="3" style="360" customWidth="1"/>
    <col min="7684" max="7684" width="1.42578125" style="360" customWidth="1"/>
    <col min="7685" max="7689" width="2.5703125" style="360" customWidth="1"/>
    <col min="7690" max="7690" width="17.7109375" style="360" customWidth="1"/>
    <col min="7691" max="7691" width="18.42578125" style="360" bestFit="1" customWidth="1"/>
    <col min="7692" max="7692" width="19.140625" style="360" customWidth="1"/>
    <col min="7693" max="7693" width="16.85546875" style="360" customWidth="1"/>
    <col min="7694" max="7694" width="20.140625" style="360" customWidth="1"/>
    <col min="7695" max="7695" width="20.28515625" style="360" customWidth="1"/>
    <col min="7696" max="7696" width="19.7109375" style="360" customWidth="1"/>
    <col min="7697" max="7697" width="2.5703125" style="360" customWidth="1"/>
    <col min="7698" max="7698" width="19.7109375" style="360" customWidth="1"/>
    <col min="7699" max="7699" width="0" style="360" hidden="1" customWidth="1"/>
    <col min="7700" max="7700" width="1" style="360" customWidth="1"/>
    <col min="7701" max="7701" width="5.7109375" style="360" customWidth="1"/>
    <col min="7702" max="7702" width="1.7109375" style="360" customWidth="1"/>
    <col min="7703" max="7703" width="6.42578125" style="360" customWidth="1"/>
    <col min="7704" max="7704" width="2.85546875" style="360" customWidth="1"/>
    <col min="7705" max="7705" width="3.85546875" style="360" customWidth="1"/>
    <col min="7706" max="7706" width="2.85546875" style="360" customWidth="1"/>
    <col min="7707" max="7707" width="2.28515625" style="360" customWidth="1"/>
    <col min="7708" max="7708" width="2.42578125" style="360" customWidth="1"/>
    <col min="7709" max="7709" width="2" style="360" customWidth="1"/>
    <col min="7710" max="7710" width="2.140625" style="360" customWidth="1"/>
    <col min="7711" max="7711" width="4" style="360" customWidth="1"/>
    <col min="7712" max="7712" width="2.140625" style="360" customWidth="1"/>
    <col min="7713" max="7713" width="2.28515625" style="360" customWidth="1"/>
    <col min="7714" max="7714" width="2.7109375" style="360" customWidth="1"/>
    <col min="7715" max="7715" width="5.85546875" style="360" customWidth="1"/>
    <col min="7716" max="7716" width="1.140625" style="360" customWidth="1"/>
    <col min="7717" max="7751" width="0" style="360" hidden="1" customWidth="1"/>
    <col min="7752" max="7752" width="1.7109375" style="360" customWidth="1"/>
    <col min="7753" max="7753" width="15.85546875" style="360" bestFit="1" customWidth="1"/>
    <col min="7754" max="7754" width="16.28515625" style="360" bestFit="1" customWidth="1"/>
    <col min="7755" max="7755" width="19.42578125" style="360" customWidth="1"/>
    <col min="7756" max="7756" width="3.42578125" style="360" bestFit="1" customWidth="1"/>
    <col min="7757" max="7938" width="2.5703125" style="360"/>
    <col min="7939" max="7939" width="3" style="360" customWidth="1"/>
    <col min="7940" max="7940" width="1.42578125" style="360" customWidth="1"/>
    <col min="7941" max="7945" width="2.5703125" style="360" customWidth="1"/>
    <col min="7946" max="7946" width="17.7109375" style="360" customWidth="1"/>
    <col min="7947" max="7947" width="18.42578125" style="360" bestFit="1" customWidth="1"/>
    <col min="7948" max="7948" width="19.140625" style="360" customWidth="1"/>
    <col min="7949" max="7949" width="16.85546875" style="360" customWidth="1"/>
    <col min="7950" max="7950" width="20.140625" style="360" customWidth="1"/>
    <col min="7951" max="7951" width="20.28515625" style="360" customWidth="1"/>
    <col min="7952" max="7952" width="19.7109375" style="360" customWidth="1"/>
    <col min="7953" max="7953" width="2.5703125" style="360" customWidth="1"/>
    <col min="7954" max="7954" width="19.7109375" style="360" customWidth="1"/>
    <col min="7955" max="7955" width="0" style="360" hidden="1" customWidth="1"/>
    <col min="7956" max="7956" width="1" style="360" customWidth="1"/>
    <col min="7957" max="7957" width="5.7109375" style="360" customWidth="1"/>
    <col min="7958" max="7958" width="1.7109375" style="360" customWidth="1"/>
    <col min="7959" max="7959" width="6.42578125" style="360" customWidth="1"/>
    <col min="7960" max="7960" width="2.85546875" style="360" customWidth="1"/>
    <col min="7961" max="7961" width="3.85546875" style="360" customWidth="1"/>
    <col min="7962" max="7962" width="2.85546875" style="360" customWidth="1"/>
    <col min="7963" max="7963" width="2.28515625" style="360" customWidth="1"/>
    <col min="7964" max="7964" width="2.42578125" style="360" customWidth="1"/>
    <col min="7965" max="7965" width="2" style="360" customWidth="1"/>
    <col min="7966" max="7966" width="2.140625" style="360" customWidth="1"/>
    <col min="7967" max="7967" width="4" style="360" customWidth="1"/>
    <col min="7968" max="7968" width="2.140625" style="360" customWidth="1"/>
    <col min="7969" max="7969" width="2.28515625" style="360" customWidth="1"/>
    <col min="7970" max="7970" width="2.7109375" style="360" customWidth="1"/>
    <col min="7971" max="7971" width="5.85546875" style="360" customWidth="1"/>
    <col min="7972" max="7972" width="1.140625" style="360" customWidth="1"/>
    <col min="7973" max="8007" width="0" style="360" hidden="1" customWidth="1"/>
    <col min="8008" max="8008" width="1.7109375" style="360" customWidth="1"/>
    <col min="8009" max="8009" width="15.85546875" style="360" bestFit="1" customWidth="1"/>
    <col min="8010" max="8010" width="16.28515625" style="360" bestFit="1" customWidth="1"/>
    <col min="8011" max="8011" width="19.42578125" style="360" customWidth="1"/>
    <col min="8012" max="8012" width="3.42578125" style="360" bestFit="1" customWidth="1"/>
    <col min="8013" max="8194" width="2.5703125" style="360"/>
    <col min="8195" max="8195" width="3" style="360" customWidth="1"/>
    <col min="8196" max="8196" width="1.42578125" style="360" customWidth="1"/>
    <col min="8197" max="8201" width="2.5703125" style="360" customWidth="1"/>
    <col min="8202" max="8202" width="17.7109375" style="360" customWidth="1"/>
    <col min="8203" max="8203" width="18.42578125" style="360" bestFit="1" customWidth="1"/>
    <col min="8204" max="8204" width="19.140625" style="360" customWidth="1"/>
    <col min="8205" max="8205" width="16.85546875" style="360" customWidth="1"/>
    <col min="8206" max="8206" width="20.140625" style="360" customWidth="1"/>
    <col min="8207" max="8207" width="20.28515625" style="360" customWidth="1"/>
    <col min="8208" max="8208" width="19.7109375" style="360" customWidth="1"/>
    <col min="8209" max="8209" width="2.5703125" style="360" customWidth="1"/>
    <col min="8210" max="8210" width="19.7109375" style="360" customWidth="1"/>
    <col min="8211" max="8211" width="0" style="360" hidden="1" customWidth="1"/>
    <col min="8212" max="8212" width="1" style="360" customWidth="1"/>
    <col min="8213" max="8213" width="5.7109375" style="360" customWidth="1"/>
    <col min="8214" max="8214" width="1.7109375" style="360" customWidth="1"/>
    <col min="8215" max="8215" width="6.42578125" style="360" customWidth="1"/>
    <col min="8216" max="8216" width="2.85546875" style="360" customWidth="1"/>
    <col min="8217" max="8217" width="3.85546875" style="360" customWidth="1"/>
    <col min="8218" max="8218" width="2.85546875" style="360" customWidth="1"/>
    <col min="8219" max="8219" width="2.28515625" style="360" customWidth="1"/>
    <col min="8220" max="8220" width="2.42578125" style="360" customWidth="1"/>
    <col min="8221" max="8221" width="2" style="360" customWidth="1"/>
    <col min="8222" max="8222" width="2.140625" style="360" customWidth="1"/>
    <col min="8223" max="8223" width="4" style="360" customWidth="1"/>
    <col min="8224" max="8224" width="2.140625" style="360" customWidth="1"/>
    <col min="8225" max="8225" width="2.28515625" style="360" customWidth="1"/>
    <col min="8226" max="8226" width="2.7109375" style="360" customWidth="1"/>
    <col min="8227" max="8227" width="5.85546875" style="360" customWidth="1"/>
    <col min="8228" max="8228" width="1.140625" style="360" customWidth="1"/>
    <col min="8229" max="8263" width="0" style="360" hidden="1" customWidth="1"/>
    <col min="8264" max="8264" width="1.7109375" style="360" customWidth="1"/>
    <col min="8265" max="8265" width="15.85546875" style="360" bestFit="1" customWidth="1"/>
    <col min="8266" max="8266" width="16.28515625" style="360" bestFit="1" customWidth="1"/>
    <col min="8267" max="8267" width="19.42578125" style="360" customWidth="1"/>
    <col min="8268" max="8268" width="3.42578125" style="360" bestFit="1" customWidth="1"/>
    <col min="8269" max="8450" width="2.5703125" style="360"/>
    <col min="8451" max="8451" width="3" style="360" customWidth="1"/>
    <col min="8452" max="8452" width="1.42578125" style="360" customWidth="1"/>
    <col min="8453" max="8457" width="2.5703125" style="360" customWidth="1"/>
    <col min="8458" max="8458" width="17.7109375" style="360" customWidth="1"/>
    <col min="8459" max="8459" width="18.42578125" style="360" bestFit="1" customWidth="1"/>
    <col min="8460" max="8460" width="19.140625" style="360" customWidth="1"/>
    <col min="8461" max="8461" width="16.85546875" style="360" customWidth="1"/>
    <col min="8462" max="8462" width="20.140625" style="360" customWidth="1"/>
    <col min="8463" max="8463" width="20.28515625" style="360" customWidth="1"/>
    <col min="8464" max="8464" width="19.7109375" style="360" customWidth="1"/>
    <col min="8465" max="8465" width="2.5703125" style="360" customWidth="1"/>
    <col min="8466" max="8466" width="19.7109375" style="360" customWidth="1"/>
    <col min="8467" max="8467" width="0" style="360" hidden="1" customWidth="1"/>
    <col min="8468" max="8468" width="1" style="360" customWidth="1"/>
    <col min="8469" max="8469" width="5.7109375" style="360" customWidth="1"/>
    <col min="8470" max="8470" width="1.7109375" style="360" customWidth="1"/>
    <col min="8471" max="8471" width="6.42578125" style="360" customWidth="1"/>
    <col min="8472" max="8472" width="2.85546875" style="360" customWidth="1"/>
    <col min="8473" max="8473" width="3.85546875" style="360" customWidth="1"/>
    <col min="8474" max="8474" width="2.85546875" style="360" customWidth="1"/>
    <col min="8475" max="8475" width="2.28515625" style="360" customWidth="1"/>
    <col min="8476" max="8476" width="2.42578125" style="360" customWidth="1"/>
    <col min="8477" max="8477" width="2" style="360" customWidth="1"/>
    <col min="8478" max="8478" width="2.140625" style="360" customWidth="1"/>
    <col min="8479" max="8479" width="4" style="360" customWidth="1"/>
    <col min="8480" max="8480" width="2.140625" style="360" customWidth="1"/>
    <col min="8481" max="8481" width="2.28515625" style="360" customWidth="1"/>
    <col min="8482" max="8482" width="2.7109375" style="360" customWidth="1"/>
    <col min="8483" max="8483" width="5.85546875" style="360" customWidth="1"/>
    <col min="8484" max="8484" width="1.140625" style="360" customWidth="1"/>
    <col min="8485" max="8519" width="0" style="360" hidden="1" customWidth="1"/>
    <col min="8520" max="8520" width="1.7109375" style="360" customWidth="1"/>
    <col min="8521" max="8521" width="15.85546875" style="360" bestFit="1" customWidth="1"/>
    <col min="8522" max="8522" width="16.28515625" style="360" bestFit="1" customWidth="1"/>
    <col min="8523" max="8523" width="19.42578125" style="360" customWidth="1"/>
    <col min="8524" max="8524" width="3.42578125" style="360" bestFit="1" customWidth="1"/>
    <col min="8525" max="8706" width="2.5703125" style="360"/>
    <col min="8707" max="8707" width="3" style="360" customWidth="1"/>
    <col min="8708" max="8708" width="1.42578125" style="360" customWidth="1"/>
    <col min="8709" max="8713" width="2.5703125" style="360" customWidth="1"/>
    <col min="8714" max="8714" width="17.7109375" style="360" customWidth="1"/>
    <col min="8715" max="8715" width="18.42578125" style="360" bestFit="1" customWidth="1"/>
    <col min="8716" max="8716" width="19.140625" style="360" customWidth="1"/>
    <col min="8717" max="8717" width="16.85546875" style="360" customWidth="1"/>
    <col min="8718" max="8718" width="20.140625" style="360" customWidth="1"/>
    <col min="8719" max="8719" width="20.28515625" style="360" customWidth="1"/>
    <col min="8720" max="8720" width="19.7109375" style="360" customWidth="1"/>
    <col min="8721" max="8721" width="2.5703125" style="360" customWidth="1"/>
    <col min="8722" max="8722" width="19.7109375" style="360" customWidth="1"/>
    <col min="8723" max="8723" width="0" style="360" hidden="1" customWidth="1"/>
    <col min="8724" max="8724" width="1" style="360" customWidth="1"/>
    <col min="8725" max="8725" width="5.7109375" style="360" customWidth="1"/>
    <col min="8726" max="8726" width="1.7109375" style="360" customWidth="1"/>
    <col min="8727" max="8727" width="6.42578125" style="360" customWidth="1"/>
    <col min="8728" max="8728" width="2.85546875" style="360" customWidth="1"/>
    <col min="8729" max="8729" width="3.85546875" style="360" customWidth="1"/>
    <col min="8730" max="8730" width="2.85546875" style="360" customWidth="1"/>
    <col min="8731" max="8731" width="2.28515625" style="360" customWidth="1"/>
    <col min="8732" max="8732" width="2.42578125" style="360" customWidth="1"/>
    <col min="8733" max="8733" width="2" style="360" customWidth="1"/>
    <col min="8734" max="8734" width="2.140625" style="360" customWidth="1"/>
    <col min="8735" max="8735" width="4" style="360" customWidth="1"/>
    <col min="8736" max="8736" width="2.140625" style="360" customWidth="1"/>
    <col min="8737" max="8737" width="2.28515625" style="360" customWidth="1"/>
    <col min="8738" max="8738" width="2.7109375" style="360" customWidth="1"/>
    <col min="8739" max="8739" width="5.85546875" style="360" customWidth="1"/>
    <col min="8740" max="8740" width="1.140625" style="360" customWidth="1"/>
    <col min="8741" max="8775" width="0" style="360" hidden="1" customWidth="1"/>
    <col min="8776" max="8776" width="1.7109375" style="360" customWidth="1"/>
    <col min="8777" max="8777" width="15.85546875" style="360" bestFit="1" customWidth="1"/>
    <col min="8778" max="8778" width="16.28515625" style="360" bestFit="1" customWidth="1"/>
    <col min="8779" max="8779" width="19.42578125" style="360" customWidth="1"/>
    <col min="8780" max="8780" width="3.42578125" style="360" bestFit="1" customWidth="1"/>
    <col min="8781" max="8962" width="2.5703125" style="360"/>
    <col min="8963" max="8963" width="3" style="360" customWidth="1"/>
    <col min="8964" max="8964" width="1.42578125" style="360" customWidth="1"/>
    <col min="8965" max="8969" width="2.5703125" style="360" customWidth="1"/>
    <col min="8970" max="8970" width="17.7109375" style="360" customWidth="1"/>
    <col min="8971" max="8971" width="18.42578125" style="360" bestFit="1" customWidth="1"/>
    <col min="8972" max="8972" width="19.140625" style="360" customWidth="1"/>
    <col min="8973" max="8973" width="16.85546875" style="360" customWidth="1"/>
    <col min="8974" max="8974" width="20.140625" style="360" customWidth="1"/>
    <col min="8975" max="8975" width="20.28515625" style="360" customWidth="1"/>
    <col min="8976" max="8976" width="19.7109375" style="360" customWidth="1"/>
    <col min="8977" max="8977" width="2.5703125" style="360" customWidth="1"/>
    <col min="8978" max="8978" width="19.7109375" style="360" customWidth="1"/>
    <col min="8979" max="8979" width="0" style="360" hidden="1" customWidth="1"/>
    <col min="8980" max="8980" width="1" style="360" customWidth="1"/>
    <col min="8981" max="8981" width="5.7109375" style="360" customWidth="1"/>
    <col min="8982" max="8982" width="1.7109375" style="360" customWidth="1"/>
    <col min="8983" max="8983" width="6.42578125" style="360" customWidth="1"/>
    <col min="8984" max="8984" width="2.85546875" style="360" customWidth="1"/>
    <col min="8985" max="8985" width="3.85546875" style="360" customWidth="1"/>
    <col min="8986" max="8986" width="2.85546875" style="360" customWidth="1"/>
    <col min="8987" max="8987" width="2.28515625" style="360" customWidth="1"/>
    <col min="8988" max="8988" width="2.42578125" style="360" customWidth="1"/>
    <col min="8989" max="8989" width="2" style="360" customWidth="1"/>
    <col min="8990" max="8990" width="2.140625" style="360" customWidth="1"/>
    <col min="8991" max="8991" width="4" style="360" customWidth="1"/>
    <col min="8992" max="8992" width="2.140625" style="360" customWidth="1"/>
    <col min="8993" max="8993" width="2.28515625" style="360" customWidth="1"/>
    <col min="8994" max="8994" width="2.7109375" style="360" customWidth="1"/>
    <col min="8995" max="8995" width="5.85546875" style="360" customWidth="1"/>
    <col min="8996" max="8996" width="1.140625" style="360" customWidth="1"/>
    <col min="8997" max="9031" width="0" style="360" hidden="1" customWidth="1"/>
    <col min="9032" max="9032" width="1.7109375" style="360" customWidth="1"/>
    <col min="9033" max="9033" width="15.85546875" style="360" bestFit="1" customWidth="1"/>
    <col min="9034" max="9034" width="16.28515625" style="360" bestFit="1" customWidth="1"/>
    <col min="9035" max="9035" width="19.42578125" style="360" customWidth="1"/>
    <col min="9036" max="9036" width="3.42578125" style="360" bestFit="1" customWidth="1"/>
    <col min="9037" max="9218" width="2.5703125" style="360"/>
    <col min="9219" max="9219" width="3" style="360" customWidth="1"/>
    <col min="9220" max="9220" width="1.42578125" style="360" customWidth="1"/>
    <col min="9221" max="9225" width="2.5703125" style="360" customWidth="1"/>
    <col min="9226" max="9226" width="17.7109375" style="360" customWidth="1"/>
    <col min="9227" max="9227" width="18.42578125" style="360" bestFit="1" customWidth="1"/>
    <col min="9228" max="9228" width="19.140625" style="360" customWidth="1"/>
    <col min="9229" max="9229" width="16.85546875" style="360" customWidth="1"/>
    <col min="9230" max="9230" width="20.140625" style="360" customWidth="1"/>
    <col min="9231" max="9231" width="20.28515625" style="360" customWidth="1"/>
    <col min="9232" max="9232" width="19.7109375" style="360" customWidth="1"/>
    <col min="9233" max="9233" width="2.5703125" style="360" customWidth="1"/>
    <col min="9234" max="9234" width="19.7109375" style="360" customWidth="1"/>
    <col min="9235" max="9235" width="0" style="360" hidden="1" customWidth="1"/>
    <col min="9236" max="9236" width="1" style="360" customWidth="1"/>
    <col min="9237" max="9237" width="5.7109375" style="360" customWidth="1"/>
    <col min="9238" max="9238" width="1.7109375" style="360" customWidth="1"/>
    <col min="9239" max="9239" width="6.42578125" style="360" customWidth="1"/>
    <col min="9240" max="9240" width="2.85546875" style="360" customWidth="1"/>
    <col min="9241" max="9241" width="3.85546875" style="360" customWidth="1"/>
    <col min="9242" max="9242" width="2.85546875" style="360" customWidth="1"/>
    <col min="9243" max="9243" width="2.28515625" style="360" customWidth="1"/>
    <col min="9244" max="9244" width="2.42578125" style="360" customWidth="1"/>
    <col min="9245" max="9245" width="2" style="360" customWidth="1"/>
    <col min="9246" max="9246" width="2.140625" style="360" customWidth="1"/>
    <col min="9247" max="9247" width="4" style="360" customWidth="1"/>
    <col min="9248" max="9248" width="2.140625" style="360" customWidth="1"/>
    <col min="9249" max="9249" width="2.28515625" style="360" customWidth="1"/>
    <col min="9250" max="9250" width="2.7109375" style="360" customWidth="1"/>
    <col min="9251" max="9251" width="5.85546875" style="360" customWidth="1"/>
    <col min="9252" max="9252" width="1.140625" style="360" customWidth="1"/>
    <col min="9253" max="9287" width="0" style="360" hidden="1" customWidth="1"/>
    <col min="9288" max="9288" width="1.7109375" style="360" customWidth="1"/>
    <col min="9289" max="9289" width="15.85546875" style="360" bestFit="1" customWidth="1"/>
    <col min="9290" max="9290" width="16.28515625" style="360" bestFit="1" customWidth="1"/>
    <col min="9291" max="9291" width="19.42578125" style="360" customWidth="1"/>
    <col min="9292" max="9292" width="3.42578125" style="360" bestFit="1" customWidth="1"/>
    <col min="9293" max="9474" width="2.5703125" style="360"/>
    <col min="9475" max="9475" width="3" style="360" customWidth="1"/>
    <col min="9476" max="9476" width="1.42578125" style="360" customWidth="1"/>
    <col min="9477" max="9481" width="2.5703125" style="360" customWidth="1"/>
    <col min="9482" max="9482" width="17.7109375" style="360" customWidth="1"/>
    <col min="9483" max="9483" width="18.42578125" style="360" bestFit="1" customWidth="1"/>
    <col min="9484" max="9484" width="19.140625" style="360" customWidth="1"/>
    <col min="9485" max="9485" width="16.85546875" style="360" customWidth="1"/>
    <col min="9486" max="9486" width="20.140625" style="360" customWidth="1"/>
    <col min="9487" max="9487" width="20.28515625" style="360" customWidth="1"/>
    <col min="9488" max="9488" width="19.7109375" style="360" customWidth="1"/>
    <col min="9489" max="9489" width="2.5703125" style="360" customWidth="1"/>
    <col min="9490" max="9490" width="19.7109375" style="360" customWidth="1"/>
    <col min="9491" max="9491" width="0" style="360" hidden="1" customWidth="1"/>
    <col min="9492" max="9492" width="1" style="360" customWidth="1"/>
    <col min="9493" max="9493" width="5.7109375" style="360" customWidth="1"/>
    <col min="9494" max="9494" width="1.7109375" style="360" customWidth="1"/>
    <col min="9495" max="9495" width="6.42578125" style="360" customWidth="1"/>
    <col min="9496" max="9496" width="2.85546875" style="360" customWidth="1"/>
    <col min="9497" max="9497" width="3.85546875" style="360" customWidth="1"/>
    <col min="9498" max="9498" width="2.85546875" style="360" customWidth="1"/>
    <col min="9499" max="9499" width="2.28515625" style="360" customWidth="1"/>
    <col min="9500" max="9500" width="2.42578125" style="360" customWidth="1"/>
    <col min="9501" max="9501" width="2" style="360" customWidth="1"/>
    <col min="9502" max="9502" width="2.140625" style="360" customWidth="1"/>
    <col min="9503" max="9503" width="4" style="360" customWidth="1"/>
    <col min="9504" max="9504" width="2.140625" style="360" customWidth="1"/>
    <col min="9505" max="9505" width="2.28515625" style="360" customWidth="1"/>
    <col min="9506" max="9506" width="2.7109375" style="360" customWidth="1"/>
    <col min="9507" max="9507" width="5.85546875" style="360" customWidth="1"/>
    <col min="9508" max="9508" width="1.140625" style="360" customWidth="1"/>
    <col min="9509" max="9543" width="0" style="360" hidden="1" customWidth="1"/>
    <col min="9544" max="9544" width="1.7109375" style="360" customWidth="1"/>
    <col min="9545" max="9545" width="15.85546875" style="360" bestFit="1" customWidth="1"/>
    <col min="9546" max="9546" width="16.28515625" style="360" bestFit="1" customWidth="1"/>
    <col min="9547" max="9547" width="19.42578125" style="360" customWidth="1"/>
    <col min="9548" max="9548" width="3.42578125" style="360" bestFit="1" customWidth="1"/>
    <col min="9549" max="9730" width="2.5703125" style="360"/>
    <col min="9731" max="9731" width="3" style="360" customWidth="1"/>
    <col min="9732" max="9732" width="1.42578125" style="360" customWidth="1"/>
    <col min="9733" max="9737" width="2.5703125" style="360" customWidth="1"/>
    <col min="9738" max="9738" width="17.7109375" style="360" customWidth="1"/>
    <col min="9739" max="9739" width="18.42578125" style="360" bestFit="1" customWidth="1"/>
    <col min="9740" max="9740" width="19.140625" style="360" customWidth="1"/>
    <col min="9741" max="9741" width="16.85546875" style="360" customWidth="1"/>
    <col min="9742" max="9742" width="20.140625" style="360" customWidth="1"/>
    <col min="9743" max="9743" width="20.28515625" style="360" customWidth="1"/>
    <col min="9744" max="9744" width="19.7109375" style="360" customWidth="1"/>
    <col min="9745" max="9745" width="2.5703125" style="360" customWidth="1"/>
    <col min="9746" max="9746" width="19.7109375" style="360" customWidth="1"/>
    <col min="9747" max="9747" width="0" style="360" hidden="1" customWidth="1"/>
    <col min="9748" max="9748" width="1" style="360" customWidth="1"/>
    <col min="9749" max="9749" width="5.7109375" style="360" customWidth="1"/>
    <col min="9750" max="9750" width="1.7109375" style="360" customWidth="1"/>
    <col min="9751" max="9751" width="6.42578125" style="360" customWidth="1"/>
    <col min="9752" max="9752" width="2.85546875" style="360" customWidth="1"/>
    <col min="9753" max="9753" width="3.85546875" style="360" customWidth="1"/>
    <col min="9754" max="9754" width="2.85546875" style="360" customWidth="1"/>
    <col min="9755" max="9755" width="2.28515625" style="360" customWidth="1"/>
    <col min="9756" max="9756" width="2.42578125" style="360" customWidth="1"/>
    <col min="9757" max="9757" width="2" style="360" customWidth="1"/>
    <col min="9758" max="9758" width="2.140625" style="360" customWidth="1"/>
    <col min="9759" max="9759" width="4" style="360" customWidth="1"/>
    <col min="9760" max="9760" width="2.140625" style="360" customWidth="1"/>
    <col min="9761" max="9761" width="2.28515625" style="360" customWidth="1"/>
    <col min="9762" max="9762" width="2.7109375" style="360" customWidth="1"/>
    <col min="9763" max="9763" width="5.85546875" style="360" customWidth="1"/>
    <col min="9764" max="9764" width="1.140625" style="360" customWidth="1"/>
    <col min="9765" max="9799" width="0" style="360" hidden="1" customWidth="1"/>
    <col min="9800" max="9800" width="1.7109375" style="360" customWidth="1"/>
    <col min="9801" max="9801" width="15.85546875" style="360" bestFit="1" customWidth="1"/>
    <col min="9802" max="9802" width="16.28515625" style="360" bestFit="1" customWidth="1"/>
    <col min="9803" max="9803" width="19.42578125" style="360" customWidth="1"/>
    <col min="9804" max="9804" width="3.42578125" style="360" bestFit="1" customWidth="1"/>
    <col min="9805" max="9986" width="2.5703125" style="360"/>
    <col min="9987" max="9987" width="3" style="360" customWidth="1"/>
    <col min="9988" max="9988" width="1.42578125" style="360" customWidth="1"/>
    <col min="9989" max="9993" width="2.5703125" style="360" customWidth="1"/>
    <col min="9994" max="9994" width="17.7109375" style="360" customWidth="1"/>
    <col min="9995" max="9995" width="18.42578125" style="360" bestFit="1" customWidth="1"/>
    <col min="9996" max="9996" width="19.140625" style="360" customWidth="1"/>
    <col min="9997" max="9997" width="16.85546875" style="360" customWidth="1"/>
    <col min="9998" max="9998" width="20.140625" style="360" customWidth="1"/>
    <col min="9999" max="9999" width="20.28515625" style="360" customWidth="1"/>
    <col min="10000" max="10000" width="19.7109375" style="360" customWidth="1"/>
    <col min="10001" max="10001" width="2.5703125" style="360" customWidth="1"/>
    <col min="10002" max="10002" width="19.7109375" style="360" customWidth="1"/>
    <col min="10003" max="10003" width="0" style="360" hidden="1" customWidth="1"/>
    <col min="10004" max="10004" width="1" style="360" customWidth="1"/>
    <col min="10005" max="10005" width="5.7109375" style="360" customWidth="1"/>
    <col min="10006" max="10006" width="1.7109375" style="360" customWidth="1"/>
    <col min="10007" max="10007" width="6.42578125" style="360" customWidth="1"/>
    <col min="10008" max="10008" width="2.85546875" style="360" customWidth="1"/>
    <col min="10009" max="10009" width="3.85546875" style="360" customWidth="1"/>
    <col min="10010" max="10010" width="2.85546875" style="360" customWidth="1"/>
    <col min="10011" max="10011" width="2.28515625" style="360" customWidth="1"/>
    <col min="10012" max="10012" width="2.42578125" style="360" customWidth="1"/>
    <col min="10013" max="10013" width="2" style="360" customWidth="1"/>
    <col min="10014" max="10014" width="2.140625" style="360" customWidth="1"/>
    <col min="10015" max="10015" width="4" style="360" customWidth="1"/>
    <col min="10016" max="10016" width="2.140625" style="360" customWidth="1"/>
    <col min="10017" max="10017" width="2.28515625" style="360" customWidth="1"/>
    <col min="10018" max="10018" width="2.7109375" style="360" customWidth="1"/>
    <col min="10019" max="10019" width="5.85546875" style="360" customWidth="1"/>
    <col min="10020" max="10020" width="1.140625" style="360" customWidth="1"/>
    <col min="10021" max="10055" width="0" style="360" hidden="1" customWidth="1"/>
    <col min="10056" max="10056" width="1.7109375" style="360" customWidth="1"/>
    <col min="10057" max="10057" width="15.85546875" style="360" bestFit="1" customWidth="1"/>
    <col min="10058" max="10058" width="16.28515625" style="360" bestFit="1" customWidth="1"/>
    <col min="10059" max="10059" width="19.42578125" style="360" customWidth="1"/>
    <col min="10060" max="10060" width="3.42578125" style="360" bestFit="1" customWidth="1"/>
    <col min="10061" max="10242" width="2.5703125" style="360"/>
    <col min="10243" max="10243" width="3" style="360" customWidth="1"/>
    <col min="10244" max="10244" width="1.42578125" style="360" customWidth="1"/>
    <col min="10245" max="10249" width="2.5703125" style="360" customWidth="1"/>
    <col min="10250" max="10250" width="17.7109375" style="360" customWidth="1"/>
    <col min="10251" max="10251" width="18.42578125" style="360" bestFit="1" customWidth="1"/>
    <col min="10252" max="10252" width="19.140625" style="360" customWidth="1"/>
    <col min="10253" max="10253" width="16.85546875" style="360" customWidth="1"/>
    <col min="10254" max="10254" width="20.140625" style="360" customWidth="1"/>
    <col min="10255" max="10255" width="20.28515625" style="360" customWidth="1"/>
    <col min="10256" max="10256" width="19.7109375" style="360" customWidth="1"/>
    <col min="10257" max="10257" width="2.5703125" style="360" customWidth="1"/>
    <col min="10258" max="10258" width="19.7109375" style="360" customWidth="1"/>
    <col min="10259" max="10259" width="0" style="360" hidden="1" customWidth="1"/>
    <col min="10260" max="10260" width="1" style="360" customWidth="1"/>
    <col min="10261" max="10261" width="5.7109375" style="360" customWidth="1"/>
    <col min="10262" max="10262" width="1.7109375" style="360" customWidth="1"/>
    <col min="10263" max="10263" width="6.42578125" style="360" customWidth="1"/>
    <col min="10264" max="10264" width="2.85546875" style="360" customWidth="1"/>
    <col min="10265" max="10265" width="3.85546875" style="360" customWidth="1"/>
    <col min="10266" max="10266" width="2.85546875" style="360" customWidth="1"/>
    <col min="10267" max="10267" width="2.28515625" style="360" customWidth="1"/>
    <col min="10268" max="10268" width="2.42578125" style="360" customWidth="1"/>
    <col min="10269" max="10269" width="2" style="360" customWidth="1"/>
    <col min="10270" max="10270" width="2.140625" style="360" customWidth="1"/>
    <col min="10271" max="10271" width="4" style="360" customWidth="1"/>
    <col min="10272" max="10272" width="2.140625" style="360" customWidth="1"/>
    <col min="10273" max="10273" width="2.28515625" style="360" customWidth="1"/>
    <col min="10274" max="10274" width="2.7109375" style="360" customWidth="1"/>
    <col min="10275" max="10275" width="5.85546875" style="360" customWidth="1"/>
    <col min="10276" max="10276" width="1.140625" style="360" customWidth="1"/>
    <col min="10277" max="10311" width="0" style="360" hidden="1" customWidth="1"/>
    <col min="10312" max="10312" width="1.7109375" style="360" customWidth="1"/>
    <col min="10313" max="10313" width="15.85546875" style="360" bestFit="1" customWidth="1"/>
    <col min="10314" max="10314" width="16.28515625" style="360" bestFit="1" customWidth="1"/>
    <col min="10315" max="10315" width="19.42578125" style="360" customWidth="1"/>
    <col min="10316" max="10316" width="3.42578125" style="360" bestFit="1" customWidth="1"/>
    <col min="10317" max="10498" width="2.5703125" style="360"/>
    <col min="10499" max="10499" width="3" style="360" customWidth="1"/>
    <col min="10500" max="10500" width="1.42578125" style="360" customWidth="1"/>
    <col min="10501" max="10505" width="2.5703125" style="360" customWidth="1"/>
    <col min="10506" max="10506" width="17.7109375" style="360" customWidth="1"/>
    <col min="10507" max="10507" width="18.42578125" style="360" bestFit="1" customWidth="1"/>
    <col min="10508" max="10508" width="19.140625" style="360" customWidth="1"/>
    <col min="10509" max="10509" width="16.85546875" style="360" customWidth="1"/>
    <col min="10510" max="10510" width="20.140625" style="360" customWidth="1"/>
    <col min="10511" max="10511" width="20.28515625" style="360" customWidth="1"/>
    <col min="10512" max="10512" width="19.7109375" style="360" customWidth="1"/>
    <col min="10513" max="10513" width="2.5703125" style="360" customWidth="1"/>
    <col min="10514" max="10514" width="19.7109375" style="360" customWidth="1"/>
    <col min="10515" max="10515" width="0" style="360" hidden="1" customWidth="1"/>
    <col min="10516" max="10516" width="1" style="360" customWidth="1"/>
    <col min="10517" max="10517" width="5.7109375" style="360" customWidth="1"/>
    <col min="10518" max="10518" width="1.7109375" style="360" customWidth="1"/>
    <col min="10519" max="10519" width="6.42578125" style="360" customWidth="1"/>
    <col min="10520" max="10520" width="2.85546875" style="360" customWidth="1"/>
    <col min="10521" max="10521" width="3.85546875" style="360" customWidth="1"/>
    <col min="10522" max="10522" width="2.85546875" style="360" customWidth="1"/>
    <col min="10523" max="10523" width="2.28515625" style="360" customWidth="1"/>
    <col min="10524" max="10524" width="2.42578125" style="360" customWidth="1"/>
    <col min="10525" max="10525" width="2" style="360" customWidth="1"/>
    <col min="10526" max="10526" width="2.140625" style="360" customWidth="1"/>
    <col min="10527" max="10527" width="4" style="360" customWidth="1"/>
    <col min="10528" max="10528" width="2.140625" style="360" customWidth="1"/>
    <col min="10529" max="10529" width="2.28515625" style="360" customWidth="1"/>
    <col min="10530" max="10530" width="2.7109375" style="360" customWidth="1"/>
    <col min="10531" max="10531" width="5.85546875" style="360" customWidth="1"/>
    <col min="10532" max="10532" width="1.140625" style="360" customWidth="1"/>
    <col min="10533" max="10567" width="0" style="360" hidden="1" customWidth="1"/>
    <col min="10568" max="10568" width="1.7109375" style="360" customWidth="1"/>
    <col min="10569" max="10569" width="15.85546875" style="360" bestFit="1" customWidth="1"/>
    <col min="10570" max="10570" width="16.28515625" style="360" bestFit="1" customWidth="1"/>
    <col min="10571" max="10571" width="19.42578125" style="360" customWidth="1"/>
    <col min="10572" max="10572" width="3.42578125" style="360" bestFit="1" customWidth="1"/>
    <col min="10573" max="10754" width="2.5703125" style="360"/>
    <col min="10755" max="10755" width="3" style="360" customWidth="1"/>
    <col min="10756" max="10756" width="1.42578125" style="360" customWidth="1"/>
    <col min="10757" max="10761" width="2.5703125" style="360" customWidth="1"/>
    <col min="10762" max="10762" width="17.7109375" style="360" customWidth="1"/>
    <col min="10763" max="10763" width="18.42578125" style="360" bestFit="1" customWidth="1"/>
    <col min="10764" max="10764" width="19.140625" style="360" customWidth="1"/>
    <col min="10765" max="10765" width="16.85546875" style="360" customWidth="1"/>
    <col min="10766" max="10766" width="20.140625" style="360" customWidth="1"/>
    <col min="10767" max="10767" width="20.28515625" style="360" customWidth="1"/>
    <col min="10768" max="10768" width="19.7109375" style="360" customWidth="1"/>
    <col min="10769" max="10769" width="2.5703125" style="360" customWidth="1"/>
    <col min="10770" max="10770" width="19.7109375" style="360" customWidth="1"/>
    <col min="10771" max="10771" width="0" style="360" hidden="1" customWidth="1"/>
    <col min="10772" max="10772" width="1" style="360" customWidth="1"/>
    <col min="10773" max="10773" width="5.7109375" style="360" customWidth="1"/>
    <col min="10774" max="10774" width="1.7109375" style="360" customWidth="1"/>
    <col min="10775" max="10775" width="6.42578125" style="360" customWidth="1"/>
    <col min="10776" max="10776" width="2.85546875" style="360" customWidth="1"/>
    <col min="10777" max="10777" width="3.85546875" style="360" customWidth="1"/>
    <col min="10778" max="10778" width="2.85546875" style="360" customWidth="1"/>
    <col min="10779" max="10779" width="2.28515625" style="360" customWidth="1"/>
    <col min="10780" max="10780" width="2.42578125" style="360" customWidth="1"/>
    <col min="10781" max="10781" width="2" style="360" customWidth="1"/>
    <col min="10782" max="10782" width="2.140625" style="360" customWidth="1"/>
    <col min="10783" max="10783" width="4" style="360" customWidth="1"/>
    <col min="10784" max="10784" width="2.140625" style="360" customWidth="1"/>
    <col min="10785" max="10785" width="2.28515625" style="360" customWidth="1"/>
    <col min="10786" max="10786" width="2.7109375" style="360" customWidth="1"/>
    <col min="10787" max="10787" width="5.85546875" style="360" customWidth="1"/>
    <col min="10788" max="10788" width="1.140625" style="360" customWidth="1"/>
    <col min="10789" max="10823" width="0" style="360" hidden="1" customWidth="1"/>
    <col min="10824" max="10824" width="1.7109375" style="360" customWidth="1"/>
    <col min="10825" max="10825" width="15.85546875" style="360" bestFit="1" customWidth="1"/>
    <col min="10826" max="10826" width="16.28515625" style="360" bestFit="1" customWidth="1"/>
    <col min="10827" max="10827" width="19.42578125" style="360" customWidth="1"/>
    <col min="10828" max="10828" width="3.42578125" style="360" bestFit="1" customWidth="1"/>
    <col min="10829" max="11010" width="2.5703125" style="360"/>
    <col min="11011" max="11011" width="3" style="360" customWidth="1"/>
    <col min="11012" max="11012" width="1.42578125" style="360" customWidth="1"/>
    <col min="11013" max="11017" width="2.5703125" style="360" customWidth="1"/>
    <col min="11018" max="11018" width="17.7109375" style="360" customWidth="1"/>
    <col min="11019" max="11019" width="18.42578125" style="360" bestFit="1" customWidth="1"/>
    <col min="11020" max="11020" width="19.140625" style="360" customWidth="1"/>
    <col min="11021" max="11021" width="16.85546875" style="360" customWidth="1"/>
    <col min="11022" max="11022" width="20.140625" style="360" customWidth="1"/>
    <col min="11023" max="11023" width="20.28515625" style="360" customWidth="1"/>
    <col min="11024" max="11024" width="19.7109375" style="360" customWidth="1"/>
    <col min="11025" max="11025" width="2.5703125" style="360" customWidth="1"/>
    <col min="11026" max="11026" width="19.7109375" style="360" customWidth="1"/>
    <col min="11027" max="11027" width="0" style="360" hidden="1" customWidth="1"/>
    <col min="11028" max="11028" width="1" style="360" customWidth="1"/>
    <col min="11029" max="11029" width="5.7109375" style="360" customWidth="1"/>
    <col min="11030" max="11030" width="1.7109375" style="360" customWidth="1"/>
    <col min="11031" max="11031" width="6.42578125" style="360" customWidth="1"/>
    <col min="11032" max="11032" width="2.85546875" style="360" customWidth="1"/>
    <col min="11033" max="11033" width="3.85546875" style="360" customWidth="1"/>
    <col min="11034" max="11034" width="2.85546875" style="360" customWidth="1"/>
    <col min="11035" max="11035" width="2.28515625" style="360" customWidth="1"/>
    <col min="11036" max="11036" width="2.42578125" style="360" customWidth="1"/>
    <col min="11037" max="11037" width="2" style="360" customWidth="1"/>
    <col min="11038" max="11038" width="2.140625" style="360" customWidth="1"/>
    <col min="11039" max="11039" width="4" style="360" customWidth="1"/>
    <col min="11040" max="11040" width="2.140625" style="360" customWidth="1"/>
    <col min="11041" max="11041" width="2.28515625" style="360" customWidth="1"/>
    <col min="11042" max="11042" width="2.7109375" style="360" customWidth="1"/>
    <col min="11043" max="11043" width="5.85546875" style="360" customWidth="1"/>
    <col min="11044" max="11044" width="1.140625" style="360" customWidth="1"/>
    <col min="11045" max="11079" width="0" style="360" hidden="1" customWidth="1"/>
    <col min="11080" max="11080" width="1.7109375" style="360" customWidth="1"/>
    <col min="11081" max="11081" width="15.85546875" style="360" bestFit="1" customWidth="1"/>
    <col min="11082" max="11082" width="16.28515625" style="360" bestFit="1" customWidth="1"/>
    <col min="11083" max="11083" width="19.42578125" style="360" customWidth="1"/>
    <col min="11084" max="11084" width="3.42578125" style="360" bestFit="1" customWidth="1"/>
    <col min="11085" max="11266" width="2.5703125" style="360"/>
    <col min="11267" max="11267" width="3" style="360" customWidth="1"/>
    <col min="11268" max="11268" width="1.42578125" style="360" customWidth="1"/>
    <col min="11269" max="11273" width="2.5703125" style="360" customWidth="1"/>
    <col min="11274" max="11274" width="17.7109375" style="360" customWidth="1"/>
    <col min="11275" max="11275" width="18.42578125" style="360" bestFit="1" customWidth="1"/>
    <col min="11276" max="11276" width="19.140625" style="360" customWidth="1"/>
    <col min="11277" max="11277" width="16.85546875" style="360" customWidth="1"/>
    <col min="11278" max="11278" width="20.140625" style="360" customWidth="1"/>
    <col min="11279" max="11279" width="20.28515625" style="360" customWidth="1"/>
    <col min="11280" max="11280" width="19.7109375" style="360" customWidth="1"/>
    <col min="11281" max="11281" width="2.5703125" style="360" customWidth="1"/>
    <col min="11282" max="11282" width="19.7109375" style="360" customWidth="1"/>
    <col min="11283" max="11283" width="0" style="360" hidden="1" customWidth="1"/>
    <col min="11284" max="11284" width="1" style="360" customWidth="1"/>
    <col min="11285" max="11285" width="5.7109375" style="360" customWidth="1"/>
    <col min="11286" max="11286" width="1.7109375" style="360" customWidth="1"/>
    <col min="11287" max="11287" width="6.42578125" style="360" customWidth="1"/>
    <col min="11288" max="11288" width="2.85546875" style="360" customWidth="1"/>
    <col min="11289" max="11289" width="3.85546875" style="360" customWidth="1"/>
    <col min="11290" max="11290" width="2.85546875" style="360" customWidth="1"/>
    <col min="11291" max="11291" width="2.28515625" style="360" customWidth="1"/>
    <col min="11292" max="11292" width="2.42578125" style="360" customWidth="1"/>
    <col min="11293" max="11293" width="2" style="360" customWidth="1"/>
    <col min="11294" max="11294" width="2.140625" style="360" customWidth="1"/>
    <col min="11295" max="11295" width="4" style="360" customWidth="1"/>
    <col min="11296" max="11296" width="2.140625" style="360" customWidth="1"/>
    <col min="11297" max="11297" width="2.28515625" style="360" customWidth="1"/>
    <col min="11298" max="11298" width="2.7109375" style="360" customWidth="1"/>
    <col min="11299" max="11299" width="5.85546875" style="360" customWidth="1"/>
    <col min="11300" max="11300" width="1.140625" style="360" customWidth="1"/>
    <col min="11301" max="11335" width="0" style="360" hidden="1" customWidth="1"/>
    <col min="11336" max="11336" width="1.7109375" style="360" customWidth="1"/>
    <col min="11337" max="11337" width="15.85546875" style="360" bestFit="1" customWidth="1"/>
    <col min="11338" max="11338" width="16.28515625" style="360" bestFit="1" customWidth="1"/>
    <col min="11339" max="11339" width="19.42578125" style="360" customWidth="1"/>
    <col min="11340" max="11340" width="3.42578125" style="360" bestFit="1" customWidth="1"/>
    <col min="11341" max="11522" width="2.5703125" style="360"/>
    <col min="11523" max="11523" width="3" style="360" customWidth="1"/>
    <col min="11524" max="11524" width="1.42578125" style="360" customWidth="1"/>
    <col min="11525" max="11529" width="2.5703125" style="360" customWidth="1"/>
    <col min="11530" max="11530" width="17.7109375" style="360" customWidth="1"/>
    <col min="11531" max="11531" width="18.42578125" style="360" bestFit="1" customWidth="1"/>
    <col min="11532" max="11532" width="19.140625" style="360" customWidth="1"/>
    <col min="11533" max="11533" width="16.85546875" style="360" customWidth="1"/>
    <col min="11534" max="11534" width="20.140625" style="360" customWidth="1"/>
    <col min="11535" max="11535" width="20.28515625" style="360" customWidth="1"/>
    <col min="11536" max="11536" width="19.7109375" style="360" customWidth="1"/>
    <col min="11537" max="11537" width="2.5703125" style="360" customWidth="1"/>
    <col min="11538" max="11538" width="19.7109375" style="360" customWidth="1"/>
    <col min="11539" max="11539" width="0" style="360" hidden="1" customWidth="1"/>
    <col min="11540" max="11540" width="1" style="360" customWidth="1"/>
    <col min="11541" max="11541" width="5.7109375" style="360" customWidth="1"/>
    <col min="11542" max="11542" width="1.7109375" style="360" customWidth="1"/>
    <col min="11543" max="11543" width="6.42578125" style="360" customWidth="1"/>
    <col min="11544" max="11544" width="2.85546875" style="360" customWidth="1"/>
    <col min="11545" max="11545" width="3.85546875" style="360" customWidth="1"/>
    <col min="11546" max="11546" width="2.85546875" style="360" customWidth="1"/>
    <col min="11547" max="11547" width="2.28515625" style="360" customWidth="1"/>
    <col min="11548" max="11548" width="2.42578125" style="360" customWidth="1"/>
    <col min="11549" max="11549" width="2" style="360" customWidth="1"/>
    <col min="11550" max="11550" width="2.140625" style="360" customWidth="1"/>
    <col min="11551" max="11551" width="4" style="360" customWidth="1"/>
    <col min="11552" max="11552" width="2.140625" style="360" customWidth="1"/>
    <col min="11553" max="11553" width="2.28515625" style="360" customWidth="1"/>
    <col min="11554" max="11554" width="2.7109375" style="360" customWidth="1"/>
    <col min="11555" max="11555" width="5.85546875" style="360" customWidth="1"/>
    <col min="11556" max="11556" width="1.140625" style="360" customWidth="1"/>
    <col min="11557" max="11591" width="0" style="360" hidden="1" customWidth="1"/>
    <col min="11592" max="11592" width="1.7109375" style="360" customWidth="1"/>
    <col min="11593" max="11593" width="15.85546875" style="360" bestFit="1" customWidth="1"/>
    <col min="11594" max="11594" width="16.28515625" style="360" bestFit="1" customWidth="1"/>
    <col min="11595" max="11595" width="19.42578125" style="360" customWidth="1"/>
    <col min="11596" max="11596" width="3.42578125" style="360" bestFit="1" customWidth="1"/>
    <col min="11597" max="11778" width="2.5703125" style="360"/>
    <col min="11779" max="11779" width="3" style="360" customWidth="1"/>
    <col min="11780" max="11780" width="1.42578125" style="360" customWidth="1"/>
    <col min="11781" max="11785" width="2.5703125" style="360" customWidth="1"/>
    <col min="11786" max="11786" width="17.7109375" style="360" customWidth="1"/>
    <col min="11787" max="11787" width="18.42578125" style="360" bestFit="1" customWidth="1"/>
    <col min="11788" max="11788" width="19.140625" style="360" customWidth="1"/>
    <col min="11789" max="11789" width="16.85546875" style="360" customWidth="1"/>
    <col min="11790" max="11790" width="20.140625" style="360" customWidth="1"/>
    <col min="11791" max="11791" width="20.28515625" style="360" customWidth="1"/>
    <col min="11792" max="11792" width="19.7109375" style="360" customWidth="1"/>
    <col min="11793" max="11793" width="2.5703125" style="360" customWidth="1"/>
    <col min="11794" max="11794" width="19.7109375" style="360" customWidth="1"/>
    <col min="11795" max="11795" width="0" style="360" hidden="1" customWidth="1"/>
    <col min="11796" max="11796" width="1" style="360" customWidth="1"/>
    <col min="11797" max="11797" width="5.7109375" style="360" customWidth="1"/>
    <col min="11798" max="11798" width="1.7109375" style="360" customWidth="1"/>
    <col min="11799" max="11799" width="6.42578125" style="360" customWidth="1"/>
    <col min="11800" max="11800" width="2.85546875" style="360" customWidth="1"/>
    <col min="11801" max="11801" width="3.85546875" style="360" customWidth="1"/>
    <col min="11802" max="11802" width="2.85546875" style="360" customWidth="1"/>
    <col min="11803" max="11803" width="2.28515625" style="360" customWidth="1"/>
    <col min="11804" max="11804" width="2.42578125" style="360" customWidth="1"/>
    <col min="11805" max="11805" width="2" style="360" customWidth="1"/>
    <col min="11806" max="11806" width="2.140625" style="360" customWidth="1"/>
    <col min="11807" max="11807" width="4" style="360" customWidth="1"/>
    <col min="11808" max="11808" width="2.140625" style="360" customWidth="1"/>
    <col min="11809" max="11809" width="2.28515625" style="360" customWidth="1"/>
    <col min="11810" max="11810" width="2.7109375" style="360" customWidth="1"/>
    <col min="11811" max="11811" width="5.85546875" style="360" customWidth="1"/>
    <col min="11812" max="11812" width="1.140625" style="360" customWidth="1"/>
    <col min="11813" max="11847" width="0" style="360" hidden="1" customWidth="1"/>
    <col min="11848" max="11848" width="1.7109375" style="360" customWidth="1"/>
    <col min="11849" max="11849" width="15.85546875" style="360" bestFit="1" customWidth="1"/>
    <col min="11850" max="11850" width="16.28515625" style="360" bestFit="1" customWidth="1"/>
    <col min="11851" max="11851" width="19.42578125" style="360" customWidth="1"/>
    <col min="11852" max="11852" width="3.42578125" style="360" bestFit="1" customWidth="1"/>
    <col min="11853" max="12034" width="2.5703125" style="360"/>
    <col min="12035" max="12035" width="3" style="360" customWidth="1"/>
    <col min="12036" max="12036" width="1.42578125" style="360" customWidth="1"/>
    <col min="12037" max="12041" width="2.5703125" style="360" customWidth="1"/>
    <col min="12042" max="12042" width="17.7109375" style="360" customWidth="1"/>
    <col min="12043" max="12043" width="18.42578125" style="360" bestFit="1" customWidth="1"/>
    <col min="12044" max="12044" width="19.140625" style="360" customWidth="1"/>
    <col min="12045" max="12045" width="16.85546875" style="360" customWidth="1"/>
    <col min="12046" max="12046" width="20.140625" style="360" customWidth="1"/>
    <col min="12047" max="12047" width="20.28515625" style="360" customWidth="1"/>
    <col min="12048" max="12048" width="19.7109375" style="360" customWidth="1"/>
    <col min="12049" max="12049" width="2.5703125" style="360" customWidth="1"/>
    <col min="12050" max="12050" width="19.7109375" style="360" customWidth="1"/>
    <col min="12051" max="12051" width="0" style="360" hidden="1" customWidth="1"/>
    <col min="12052" max="12052" width="1" style="360" customWidth="1"/>
    <col min="12053" max="12053" width="5.7109375" style="360" customWidth="1"/>
    <col min="12054" max="12054" width="1.7109375" style="360" customWidth="1"/>
    <col min="12055" max="12055" width="6.42578125" style="360" customWidth="1"/>
    <col min="12056" max="12056" width="2.85546875" style="360" customWidth="1"/>
    <col min="12057" max="12057" width="3.85546875" style="360" customWidth="1"/>
    <col min="12058" max="12058" width="2.85546875" style="360" customWidth="1"/>
    <col min="12059" max="12059" width="2.28515625" style="360" customWidth="1"/>
    <col min="12060" max="12060" width="2.42578125" style="360" customWidth="1"/>
    <col min="12061" max="12061" width="2" style="360" customWidth="1"/>
    <col min="12062" max="12062" width="2.140625" style="360" customWidth="1"/>
    <col min="12063" max="12063" width="4" style="360" customWidth="1"/>
    <col min="12064" max="12064" width="2.140625" style="360" customWidth="1"/>
    <col min="12065" max="12065" width="2.28515625" style="360" customWidth="1"/>
    <col min="12066" max="12066" width="2.7109375" style="360" customWidth="1"/>
    <col min="12067" max="12067" width="5.85546875" style="360" customWidth="1"/>
    <col min="12068" max="12068" width="1.140625" style="360" customWidth="1"/>
    <col min="12069" max="12103" width="0" style="360" hidden="1" customWidth="1"/>
    <col min="12104" max="12104" width="1.7109375" style="360" customWidth="1"/>
    <col min="12105" max="12105" width="15.85546875" style="360" bestFit="1" customWidth="1"/>
    <col min="12106" max="12106" width="16.28515625" style="360" bestFit="1" customWidth="1"/>
    <col min="12107" max="12107" width="19.42578125" style="360" customWidth="1"/>
    <col min="12108" max="12108" width="3.42578125" style="360" bestFit="1" customWidth="1"/>
    <col min="12109" max="12290" width="2.5703125" style="360"/>
    <col min="12291" max="12291" width="3" style="360" customWidth="1"/>
    <col min="12292" max="12292" width="1.42578125" style="360" customWidth="1"/>
    <col min="12293" max="12297" width="2.5703125" style="360" customWidth="1"/>
    <col min="12298" max="12298" width="17.7109375" style="360" customWidth="1"/>
    <col min="12299" max="12299" width="18.42578125" style="360" bestFit="1" customWidth="1"/>
    <col min="12300" max="12300" width="19.140625" style="360" customWidth="1"/>
    <col min="12301" max="12301" width="16.85546875" style="360" customWidth="1"/>
    <col min="12302" max="12302" width="20.140625" style="360" customWidth="1"/>
    <col min="12303" max="12303" width="20.28515625" style="360" customWidth="1"/>
    <col min="12304" max="12304" width="19.7109375" style="360" customWidth="1"/>
    <col min="12305" max="12305" width="2.5703125" style="360" customWidth="1"/>
    <col min="12306" max="12306" width="19.7109375" style="360" customWidth="1"/>
    <col min="12307" max="12307" width="0" style="360" hidden="1" customWidth="1"/>
    <col min="12308" max="12308" width="1" style="360" customWidth="1"/>
    <col min="12309" max="12309" width="5.7109375" style="360" customWidth="1"/>
    <col min="12310" max="12310" width="1.7109375" style="360" customWidth="1"/>
    <col min="12311" max="12311" width="6.42578125" style="360" customWidth="1"/>
    <col min="12312" max="12312" width="2.85546875" style="360" customWidth="1"/>
    <col min="12313" max="12313" width="3.85546875" style="360" customWidth="1"/>
    <col min="12314" max="12314" width="2.85546875" style="360" customWidth="1"/>
    <col min="12315" max="12315" width="2.28515625" style="360" customWidth="1"/>
    <col min="12316" max="12316" width="2.42578125" style="360" customWidth="1"/>
    <col min="12317" max="12317" width="2" style="360" customWidth="1"/>
    <col min="12318" max="12318" width="2.140625" style="360" customWidth="1"/>
    <col min="12319" max="12319" width="4" style="360" customWidth="1"/>
    <col min="12320" max="12320" width="2.140625" style="360" customWidth="1"/>
    <col min="12321" max="12321" width="2.28515625" style="360" customWidth="1"/>
    <col min="12322" max="12322" width="2.7109375" style="360" customWidth="1"/>
    <col min="12323" max="12323" width="5.85546875" style="360" customWidth="1"/>
    <col min="12324" max="12324" width="1.140625" style="360" customWidth="1"/>
    <col min="12325" max="12359" width="0" style="360" hidden="1" customWidth="1"/>
    <col min="12360" max="12360" width="1.7109375" style="360" customWidth="1"/>
    <col min="12361" max="12361" width="15.85546875" style="360" bestFit="1" customWidth="1"/>
    <col min="12362" max="12362" width="16.28515625" style="360" bestFit="1" customWidth="1"/>
    <col min="12363" max="12363" width="19.42578125" style="360" customWidth="1"/>
    <col min="12364" max="12364" width="3.42578125" style="360" bestFit="1" customWidth="1"/>
    <col min="12365" max="12546" width="2.5703125" style="360"/>
    <col min="12547" max="12547" width="3" style="360" customWidth="1"/>
    <col min="12548" max="12548" width="1.42578125" style="360" customWidth="1"/>
    <col min="12549" max="12553" width="2.5703125" style="360" customWidth="1"/>
    <col min="12554" max="12554" width="17.7109375" style="360" customWidth="1"/>
    <col min="12555" max="12555" width="18.42578125" style="360" bestFit="1" customWidth="1"/>
    <col min="12556" max="12556" width="19.140625" style="360" customWidth="1"/>
    <col min="12557" max="12557" width="16.85546875" style="360" customWidth="1"/>
    <col min="12558" max="12558" width="20.140625" style="360" customWidth="1"/>
    <col min="12559" max="12559" width="20.28515625" style="360" customWidth="1"/>
    <col min="12560" max="12560" width="19.7109375" style="360" customWidth="1"/>
    <col min="12561" max="12561" width="2.5703125" style="360" customWidth="1"/>
    <col min="12562" max="12562" width="19.7109375" style="360" customWidth="1"/>
    <col min="12563" max="12563" width="0" style="360" hidden="1" customWidth="1"/>
    <col min="12564" max="12564" width="1" style="360" customWidth="1"/>
    <col min="12565" max="12565" width="5.7109375" style="360" customWidth="1"/>
    <col min="12566" max="12566" width="1.7109375" style="360" customWidth="1"/>
    <col min="12567" max="12567" width="6.42578125" style="360" customWidth="1"/>
    <col min="12568" max="12568" width="2.85546875" style="360" customWidth="1"/>
    <col min="12569" max="12569" width="3.85546875" style="360" customWidth="1"/>
    <col min="12570" max="12570" width="2.85546875" style="360" customWidth="1"/>
    <col min="12571" max="12571" width="2.28515625" style="360" customWidth="1"/>
    <col min="12572" max="12572" width="2.42578125" style="360" customWidth="1"/>
    <col min="12573" max="12573" width="2" style="360" customWidth="1"/>
    <col min="12574" max="12574" width="2.140625" style="360" customWidth="1"/>
    <col min="12575" max="12575" width="4" style="360" customWidth="1"/>
    <col min="12576" max="12576" width="2.140625" style="360" customWidth="1"/>
    <col min="12577" max="12577" width="2.28515625" style="360" customWidth="1"/>
    <col min="12578" max="12578" width="2.7109375" style="360" customWidth="1"/>
    <col min="12579" max="12579" width="5.85546875" style="360" customWidth="1"/>
    <col min="12580" max="12580" width="1.140625" style="360" customWidth="1"/>
    <col min="12581" max="12615" width="0" style="360" hidden="1" customWidth="1"/>
    <col min="12616" max="12616" width="1.7109375" style="360" customWidth="1"/>
    <col min="12617" max="12617" width="15.85546875" style="360" bestFit="1" customWidth="1"/>
    <col min="12618" max="12618" width="16.28515625" style="360" bestFit="1" customWidth="1"/>
    <col min="12619" max="12619" width="19.42578125" style="360" customWidth="1"/>
    <col min="12620" max="12620" width="3.42578125" style="360" bestFit="1" customWidth="1"/>
    <col min="12621" max="12802" width="2.5703125" style="360"/>
    <col min="12803" max="12803" width="3" style="360" customWidth="1"/>
    <col min="12804" max="12804" width="1.42578125" style="360" customWidth="1"/>
    <col min="12805" max="12809" width="2.5703125" style="360" customWidth="1"/>
    <col min="12810" max="12810" width="17.7109375" style="360" customWidth="1"/>
    <col min="12811" max="12811" width="18.42578125" style="360" bestFit="1" customWidth="1"/>
    <col min="12812" max="12812" width="19.140625" style="360" customWidth="1"/>
    <col min="12813" max="12813" width="16.85546875" style="360" customWidth="1"/>
    <col min="12814" max="12814" width="20.140625" style="360" customWidth="1"/>
    <col min="12815" max="12815" width="20.28515625" style="360" customWidth="1"/>
    <col min="12816" max="12816" width="19.7109375" style="360" customWidth="1"/>
    <col min="12817" max="12817" width="2.5703125" style="360" customWidth="1"/>
    <col min="12818" max="12818" width="19.7109375" style="360" customWidth="1"/>
    <col min="12819" max="12819" width="0" style="360" hidden="1" customWidth="1"/>
    <col min="12820" max="12820" width="1" style="360" customWidth="1"/>
    <col min="12821" max="12821" width="5.7109375" style="360" customWidth="1"/>
    <col min="12822" max="12822" width="1.7109375" style="360" customWidth="1"/>
    <col min="12823" max="12823" width="6.42578125" style="360" customWidth="1"/>
    <col min="12824" max="12824" width="2.85546875" style="360" customWidth="1"/>
    <col min="12825" max="12825" width="3.85546875" style="360" customWidth="1"/>
    <col min="12826" max="12826" width="2.85546875" style="360" customWidth="1"/>
    <col min="12827" max="12827" width="2.28515625" style="360" customWidth="1"/>
    <col min="12828" max="12828" width="2.42578125" style="360" customWidth="1"/>
    <col min="12829" max="12829" width="2" style="360" customWidth="1"/>
    <col min="12830" max="12830" width="2.140625" style="360" customWidth="1"/>
    <col min="12831" max="12831" width="4" style="360" customWidth="1"/>
    <col min="12832" max="12832" width="2.140625" style="360" customWidth="1"/>
    <col min="12833" max="12833" width="2.28515625" style="360" customWidth="1"/>
    <col min="12834" max="12834" width="2.7109375" style="360" customWidth="1"/>
    <col min="12835" max="12835" width="5.85546875" style="360" customWidth="1"/>
    <col min="12836" max="12836" width="1.140625" style="360" customWidth="1"/>
    <col min="12837" max="12871" width="0" style="360" hidden="1" customWidth="1"/>
    <col min="12872" max="12872" width="1.7109375" style="360" customWidth="1"/>
    <col min="12873" max="12873" width="15.85546875" style="360" bestFit="1" customWidth="1"/>
    <col min="12874" max="12874" width="16.28515625" style="360" bestFit="1" customWidth="1"/>
    <col min="12875" max="12875" width="19.42578125" style="360" customWidth="1"/>
    <col min="12876" max="12876" width="3.42578125" style="360" bestFit="1" customWidth="1"/>
    <col min="12877" max="13058" width="2.5703125" style="360"/>
    <col min="13059" max="13059" width="3" style="360" customWidth="1"/>
    <col min="13060" max="13060" width="1.42578125" style="360" customWidth="1"/>
    <col min="13061" max="13065" width="2.5703125" style="360" customWidth="1"/>
    <col min="13066" max="13066" width="17.7109375" style="360" customWidth="1"/>
    <col min="13067" max="13067" width="18.42578125" style="360" bestFit="1" customWidth="1"/>
    <col min="13068" max="13068" width="19.140625" style="360" customWidth="1"/>
    <col min="13069" max="13069" width="16.85546875" style="360" customWidth="1"/>
    <col min="13070" max="13070" width="20.140625" style="360" customWidth="1"/>
    <col min="13071" max="13071" width="20.28515625" style="360" customWidth="1"/>
    <col min="13072" max="13072" width="19.7109375" style="360" customWidth="1"/>
    <col min="13073" max="13073" width="2.5703125" style="360" customWidth="1"/>
    <col min="13074" max="13074" width="19.7109375" style="360" customWidth="1"/>
    <col min="13075" max="13075" width="0" style="360" hidden="1" customWidth="1"/>
    <col min="13076" max="13076" width="1" style="360" customWidth="1"/>
    <col min="13077" max="13077" width="5.7109375" style="360" customWidth="1"/>
    <col min="13078" max="13078" width="1.7109375" style="360" customWidth="1"/>
    <col min="13079" max="13079" width="6.42578125" style="360" customWidth="1"/>
    <col min="13080" max="13080" width="2.85546875" style="360" customWidth="1"/>
    <col min="13081" max="13081" width="3.85546875" style="360" customWidth="1"/>
    <col min="13082" max="13082" width="2.85546875" style="360" customWidth="1"/>
    <col min="13083" max="13083" width="2.28515625" style="360" customWidth="1"/>
    <col min="13084" max="13084" width="2.42578125" style="360" customWidth="1"/>
    <col min="13085" max="13085" width="2" style="360" customWidth="1"/>
    <col min="13086" max="13086" width="2.140625" style="360" customWidth="1"/>
    <col min="13087" max="13087" width="4" style="360" customWidth="1"/>
    <col min="13088" max="13088" width="2.140625" style="360" customWidth="1"/>
    <col min="13089" max="13089" width="2.28515625" style="360" customWidth="1"/>
    <col min="13090" max="13090" width="2.7109375" style="360" customWidth="1"/>
    <col min="13091" max="13091" width="5.85546875" style="360" customWidth="1"/>
    <col min="13092" max="13092" width="1.140625" style="360" customWidth="1"/>
    <col min="13093" max="13127" width="0" style="360" hidden="1" customWidth="1"/>
    <col min="13128" max="13128" width="1.7109375" style="360" customWidth="1"/>
    <col min="13129" max="13129" width="15.85546875" style="360" bestFit="1" customWidth="1"/>
    <col min="13130" max="13130" width="16.28515625" style="360" bestFit="1" customWidth="1"/>
    <col min="13131" max="13131" width="19.42578125" style="360" customWidth="1"/>
    <col min="13132" max="13132" width="3.42578125" style="360" bestFit="1" customWidth="1"/>
    <col min="13133" max="13314" width="2.5703125" style="360"/>
    <col min="13315" max="13315" width="3" style="360" customWidth="1"/>
    <col min="13316" max="13316" width="1.42578125" style="360" customWidth="1"/>
    <col min="13317" max="13321" width="2.5703125" style="360" customWidth="1"/>
    <col min="13322" max="13322" width="17.7109375" style="360" customWidth="1"/>
    <col min="13323" max="13323" width="18.42578125" style="360" bestFit="1" customWidth="1"/>
    <col min="13324" max="13324" width="19.140625" style="360" customWidth="1"/>
    <col min="13325" max="13325" width="16.85546875" style="360" customWidth="1"/>
    <col min="13326" max="13326" width="20.140625" style="360" customWidth="1"/>
    <col min="13327" max="13327" width="20.28515625" style="360" customWidth="1"/>
    <col min="13328" max="13328" width="19.7109375" style="360" customWidth="1"/>
    <col min="13329" max="13329" width="2.5703125" style="360" customWidth="1"/>
    <col min="13330" max="13330" width="19.7109375" style="360" customWidth="1"/>
    <col min="13331" max="13331" width="0" style="360" hidden="1" customWidth="1"/>
    <col min="13332" max="13332" width="1" style="360" customWidth="1"/>
    <col min="13333" max="13333" width="5.7109375" style="360" customWidth="1"/>
    <col min="13334" max="13334" width="1.7109375" style="360" customWidth="1"/>
    <col min="13335" max="13335" width="6.42578125" style="360" customWidth="1"/>
    <col min="13336" max="13336" width="2.85546875" style="360" customWidth="1"/>
    <col min="13337" max="13337" width="3.85546875" style="360" customWidth="1"/>
    <col min="13338" max="13338" width="2.85546875" style="360" customWidth="1"/>
    <col min="13339" max="13339" width="2.28515625" style="360" customWidth="1"/>
    <col min="13340" max="13340" width="2.42578125" style="360" customWidth="1"/>
    <col min="13341" max="13341" width="2" style="360" customWidth="1"/>
    <col min="13342" max="13342" width="2.140625" style="360" customWidth="1"/>
    <col min="13343" max="13343" width="4" style="360" customWidth="1"/>
    <col min="13344" max="13344" width="2.140625" style="360" customWidth="1"/>
    <col min="13345" max="13345" width="2.28515625" style="360" customWidth="1"/>
    <col min="13346" max="13346" width="2.7109375" style="360" customWidth="1"/>
    <col min="13347" max="13347" width="5.85546875" style="360" customWidth="1"/>
    <col min="13348" max="13348" width="1.140625" style="360" customWidth="1"/>
    <col min="13349" max="13383" width="0" style="360" hidden="1" customWidth="1"/>
    <col min="13384" max="13384" width="1.7109375" style="360" customWidth="1"/>
    <col min="13385" max="13385" width="15.85546875" style="360" bestFit="1" customWidth="1"/>
    <col min="13386" max="13386" width="16.28515625" style="360" bestFit="1" customWidth="1"/>
    <col min="13387" max="13387" width="19.42578125" style="360" customWidth="1"/>
    <col min="13388" max="13388" width="3.42578125" style="360" bestFit="1" customWidth="1"/>
    <col min="13389" max="13570" width="2.5703125" style="360"/>
    <col min="13571" max="13571" width="3" style="360" customWidth="1"/>
    <col min="13572" max="13572" width="1.42578125" style="360" customWidth="1"/>
    <col min="13573" max="13577" width="2.5703125" style="360" customWidth="1"/>
    <col min="13578" max="13578" width="17.7109375" style="360" customWidth="1"/>
    <col min="13579" max="13579" width="18.42578125" style="360" bestFit="1" customWidth="1"/>
    <col min="13580" max="13580" width="19.140625" style="360" customWidth="1"/>
    <col min="13581" max="13581" width="16.85546875" style="360" customWidth="1"/>
    <col min="13582" max="13582" width="20.140625" style="360" customWidth="1"/>
    <col min="13583" max="13583" width="20.28515625" style="360" customWidth="1"/>
    <col min="13584" max="13584" width="19.7109375" style="360" customWidth="1"/>
    <col min="13585" max="13585" width="2.5703125" style="360" customWidth="1"/>
    <col min="13586" max="13586" width="19.7109375" style="360" customWidth="1"/>
    <col min="13587" max="13587" width="0" style="360" hidden="1" customWidth="1"/>
    <col min="13588" max="13588" width="1" style="360" customWidth="1"/>
    <col min="13589" max="13589" width="5.7109375" style="360" customWidth="1"/>
    <col min="13590" max="13590" width="1.7109375" style="360" customWidth="1"/>
    <col min="13591" max="13591" width="6.42578125" style="360" customWidth="1"/>
    <col min="13592" max="13592" width="2.85546875" style="360" customWidth="1"/>
    <col min="13593" max="13593" width="3.85546875" style="360" customWidth="1"/>
    <col min="13594" max="13594" width="2.85546875" style="360" customWidth="1"/>
    <col min="13595" max="13595" width="2.28515625" style="360" customWidth="1"/>
    <col min="13596" max="13596" width="2.42578125" style="360" customWidth="1"/>
    <col min="13597" max="13597" width="2" style="360" customWidth="1"/>
    <col min="13598" max="13598" width="2.140625" style="360" customWidth="1"/>
    <col min="13599" max="13599" width="4" style="360" customWidth="1"/>
    <col min="13600" max="13600" width="2.140625" style="360" customWidth="1"/>
    <col min="13601" max="13601" width="2.28515625" style="360" customWidth="1"/>
    <col min="13602" max="13602" width="2.7109375" style="360" customWidth="1"/>
    <col min="13603" max="13603" width="5.85546875" style="360" customWidth="1"/>
    <col min="13604" max="13604" width="1.140625" style="360" customWidth="1"/>
    <col min="13605" max="13639" width="0" style="360" hidden="1" customWidth="1"/>
    <col min="13640" max="13640" width="1.7109375" style="360" customWidth="1"/>
    <col min="13641" max="13641" width="15.85546875" style="360" bestFit="1" customWidth="1"/>
    <col min="13642" max="13642" width="16.28515625" style="360" bestFit="1" customWidth="1"/>
    <col min="13643" max="13643" width="19.42578125" style="360" customWidth="1"/>
    <col min="13644" max="13644" width="3.42578125" style="360" bestFit="1" customWidth="1"/>
    <col min="13645" max="13826" width="2.5703125" style="360"/>
    <col min="13827" max="13827" width="3" style="360" customWidth="1"/>
    <col min="13828" max="13828" width="1.42578125" style="360" customWidth="1"/>
    <col min="13829" max="13833" width="2.5703125" style="360" customWidth="1"/>
    <col min="13834" max="13834" width="17.7109375" style="360" customWidth="1"/>
    <col min="13835" max="13835" width="18.42578125" style="360" bestFit="1" customWidth="1"/>
    <col min="13836" max="13836" width="19.140625" style="360" customWidth="1"/>
    <col min="13837" max="13837" width="16.85546875" style="360" customWidth="1"/>
    <col min="13838" max="13838" width="20.140625" style="360" customWidth="1"/>
    <col min="13839" max="13839" width="20.28515625" style="360" customWidth="1"/>
    <col min="13840" max="13840" width="19.7109375" style="360" customWidth="1"/>
    <col min="13841" max="13841" width="2.5703125" style="360" customWidth="1"/>
    <col min="13842" max="13842" width="19.7109375" style="360" customWidth="1"/>
    <col min="13843" max="13843" width="0" style="360" hidden="1" customWidth="1"/>
    <col min="13844" max="13844" width="1" style="360" customWidth="1"/>
    <col min="13845" max="13845" width="5.7109375" style="360" customWidth="1"/>
    <col min="13846" max="13846" width="1.7109375" style="360" customWidth="1"/>
    <col min="13847" max="13847" width="6.42578125" style="360" customWidth="1"/>
    <col min="13848" max="13848" width="2.85546875" style="360" customWidth="1"/>
    <col min="13849" max="13849" width="3.85546875" style="360" customWidth="1"/>
    <col min="13850" max="13850" width="2.85546875" style="360" customWidth="1"/>
    <col min="13851" max="13851" width="2.28515625" style="360" customWidth="1"/>
    <col min="13852" max="13852" width="2.42578125" style="360" customWidth="1"/>
    <col min="13853" max="13853" width="2" style="360" customWidth="1"/>
    <col min="13854" max="13854" width="2.140625" style="360" customWidth="1"/>
    <col min="13855" max="13855" width="4" style="360" customWidth="1"/>
    <col min="13856" max="13856" width="2.140625" style="360" customWidth="1"/>
    <col min="13857" max="13857" width="2.28515625" style="360" customWidth="1"/>
    <col min="13858" max="13858" width="2.7109375" style="360" customWidth="1"/>
    <col min="13859" max="13859" width="5.85546875" style="360" customWidth="1"/>
    <col min="13860" max="13860" width="1.140625" style="360" customWidth="1"/>
    <col min="13861" max="13895" width="0" style="360" hidden="1" customWidth="1"/>
    <col min="13896" max="13896" width="1.7109375" style="360" customWidth="1"/>
    <col min="13897" max="13897" width="15.85546875" style="360" bestFit="1" customWidth="1"/>
    <col min="13898" max="13898" width="16.28515625" style="360" bestFit="1" customWidth="1"/>
    <col min="13899" max="13899" width="19.42578125" style="360" customWidth="1"/>
    <col min="13900" max="13900" width="3.42578125" style="360" bestFit="1" customWidth="1"/>
    <col min="13901" max="14082" width="2.5703125" style="360"/>
    <col min="14083" max="14083" width="3" style="360" customWidth="1"/>
    <col min="14084" max="14084" width="1.42578125" style="360" customWidth="1"/>
    <col min="14085" max="14089" width="2.5703125" style="360" customWidth="1"/>
    <col min="14090" max="14090" width="17.7109375" style="360" customWidth="1"/>
    <col min="14091" max="14091" width="18.42578125" style="360" bestFit="1" customWidth="1"/>
    <col min="14092" max="14092" width="19.140625" style="360" customWidth="1"/>
    <col min="14093" max="14093" width="16.85546875" style="360" customWidth="1"/>
    <col min="14094" max="14094" width="20.140625" style="360" customWidth="1"/>
    <col min="14095" max="14095" width="20.28515625" style="360" customWidth="1"/>
    <col min="14096" max="14096" width="19.7109375" style="360" customWidth="1"/>
    <col min="14097" max="14097" width="2.5703125" style="360" customWidth="1"/>
    <col min="14098" max="14098" width="19.7109375" style="360" customWidth="1"/>
    <col min="14099" max="14099" width="0" style="360" hidden="1" customWidth="1"/>
    <col min="14100" max="14100" width="1" style="360" customWidth="1"/>
    <col min="14101" max="14101" width="5.7109375" style="360" customWidth="1"/>
    <col min="14102" max="14102" width="1.7109375" style="360" customWidth="1"/>
    <col min="14103" max="14103" width="6.42578125" style="360" customWidth="1"/>
    <col min="14104" max="14104" width="2.85546875" style="360" customWidth="1"/>
    <col min="14105" max="14105" width="3.85546875" style="360" customWidth="1"/>
    <col min="14106" max="14106" width="2.85546875" style="360" customWidth="1"/>
    <col min="14107" max="14107" width="2.28515625" style="360" customWidth="1"/>
    <col min="14108" max="14108" width="2.42578125" style="360" customWidth="1"/>
    <col min="14109" max="14109" width="2" style="360" customWidth="1"/>
    <col min="14110" max="14110" width="2.140625" style="360" customWidth="1"/>
    <col min="14111" max="14111" width="4" style="360" customWidth="1"/>
    <col min="14112" max="14112" width="2.140625" style="360" customWidth="1"/>
    <col min="14113" max="14113" width="2.28515625" style="360" customWidth="1"/>
    <col min="14114" max="14114" width="2.7109375" style="360" customWidth="1"/>
    <col min="14115" max="14115" width="5.85546875" style="360" customWidth="1"/>
    <col min="14116" max="14116" width="1.140625" style="360" customWidth="1"/>
    <col min="14117" max="14151" width="0" style="360" hidden="1" customWidth="1"/>
    <col min="14152" max="14152" width="1.7109375" style="360" customWidth="1"/>
    <col min="14153" max="14153" width="15.85546875" style="360" bestFit="1" customWidth="1"/>
    <col min="14154" max="14154" width="16.28515625" style="360" bestFit="1" customWidth="1"/>
    <col min="14155" max="14155" width="19.42578125" style="360" customWidth="1"/>
    <col min="14156" max="14156" width="3.42578125" style="360" bestFit="1" customWidth="1"/>
    <col min="14157" max="14338" width="2.5703125" style="360"/>
    <col min="14339" max="14339" width="3" style="360" customWidth="1"/>
    <col min="14340" max="14340" width="1.42578125" style="360" customWidth="1"/>
    <col min="14341" max="14345" width="2.5703125" style="360" customWidth="1"/>
    <col min="14346" max="14346" width="17.7109375" style="360" customWidth="1"/>
    <col min="14347" max="14347" width="18.42578125" style="360" bestFit="1" customWidth="1"/>
    <col min="14348" max="14348" width="19.140625" style="360" customWidth="1"/>
    <col min="14349" max="14349" width="16.85546875" style="360" customWidth="1"/>
    <col min="14350" max="14350" width="20.140625" style="360" customWidth="1"/>
    <col min="14351" max="14351" width="20.28515625" style="360" customWidth="1"/>
    <col min="14352" max="14352" width="19.7109375" style="360" customWidth="1"/>
    <col min="14353" max="14353" width="2.5703125" style="360" customWidth="1"/>
    <col min="14354" max="14354" width="19.7109375" style="360" customWidth="1"/>
    <col min="14355" max="14355" width="0" style="360" hidden="1" customWidth="1"/>
    <col min="14356" max="14356" width="1" style="360" customWidth="1"/>
    <col min="14357" max="14357" width="5.7109375" style="360" customWidth="1"/>
    <col min="14358" max="14358" width="1.7109375" style="360" customWidth="1"/>
    <col min="14359" max="14359" width="6.42578125" style="360" customWidth="1"/>
    <col min="14360" max="14360" width="2.85546875" style="360" customWidth="1"/>
    <col min="14361" max="14361" width="3.85546875" style="360" customWidth="1"/>
    <col min="14362" max="14362" width="2.85546875" style="360" customWidth="1"/>
    <col min="14363" max="14363" width="2.28515625" style="360" customWidth="1"/>
    <col min="14364" max="14364" width="2.42578125" style="360" customWidth="1"/>
    <col min="14365" max="14365" width="2" style="360" customWidth="1"/>
    <col min="14366" max="14366" width="2.140625" style="360" customWidth="1"/>
    <col min="14367" max="14367" width="4" style="360" customWidth="1"/>
    <col min="14368" max="14368" width="2.140625" style="360" customWidth="1"/>
    <col min="14369" max="14369" width="2.28515625" style="360" customWidth="1"/>
    <col min="14370" max="14370" width="2.7109375" style="360" customWidth="1"/>
    <col min="14371" max="14371" width="5.85546875" style="360" customWidth="1"/>
    <col min="14372" max="14372" width="1.140625" style="360" customWidth="1"/>
    <col min="14373" max="14407" width="0" style="360" hidden="1" customWidth="1"/>
    <col min="14408" max="14408" width="1.7109375" style="360" customWidth="1"/>
    <col min="14409" max="14409" width="15.85546875" style="360" bestFit="1" customWidth="1"/>
    <col min="14410" max="14410" width="16.28515625" style="360" bestFit="1" customWidth="1"/>
    <col min="14411" max="14411" width="19.42578125" style="360" customWidth="1"/>
    <col min="14412" max="14412" width="3.42578125" style="360" bestFit="1" customWidth="1"/>
    <col min="14413" max="14594" width="2.5703125" style="360"/>
    <col min="14595" max="14595" width="3" style="360" customWidth="1"/>
    <col min="14596" max="14596" width="1.42578125" style="360" customWidth="1"/>
    <col min="14597" max="14601" width="2.5703125" style="360" customWidth="1"/>
    <col min="14602" max="14602" width="17.7109375" style="360" customWidth="1"/>
    <col min="14603" max="14603" width="18.42578125" style="360" bestFit="1" customWidth="1"/>
    <col min="14604" max="14604" width="19.140625" style="360" customWidth="1"/>
    <col min="14605" max="14605" width="16.85546875" style="360" customWidth="1"/>
    <col min="14606" max="14606" width="20.140625" style="360" customWidth="1"/>
    <col min="14607" max="14607" width="20.28515625" style="360" customWidth="1"/>
    <col min="14608" max="14608" width="19.7109375" style="360" customWidth="1"/>
    <col min="14609" max="14609" width="2.5703125" style="360" customWidth="1"/>
    <col min="14610" max="14610" width="19.7109375" style="360" customWidth="1"/>
    <col min="14611" max="14611" width="0" style="360" hidden="1" customWidth="1"/>
    <col min="14612" max="14612" width="1" style="360" customWidth="1"/>
    <col min="14613" max="14613" width="5.7109375" style="360" customWidth="1"/>
    <col min="14614" max="14614" width="1.7109375" style="360" customWidth="1"/>
    <col min="14615" max="14615" width="6.42578125" style="360" customWidth="1"/>
    <col min="14616" max="14616" width="2.85546875" style="360" customWidth="1"/>
    <col min="14617" max="14617" width="3.85546875" style="360" customWidth="1"/>
    <col min="14618" max="14618" width="2.85546875" style="360" customWidth="1"/>
    <col min="14619" max="14619" width="2.28515625" style="360" customWidth="1"/>
    <col min="14620" max="14620" width="2.42578125" style="360" customWidth="1"/>
    <col min="14621" max="14621" width="2" style="360" customWidth="1"/>
    <col min="14622" max="14622" width="2.140625" style="360" customWidth="1"/>
    <col min="14623" max="14623" width="4" style="360" customWidth="1"/>
    <col min="14624" max="14624" width="2.140625" style="360" customWidth="1"/>
    <col min="14625" max="14625" width="2.28515625" style="360" customWidth="1"/>
    <col min="14626" max="14626" width="2.7109375" style="360" customWidth="1"/>
    <col min="14627" max="14627" width="5.85546875" style="360" customWidth="1"/>
    <col min="14628" max="14628" width="1.140625" style="360" customWidth="1"/>
    <col min="14629" max="14663" width="0" style="360" hidden="1" customWidth="1"/>
    <col min="14664" max="14664" width="1.7109375" style="360" customWidth="1"/>
    <col min="14665" max="14665" width="15.85546875" style="360" bestFit="1" customWidth="1"/>
    <col min="14666" max="14666" width="16.28515625" style="360" bestFit="1" customWidth="1"/>
    <col min="14667" max="14667" width="19.42578125" style="360" customWidth="1"/>
    <col min="14668" max="14668" width="3.42578125" style="360" bestFit="1" customWidth="1"/>
    <col min="14669" max="14850" width="2.5703125" style="360"/>
    <col min="14851" max="14851" width="3" style="360" customWidth="1"/>
    <col min="14852" max="14852" width="1.42578125" style="360" customWidth="1"/>
    <col min="14853" max="14857" width="2.5703125" style="360" customWidth="1"/>
    <col min="14858" max="14858" width="17.7109375" style="360" customWidth="1"/>
    <col min="14859" max="14859" width="18.42578125" style="360" bestFit="1" customWidth="1"/>
    <col min="14860" max="14860" width="19.140625" style="360" customWidth="1"/>
    <col min="14861" max="14861" width="16.85546875" style="360" customWidth="1"/>
    <col min="14862" max="14862" width="20.140625" style="360" customWidth="1"/>
    <col min="14863" max="14863" width="20.28515625" style="360" customWidth="1"/>
    <col min="14864" max="14864" width="19.7109375" style="360" customWidth="1"/>
    <col min="14865" max="14865" width="2.5703125" style="360" customWidth="1"/>
    <col min="14866" max="14866" width="19.7109375" style="360" customWidth="1"/>
    <col min="14867" max="14867" width="0" style="360" hidden="1" customWidth="1"/>
    <col min="14868" max="14868" width="1" style="360" customWidth="1"/>
    <col min="14869" max="14869" width="5.7109375" style="360" customWidth="1"/>
    <col min="14870" max="14870" width="1.7109375" style="360" customWidth="1"/>
    <col min="14871" max="14871" width="6.42578125" style="360" customWidth="1"/>
    <col min="14872" max="14872" width="2.85546875" style="360" customWidth="1"/>
    <col min="14873" max="14873" width="3.85546875" style="360" customWidth="1"/>
    <col min="14874" max="14874" width="2.85546875" style="360" customWidth="1"/>
    <col min="14875" max="14875" width="2.28515625" style="360" customWidth="1"/>
    <col min="14876" max="14876" width="2.42578125" style="360" customWidth="1"/>
    <col min="14877" max="14877" width="2" style="360" customWidth="1"/>
    <col min="14878" max="14878" width="2.140625" style="360" customWidth="1"/>
    <col min="14879" max="14879" width="4" style="360" customWidth="1"/>
    <col min="14880" max="14880" width="2.140625" style="360" customWidth="1"/>
    <col min="14881" max="14881" width="2.28515625" style="360" customWidth="1"/>
    <col min="14882" max="14882" width="2.7109375" style="360" customWidth="1"/>
    <col min="14883" max="14883" width="5.85546875" style="360" customWidth="1"/>
    <col min="14884" max="14884" width="1.140625" style="360" customWidth="1"/>
    <col min="14885" max="14919" width="0" style="360" hidden="1" customWidth="1"/>
    <col min="14920" max="14920" width="1.7109375" style="360" customWidth="1"/>
    <col min="14921" max="14921" width="15.85546875" style="360" bestFit="1" customWidth="1"/>
    <col min="14922" max="14922" width="16.28515625" style="360" bestFit="1" customWidth="1"/>
    <col min="14923" max="14923" width="19.42578125" style="360" customWidth="1"/>
    <col min="14924" max="14924" width="3.42578125" style="360" bestFit="1" customWidth="1"/>
    <col min="14925" max="15106" width="2.5703125" style="360"/>
    <col min="15107" max="15107" width="3" style="360" customWidth="1"/>
    <col min="15108" max="15108" width="1.42578125" style="360" customWidth="1"/>
    <col min="15109" max="15113" width="2.5703125" style="360" customWidth="1"/>
    <col min="15114" max="15114" width="17.7109375" style="360" customWidth="1"/>
    <col min="15115" max="15115" width="18.42578125" style="360" bestFit="1" customWidth="1"/>
    <col min="15116" max="15116" width="19.140625" style="360" customWidth="1"/>
    <col min="15117" max="15117" width="16.85546875" style="360" customWidth="1"/>
    <col min="15118" max="15118" width="20.140625" style="360" customWidth="1"/>
    <col min="15119" max="15119" width="20.28515625" style="360" customWidth="1"/>
    <col min="15120" max="15120" width="19.7109375" style="360" customWidth="1"/>
    <col min="15121" max="15121" width="2.5703125" style="360" customWidth="1"/>
    <col min="15122" max="15122" width="19.7109375" style="360" customWidth="1"/>
    <col min="15123" max="15123" width="0" style="360" hidden="1" customWidth="1"/>
    <col min="15124" max="15124" width="1" style="360" customWidth="1"/>
    <col min="15125" max="15125" width="5.7109375" style="360" customWidth="1"/>
    <col min="15126" max="15126" width="1.7109375" style="360" customWidth="1"/>
    <col min="15127" max="15127" width="6.42578125" style="360" customWidth="1"/>
    <col min="15128" max="15128" width="2.85546875" style="360" customWidth="1"/>
    <col min="15129" max="15129" width="3.85546875" style="360" customWidth="1"/>
    <col min="15130" max="15130" width="2.85546875" style="360" customWidth="1"/>
    <col min="15131" max="15131" width="2.28515625" style="360" customWidth="1"/>
    <col min="15132" max="15132" width="2.42578125" style="360" customWidth="1"/>
    <col min="15133" max="15133" width="2" style="360" customWidth="1"/>
    <col min="15134" max="15134" width="2.140625" style="360" customWidth="1"/>
    <col min="15135" max="15135" width="4" style="360" customWidth="1"/>
    <col min="15136" max="15136" width="2.140625" style="360" customWidth="1"/>
    <col min="15137" max="15137" width="2.28515625" style="360" customWidth="1"/>
    <col min="15138" max="15138" width="2.7109375" style="360" customWidth="1"/>
    <col min="15139" max="15139" width="5.85546875" style="360" customWidth="1"/>
    <col min="15140" max="15140" width="1.140625" style="360" customWidth="1"/>
    <col min="15141" max="15175" width="0" style="360" hidden="1" customWidth="1"/>
    <col min="15176" max="15176" width="1.7109375" style="360" customWidth="1"/>
    <col min="15177" max="15177" width="15.85546875" style="360" bestFit="1" customWidth="1"/>
    <col min="15178" max="15178" width="16.28515625" style="360" bestFit="1" customWidth="1"/>
    <col min="15179" max="15179" width="19.42578125" style="360" customWidth="1"/>
    <col min="15180" max="15180" width="3.42578125" style="360" bestFit="1" customWidth="1"/>
    <col min="15181" max="15362" width="2.5703125" style="360"/>
    <col min="15363" max="15363" width="3" style="360" customWidth="1"/>
    <col min="15364" max="15364" width="1.42578125" style="360" customWidth="1"/>
    <col min="15365" max="15369" width="2.5703125" style="360" customWidth="1"/>
    <col min="15370" max="15370" width="17.7109375" style="360" customWidth="1"/>
    <col min="15371" max="15371" width="18.42578125" style="360" bestFit="1" customWidth="1"/>
    <col min="15372" max="15372" width="19.140625" style="360" customWidth="1"/>
    <col min="15373" max="15373" width="16.85546875" style="360" customWidth="1"/>
    <col min="15374" max="15374" width="20.140625" style="360" customWidth="1"/>
    <col min="15375" max="15375" width="20.28515625" style="360" customWidth="1"/>
    <col min="15376" max="15376" width="19.7109375" style="360" customWidth="1"/>
    <col min="15377" max="15377" width="2.5703125" style="360" customWidth="1"/>
    <col min="15378" max="15378" width="19.7109375" style="360" customWidth="1"/>
    <col min="15379" max="15379" width="0" style="360" hidden="1" customWidth="1"/>
    <col min="15380" max="15380" width="1" style="360" customWidth="1"/>
    <col min="15381" max="15381" width="5.7109375" style="360" customWidth="1"/>
    <col min="15382" max="15382" width="1.7109375" style="360" customWidth="1"/>
    <col min="15383" max="15383" width="6.42578125" style="360" customWidth="1"/>
    <col min="15384" max="15384" width="2.85546875" style="360" customWidth="1"/>
    <col min="15385" max="15385" width="3.85546875" style="360" customWidth="1"/>
    <col min="15386" max="15386" width="2.85546875" style="360" customWidth="1"/>
    <col min="15387" max="15387" width="2.28515625" style="360" customWidth="1"/>
    <col min="15388" max="15388" width="2.42578125" style="360" customWidth="1"/>
    <col min="15389" max="15389" width="2" style="360" customWidth="1"/>
    <col min="15390" max="15390" width="2.140625" style="360" customWidth="1"/>
    <col min="15391" max="15391" width="4" style="360" customWidth="1"/>
    <col min="15392" max="15392" width="2.140625" style="360" customWidth="1"/>
    <col min="15393" max="15393" width="2.28515625" style="360" customWidth="1"/>
    <col min="15394" max="15394" width="2.7109375" style="360" customWidth="1"/>
    <col min="15395" max="15395" width="5.85546875" style="360" customWidth="1"/>
    <col min="15396" max="15396" width="1.140625" style="360" customWidth="1"/>
    <col min="15397" max="15431" width="0" style="360" hidden="1" customWidth="1"/>
    <col min="15432" max="15432" width="1.7109375" style="360" customWidth="1"/>
    <col min="15433" max="15433" width="15.85546875" style="360" bestFit="1" customWidth="1"/>
    <col min="15434" max="15434" width="16.28515625" style="360" bestFit="1" customWidth="1"/>
    <col min="15435" max="15435" width="19.42578125" style="360" customWidth="1"/>
    <col min="15436" max="15436" width="3.42578125" style="360" bestFit="1" customWidth="1"/>
    <col min="15437" max="15618" width="2.5703125" style="360"/>
    <col min="15619" max="15619" width="3" style="360" customWidth="1"/>
    <col min="15620" max="15620" width="1.42578125" style="360" customWidth="1"/>
    <col min="15621" max="15625" width="2.5703125" style="360" customWidth="1"/>
    <col min="15626" max="15626" width="17.7109375" style="360" customWidth="1"/>
    <col min="15627" max="15627" width="18.42578125" style="360" bestFit="1" customWidth="1"/>
    <col min="15628" max="15628" width="19.140625" style="360" customWidth="1"/>
    <col min="15629" max="15629" width="16.85546875" style="360" customWidth="1"/>
    <col min="15630" max="15630" width="20.140625" style="360" customWidth="1"/>
    <col min="15631" max="15631" width="20.28515625" style="360" customWidth="1"/>
    <col min="15632" max="15632" width="19.7109375" style="360" customWidth="1"/>
    <col min="15633" max="15633" width="2.5703125" style="360" customWidth="1"/>
    <col min="15634" max="15634" width="19.7109375" style="360" customWidth="1"/>
    <col min="15635" max="15635" width="0" style="360" hidden="1" customWidth="1"/>
    <col min="15636" max="15636" width="1" style="360" customWidth="1"/>
    <col min="15637" max="15637" width="5.7109375" style="360" customWidth="1"/>
    <col min="15638" max="15638" width="1.7109375" style="360" customWidth="1"/>
    <col min="15639" max="15639" width="6.42578125" style="360" customWidth="1"/>
    <col min="15640" max="15640" width="2.85546875" style="360" customWidth="1"/>
    <col min="15641" max="15641" width="3.85546875" style="360" customWidth="1"/>
    <col min="15642" max="15642" width="2.85546875" style="360" customWidth="1"/>
    <col min="15643" max="15643" width="2.28515625" style="360" customWidth="1"/>
    <col min="15644" max="15644" width="2.42578125" style="360" customWidth="1"/>
    <col min="15645" max="15645" width="2" style="360" customWidth="1"/>
    <col min="15646" max="15646" width="2.140625" style="360" customWidth="1"/>
    <col min="15647" max="15647" width="4" style="360" customWidth="1"/>
    <col min="15648" max="15648" width="2.140625" style="360" customWidth="1"/>
    <col min="15649" max="15649" width="2.28515625" style="360" customWidth="1"/>
    <col min="15650" max="15650" width="2.7109375" style="360" customWidth="1"/>
    <col min="15651" max="15651" width="5.85546875" style="360" customWidth="1"/>
    <col min="15652" max="15652" width="1.140625" style="360" customWidth="1"/>
    <col min="15653" max="15687" width="0" style="360" hidden="1" customWidth="1"/>
    <col min="15688" max="15688" width="1.7109375" style="360" customWidth="1"/>
    <col min="15689" max="15689" width="15.85546875" style="360" bestFit="1" customWidth="1"/>
    <col min="15690" max="15690" width="16.28515625" style="360" bestFit="1" customWidth="1"/>
    <col min="15691" max="15691" width="19.42578125" style="360" customWidth="1"/>
    <col min="15692" max="15692" width="3.42578125" style="360" bestFit="1" customWidth="1"/>
    <col min="15693" max="15874" width="2.5703125" style="360"/>
    <col min="15875" max="15875" width="3" style="360" customWidth="1"/>
    <col min="15876" max="15876" width="1.42578125" style="360" customWidth="1"/>
    <col min="15877" max="15881" width="2.5703125" style="360" customWidth="1"/>
    <col min="15882" max="15882" width="17.7109375" style="360" customWidth="1"/>
    <col min="15883" max="15883" width="18.42578125" style="360" bestFit="1" customWidth="1"/>
    <col min="15884" max="15884" width="19.140625" style="360" customWidth="1"/>
    <col min="15885" max="15885" width="16.85546875" style="360" customWidth="1"/>
    <col min="15886" max="15886" width="20.140625" style="360" customWidth="1"/>
    <col min="15887" max="15887" width="20.28515625" style="360" customWidth="1"/>
    <col min="15888" max="15888" width="19.7109375" style="360" customWidth="1"/>
    <col min="15889" max="15889" width="2.5703125" style="360" customWidth="1"/>
    <col min="15890" max="15890" width="19.7109375" style="360" customWidth="1"/>
    <col min="15891" max="15891" width="0" style="360" hidden="1" customWidth="1"/>
    <col min="15892" max="15892" width="1" style="360" customWidth="1"/>
    <col min="15893" max="15893" width="5.7109375" style="360" customWidth="1"/>
    <col min="15894" max="15894" width="1.7109375" style="360" customWidth="1"/>
    <col min="15895" max="15895" width="6.42578125" style="360" customWidth="1"/>
    <col min="15896" max="15896" width="2.85546875" style="360" customWidth="1"/>
    <col min="15897" max="15897" width="3.85546875" style="360" customWidth="1"/>
    <col min="15898" max="15898" width="2.85546875" style="360" customWidth="1"/>
    <col min="15899" max="15899" width="2.28515625" style="360" customWidth="1"/>
    <col min="15900" max="15900" width="2.42578125" style="360" customWidth="1"/>
    <col min="15901" max="15901" width="2" style="360" customWidth="1"/>
    <col min="15902" max="15902" width="2.140625" style="360" customWidth="1"/>
    <col min="15903" max="15903" width="4" style="360" customWidth="1"/>
    <col min="15904" max="15904" width="2.140625" style="360" customWidth="1"/>
    <col min="15905" max="15905" width="2.28515625" style="360" customWidth="1"/>
    <col min="15906" max="15906" width="2.7109375" style="360" customWidth="1"/>
    <col min="15907" max="15907" width="5.85546875" style="360" customWidth="1"/>
    <col min="15908" max="15908" width="1.140625" style="360" customWidth="1"/>
    <col min="15909" max="15943" width="0" style="360" hidden="1" customWidth="1"/>
    <col min="15944" max="15944" width="1.7109375" style="360" customWidth="1"/>
    <col min="15945" max="15945" width="15.85546875" style="360" bestFit="1" customWidth="1"/>
    <col min="15946" max="15946" width="16.28515625" style="360" bestFit="1" customWidth="1"/>
    <col min="15947" max="15947" width="19.42578125" style="360" customWidth="1"/>
    <col min="15948" max="15948" width="3.42578125" style="360" bestFit="1" customWidth="1"/>
    <col min="15949" max="16130" width="2.5703125" style="360"/>
    <col min="16131" max="16131" width="3" style="360" customWidth="1"/>
    <col min="16132" max="16132" width="1.42578125" style="360" customWidth="1"/>
    <col min="16133" max="16137" width="2.5703125" style="360" customWidth="1"/>
    <col min="16138" max="16138" width="17.7109375" style="360" customWidth="1"/>
    <col min="16139" max="16139" width="18.42578125" style="360" bestFit="1" customWidth="1"/>
    <col min="16140" max="16140" width="19.140625" style="360" customWidth="1"/>
    <col min="16141" max="16141" width="16.85546875" style="360" customWidth="1"/>
    <col min="16142" max="16142" width="20.140625" style="360" customWidth="1"/>
    <col min="16143" max="16143" width="20.28515625" style="360" customWidth="1"/>
    <col min="16144" max="16144" width="19.7109375" style="360" customWidth="1"/>
    <col min="16145" max="16145" width="2.5703125" style="360" customWidth="1"/>
    <col min="16146" max="16146" width="19.7109375" style="360" customWidth="1"/>
    <col min="16147" max="16147" width="0" style="360" hidden="1" customWidth="1"/>
    <col min="16148" max="16148" width="1" style="360" customWidth="1"/>
    <col min="16149" max="16149" width="5.7109375" style="360" customWidth="1"/>
    <col min="16150" max="16150" width="1.7109375" style="360" customWidth="1"/>
    <col min="16151" max="16151" width="6.42578125" style="360" customWidth="1"/>
    <col min="16152" max="16152" width="2.85546875" style="360" customWidth="1"/>
    <col min="16153" max="16153" width="3.85546875" style="360" customWidth="1"/>
    <col min="16154" max="16154" width="2.85546875" style="360" customWidth="1"/>
    <col min="16155" max="16155" width="2.28515625" style="360" customWidth="1"/>
    <col min="16156" max="16156" width="2.42578125" style="360" customWidth="1"/>
    <col min="16157" max="16157" width="2" style="360" customWidth="1"/>
    <col min="16158" max="16158" width="2.140625" style="360" customWidth="1"/>
    <col min="16159" max="16159" width="4" style="360" customWidth="1"/>
    <col min="16160" max="16160" width="2.140625" style="360" customWidth="1"/>
    <col min="16161" max="16161" width="2.28515625" style="360" customWidth="1"/>
    <col min="16162" max="16162" width="2.7109375" style="360" customWidth="1"/>
    <col min="16163" max="16163" width="5.85546875" style="360" customWidth="1"/>
    <col min="16164" max="16164" width="1.140625" style="360" customWidth="1"/>
    <col min="16165" max="16199" width="0" style="360" hidden="1" customWidth="1"/>
    <col min="16200" max="16200" width="1.7109375" style="360" customWidth="1"/>
    <col min="16201" max="16201" width="15.85546875" style="360" bestFit="1" customWidth="1"/>
    <col min="16202" max="16202" width="16.28515625" style="360" bestFit="1" customWidth="1"/>
    <col min="16203" max="16203" width="19.42578125" style="360" customWidth="1"/>
    <col min="16204" max="16204" width="3.42578125" style="360" bestFit="1" customWidth="1"/>
    <col min="16205" max="16384" width="2.5703125" style="360"/>
  </cols>
  <sheetData>
    <row r="1" spans="1:76" s="343" customFormat="1">
      <c r="A1" s="341" t="s">
        <v>1382</v>
      </c>
      <c r="B1" s="341"/>
      <c r="C1" s="341"/>
      <c r="D1" s="341"/>
      <c r="E1" s="341"/>
      <c r="F1" s="341"/>
      <c r="G1" s="341"/>
      <c r="H1" s="341"/>
      <c r="I1" s="341"/>
      <c r="J1" s="341"/>
      <c r="K1" s="341"/>
      <c r="L1" s="341"/>
      <c r="M1" s="341"/>
      <c r="N1" s="341"/>
      <c r="O1" s="342" t="s">
        <v>2004</v>
      </c>
      <c r="P1" s="341"/>
      <c r="R1" s="341"/>
      <c r="S1" s="341"/>
      <c r="T1" s="341"/>
      <c r="U1" s="344"/>
      <c r="V1" s="344"/>
      <c r="W1" s="345"/>
      <c r="X1" s="345"/>
      <c r="Y1" s="345"/>
      <c r="Z1" s="345"/>
      <c r="AA1" s="345"/>
      <c r="AB1" s="345"/>
      <c r="AC1" s="345"/>
      <c r="AD1" s="345"/>
      <c r="AE1" s="345"/>
      <c r="AF1" s="345"/>
      <c r="AG1" s="345"/>
      <c r="AH1" s="345"/>
      <c r="AK1" s="340"/>
      <c r="AL1" s="341"/>
      <c r="AM1" s="341"/>
      <c r="AN1" s="341"/>
      <c r="AO1" s="341"/>
      <c r="AP1" s="341"/>
      <c r="AQ1" s="341"/>
      <c r="AR1" s="341"/>
      <c r="AS1" s="341"/>
      <c r="AT1" s="341"/>
      <c r="AU1" s="341"/>
      <c r="AV1" s="341"/>
      <c r="AW1" s="341"/>
      <c r="AX1" s="341"/>
      <c r="AY1" s="341"/>
      <c r="AZ1" s="341"/>
      <c r="BA1" s="341"/>
      <c r="BB1" s="341"/>
      <c r="BC1" s="341"/>
      <c r="BD1" s="341"/>
      <c r="BE1" s="344"/>
      <c r="BF1" s="344"/>
      <c r="BG1" s="344"/>
      <c r="BH1" s="344"/>
      <c r="BI1" s="344"/>
      <c r="BJ1" s="344"/>
      <c r="BK1" s="344"/>
      <c r="BL1" s="344"/>
      <c r="BM1" s="344"/>
      <c r="BN1" s="344"/>
      <c r="BO1" s="344"/>
      <c r="BP1" s="344"/>
      <c r="BQ1" s="344"/>
      <c r="BR1" s="344"/>
      <c r="BS1" s="346"/>
      <c r="BT1" s="347"/>
      <c r="BU1" s="348"/>
      <c r="BV1" s="342"/>
      <c r="BW1" s="349"/>
    </row>
    <row r="2" spans="1:76" s="343" customFormat="1">
      <c r="A2" s="351" t="s">
        <v>1658</v>
      </c>
      <c r="B2" s="350"/>
      <c r="C2" s="351"/>
      <c r="D2" s="351"/>
      <c r="E2" s="351"/>
      <c r="F2" s="351"/>
      <c r="G2" s="351"/>
      <c r="H2" s="351"/>
      <c r="I2" s="351"/>
      <c r="J2" s="351"/>
      <c r="K2" s="842"/>
      <c r="L2" s="351"/>
      <c r="M2" s="351"/>
      <c r="N2" s="351"/>
      <c r="O2" s="352" t="s">
        <v>2005</v>
      </c>
      <c r="P2" s="351"/>
      <c r="R2" s="344"/>
      <c r="S2" s="344"/>
      <c r="T2" s="344"/>
      <c r="U2" s="344"/>
      <c r="V2" s="344"/>
      <c r="W2" s="345"/>
      <c r="X2" s="345"/>
      <c r="Y2" s="345"/>
      <c r="Z2" s="345"/>
      <c r="AA2" s="345"/>
      <c r="AB2" s="345"/>
      <c r="AC2" s="345"/>
      <c r="AD2" s="345"/>
      <c r="AE2" s="345"/>
      <c r="AF2" s="345"/>
      <c r="AG2" s="345"/>
      <c r="AH2" s="345"/>
      <c r="AK2" s="353"/>
      <c r="AL2" s="341"/>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54"/>
      <c r="BT2" s="355"/>
      <c r="BU2" s="348"/>
      <c r="BV2" s="356"/>
      <c r="BW2" s="348"/>
    </row>
    <row r="3" spans="1:76">
      <c r="A3" s="1144"/>
      <c r="B3" s="1524"/>
      <c r="C3" s="1503"/>
      <c r="D3" s="1503"/>
      <c r="E3" s="1503"/>
      <c r="F3" s="1503"/>
      <c r="G3" s="1503"/>
      <c r="H3" s="1503"/>
      <c r="I3" s="1503"/>
      <c r="J3" s="1503"/>
      <c r="K3" s="1503"/>
      <c r="L3" s="1503"/>
      <c r="M3" s="1503"/>
      <c r="N3" s="1503"/>
      <c r="O3" s="1503"/>
      <c r="P3" s="1503"/>
      <c r="Q3" s="1503"/>
      <c r="R3" s="1503"/>
      <c r="S3" s="1503"/>
      <c r="T3" s="1524"/>
      <c r="W3" s="1515"/>
      <c r="X3" s="1515"/>
      <c r="Y3" s="1515"/>
      <c r="Z3" s="1515"/>
      <c r="AA3" s="1515"/>
      <c r="AB3" s="1515"/>
      <c r="AD3" s="1515"/>
      <c r="AE3" s="1515"/>
      <c r="AF3" s="1515"/>
      <c r="AG3" s="1515"/>
      <c r="AH3" s="1515"/>
      <c r="AI3" s="1515"/>
      <c r="AM3" s="1524"/>
      <c r="AN3" s="1524"/>
      <c r="AO3" s="1524"/>
      <c r="AP3" s="1524"/>
      <c r="AQ3" s="1524"/>
      <c r="AR3" s="1524"/>
      <c r="AS3" s="1524"/>
      <c r="AT3" s="1524"/>
      <c r="AU3" s="1524"/>
      <c r="AV3" s="1524"/>
      <c r="AW3" s="1524"/>
      <c r="AX3" s="1524"/>
      <c r="AY3" s="1524"/>
      <c r="AZ3" s="1524"/>
      <c r="BA3" s="1524"/>
      <c r="BB3" s="1524"/>
      <c r="BC3" s="1524"/>
      <c r="BD3" s="1524"/>
      <c r="BG3" s="257"/>
      <c r="BH3" s="257"/>
      <c r="BI3" s="257"/>
      <c r="BJ3" s="257"/>
      <c r="BK3" s="257"/>
      <c r="BL3" s="257"/>
      <c r="BN3" s="257"/>
      <c r="BO3" s="257"/>
      <c r="BP3" s="257"/>
      <c r="BQ3" s="257"/>
      <c r="BR3" s="257"/>
      <c r="BS3" s="257"/>
      <c r="BT3" s="257"/>
      <c r="BU3" s="1508"/>
      <c r="BV3" s="1519"/>
      <c r="BW3" s="1519"/>
      <c r="BX3" s="361"/>
    </row>
    <row r="4" spans="1:76" hidden="1">
      <c r="A4" s="908" t="s">
        <v>2139</v>
      </c>
      <c r="B4" s="908"/>
      <c r="C4" s="881" t="s">
        <v>388</v>
      </c>
      <c r="AM4" s="1512"/>
    </row>
    <row r="5" spans="1:76">
      <c r="A5" s="1521" t="s">
        <v>2143</v>
      </c>
      <c r="B5" s="1521" t="s">
        <v>2144</v>
      </c>
      <c r="C5" s="1518"/>
      <c r="AC5" s="3302"/>
      <c r="AD5" s="3302"/>
      <c r="AE5" s="3302"/>
      <c r="AF5" s="3302"/>
      <c r="AG5" s="3302"/>
      <c r="AH5" s="3302"/>
      <c r="AI5" s="3302"/>
      <c r="AM5" s="1512"/>
    </row>
    <row r="6" spans="1:76" ht="31.5" customHeight="1">
      <c r="B6" s="3338" t="s">
        <v>2162</v>
      </c>
      <c r="C6" s="3338"/>
      <c r="D6" s="3338"/>
      <c r="E6" s="3338"/>
      <c r="F6" s="3338"/>
      <c r="G6" s="3338"/>
      <c r="H6" s="3338"/>
      <c r="I6" s="3338"/>
      <c r="J6" s="3338"/>
      <c r="K6" s="3338"/>
      <c r="L6" s="3338"/>
      <c r="M6" s="3338"/>
      <c r="N6" s="1597"/>
      <c r="O6" s="1597"/>
      <c r="AC6" s="1535"/>
      <c r="AD6" s="1535"/>
      <c r="AE6" s="1535"/>
      <c r="AF6" s="1535"/>
      <c r="AG6" s="1535"/>
      <c r="AH6" s="1535"/>
      <c r="AI6" s="1535"/>
      <c r="AM6" s="1512"/>
    </row>
    <row r="7" spans="1:76">
      <c r="B7" s="1596"/>
      <c r="C7" s="1595"/>
      <c r="D7" s="1595"/>
      <c r="E7" s="1595"/>
      <c r="F7" s="1595"/>
      <c r="G7" s="1595"/>
      <c r="H7" s="1595"/>
      <c r="I7" s="1595"/>
      <c r="J7" s="1595"/>
      <c r="K7" s="1595"/>
      <c r="L7" s="1595"/>
      <c r="M7" s="1598" t="s">
        <v>389</v>
      </c>
      <c r="N7" s="1598"/>
      <c r="O7" s="1598"/>
    </row>
    <row r="8" spans="1:76" ht="60.75" customHeight="1">
      <c r="C8" s="3337" t="s">
        <v>539</v>
      </c>
      <c r="D8" s="3337"/>
      <c r="E8" s="3337"/>
      <c r="F8" s="2515" t="s">
        <v>881</v>
      </c>
      <c r="G8" s="2515"/>
      <c r="H8" s="2515"/>
      <c r="I8" s="2515"/>
      <c r="J8" s="1517" t="s">
        <v>2145</v>
      </c>
      <c r="K8" s="1517" t="s">
        <v>2146</v>
      </c>
      <c r="L8" s="1517" t="s">
        <v>2147</v>
      </c>
      <c r="M8" s="1517" t="s">
        <v>2148</v>
      </c>
      <c r="N8" s="1517"/>
      <c r="O8" s="1517" t="s">
        <v>2149</v>
      </c>
      <c r="P8" s="1507"/>
      <c r="Q8" s="1507"/>
      <c r="R8" s="1507"/>
      <c r="S8" s="1507"/>
      <c r="T8" s="1507"/>
      <c r="U8" s="1507"/>
      <c r="V8" s="1507"/>
      <c r="W8" s="365"/>
      <c r="X8" s="365"/>
      <c r="Y8" s="365"/>
      <c r="Z8" s="365"/>
      <c r="AA8" s="365"/>
      <c r="AC8" s="260"/>
      <c r="AD8" s="260"/>
      <c r="AE8" s="260"/>
      <c r="AF8" s="260"/>
      <c r="AH8" s="260"/>
      <c r="AI8" s="260"/>
      <c r="AM8" s="335"/>
      <c r="AN8" s="335"/>
      <c r="AO8" s="335"/>
      <c r="AP8" s="335"/>
      <c r="AQ8" s="335"/>
      <c r="AR8" s="335"/>
      <c r="AS8" s="335"/>
      <c r="AT8" s="335"/>
      <c r="AU8" s="3301"/>
      <c r="AV8" s="3301"/>
      <c r="AW8" s="3301"/>
      <c r="AX8" s="3301"/>
      <c r="AY8" s="3301"/>
      <c r="AZ8" s="3301"/>
      <c r="BA8" s="3301"/>
      <c r="BB8" s="3301"/>
      <c r="BC8" s="3301"/>
      <c r="BD8" s="3301"/>
      <c r="BE8" s="3301"/>
      <c r="BF8" s="3301"/>
      <c r="BG8" s="3301"/>
      <c r="BH8" s="3301"/>
      <c r="BI8" s="3301"/>
      <c r="BJ8" s="3301"/>
      <c r="BK8" s="3301"/>
      <c r="BL8" s="3301"/>
      <c r="BM8" s="3301"/>
      <c r="BN8" s="3301"/>
      <c r="BO8" s="2878"/>
      <c r="BP8" s="2878"/>
      <c r="BQ8" s="2878"/>
      <c r="BR8" s="2878"/>
      <c r="BS8" s="2878"/>
      <c r="BT8" s="1526"/>
    </row>
    <row r="9" spans="1:76" s="371" customFormat="1" ht="15.75" customHeight="1">
      <c r="A9" s="367"/>
      <c r="B9" s="367"/>
      <c r="C9" s="3334">
        <v>1</v>
      </c>
      <c r="D9" s="3334"/>
      <c r="E9" s="3334"/>
      <c r="F9" s="3333" t="s">
        <v>2150</v>
      </c>
      <c r="G9" s="3333"/>
      <c r="H9" s="3333"/>
      <c r="I9" s="3333"/>
      <c r="J9" s="1536">
        <v>42500000000</v>
      </c>
      <c r="K9" s="1536">
        <v>42500000000</v>
      </c>
      <c r="L9" s="1536">
        <v>42500000000</v>
      </c>
      <c r="M9" s="1536">
        <v>42500000000</v>
      </c>
      <c r="N9" s="1536"/>
      <c r="O9" s="1536">
        <v>0</v>
      </c>
      <c r="P9" s="368"/>
      <c r="Q9" s="368"/>
      <c r="R9" s="368"/>
      <c r="S9" s="368"/>
      <c r="T9" s="369"/>
      <c r="U9" s="369"/>
      <c r="V9" s="369"/>
      <c r="W9" s="370"/>
      <c r="Y9" s="370"/>
      <c r="Z9" s="370"/>
      <c r="AA9" s="370"/>
      <c r="AC9" s="370"/>
      <c r="AD9" s="370"/>
      <c r="AE9" s="370"/>
      <c r="AF9" s="370"/>
      <c r="AG9" s="370"/>
      <c r="AH9" s="370"/>
      <c r="AI9" s="370"/>
      <c r="AK9" s="372"/>
      <c r="AL9" s="372"/>
      <c r="AM9" s="373"/>
      <c r="AN9" s="374"/>
      <c r="AO9" s="374"/>
      <c r="AP9" s="374"/>
      <c r="AQ9" s="374"/>
      <c r="AR9" s="374"/>
      <c r="AS9" s="374"/>
      <c r="AT9" s="374"/>
      <c r="AU9" s="2391"/>
      <c r="AV9" s="2391"/>
      <c r="AW9" s="2391"/>
      <c r="AX9" s="2391"/>
      <c r="AY9" s="2391"/>
      <c r="AZ9" s="2391"/>
      <c r="BA9" s="2391"/>
      <c r="BB9" s="2391"/>
      <c r="BC9" s="2391"/>
      <c r="BD9" s="2391"/>
      <c r="BE9" s="2391"/>
      <c r="BF9" s="2391"/>
      <c r="BG9" s="2391"/>
      <c r="BH9" s="2391"/>
      <c r="BI9" s="2391"/>
      <c r="BJ9" s="2391"/>
      <c r="BK9" s="2391"/>
      <c r="BL9" s="2391"/>
      <c r="BM9" s="2391"/>
      <c r="BN9" s="2391"/>
      <c r="BO9" s="2421"/>
      <c r="BP9" s="2421"/>
      <c r="BQ9" s="2421"/>
      <c r="BR9" s="2421"/>
      <c r="BS9" s="2421"/>
      <c r="BT9" s="1534"/>
      <c r="BU9" s="375"/>
      <c r="BV9" s="375"/>
      <c r="BW9" s="375"/>
    </row>
    <row r="10" spans="1:76" ht="15.75" customHeight="1">
      <c r="A10" s="1520"/>
      <c r="B10" s="1520"/>
      <c r="C10" s="3334">
        <v>2</v>
      </c>
      <c r="D10" s="3334"/>
      <c r="E10" s="3334"/>
      <c r="F10" s="3333" t="s">
        <v>2151</v>
      </c>
      <c r="G10" s="3333"/>
      <c r="H10" s="3333"/>
      <c r="I10" s="3333"/>
      <c r="J10" s="1536">
        <v>3600000000</v>
      </c>
      <c r="K10" s="1536">
        <v>3600000000</v>
      </c>
      <c r="L10" s="1536">
        <v>3600000000</v>
      </c>
      <c r="M10" s="1536">
        <v>3600000000</v>
      </c>
      <c r="N10" s="1536">
        <v>3600000000</v>
      </c>
      <c r="O10" s="1536">
        <v>0</v>
      </c>
      <c r="P10" s="1522"/>
      <c r="Q10" s="1522"/>
      <c r="R10" s="1522"/>
      <c r="S10" s="1522"/>
      <c r="T10" s="1513"/>
      <c r="U10" s="1513"/>
      <c r="V10" s="1513"/>
      <c r="W10" s="1531"/>
      <c r="Y10" s="1531"/>
      <c r="Z10" s="1531"/>
      <c r="AA10" s="1531"/>
      <c r="AC10" s="1531"/>
      <c r="AD10" s="1531"/>
      <c r="AE10" s="1531"/>
      <c r="AF10" s="1531"/>
      <c r="AH10" s="1531"/>
      <c r="AI10" s="1531"/>
      <c r="AK10" s="1525"/>
      <c r="AL10" s="1525"/>
      <c r="AM10" s="1504"/>
      <c r="AN10" s="335"/>
      <c r="AO10" s="335"/>
      <c r="AP10" s="335"/>
      <c r="AQ10" s="335"/>
      <c r="AR10" s="335"/>
      <c r="AS10" s="335"/>
      <c r="AT10" s="335"/>
      <c r="AU10" s="2389"/>
      <c r="AV10" s="2389"/>
      <c r="AW10" s="2389"/>
      <c r="AX10" s="2389"/>
      <c r="AY10" s="2389"/>
      <c r="AZ10" s="2389"/>
      <c r="BA10" s="2389"/>
      <c r="BB10" s="2389"/>
      <c r="BC10" s="2389"/>
      <c r="BD10" s="2389"/>
      <c r="BE10" s="2389"/>
      <c r="BF10" s="2389"/>
      <c r="BG10" s="2389"/>
      <c r="BH10" s="2389"/>
      <c r="BI10" s="2389"/>
      <c r="BJ10" s="2389"/>
      <c r="BK10" s="2389"/>
      <c r="BL10" s="2389"/>
      <c r="BM10" s="2389"/>
      <c r="BN10" s="2389"/>
      <c r="BO10" s="2389"/>
      <c r="BP10" s="2389"/>
      <c r="BQ10" s="2389"/>
      <c r="BR10" s="2389"/>
      <c r="BS10" s="2389"/>
      <c r="BT10" s="1530"/>
      <c r="BU10" s="353"/>
    </row>
    <row r="11" spans="1:76" ht="31.5" customHeight="1">
      <c r="A11" s="1520"/>
      <c r="B11" s="1520"/>
      <c r="C11" s="3334">
        <v>3</v>
      </c>
      <c r="D11" s="3334"/>
      <c r="E11" s="3334"/>
      <c r="F11" s="3333" t="s">
        <v>2152</v>
      </c>
      <c r="G11" s="3333"/>
      <c r="H11" s="3333"/>
      <c r="I11" s="3333"/>
      <c r="J11" s="1536">
        <v>40250000000</v>
      </c>
      <c r="K11" s="1536">
        <v>40250000000</v>
      </c>
      <c r="L11" s="1536">
        <v>40250000000</v>
      </c>
      <c r="M11" s="1536">
        <v>40250000000</v>
      </c>
      <c r="N11" s="1536">
        <v>40250000000</v>
      </c>
      <c r="O11" s="1536">
        <v>0</v>
      </c>
      <c r="P11" s="1522"/>
      <c r="Q11" s="1522"/>
      <c r="R11" s="1522"/>
      <c r="S11" s="1522"/>
      <c r="T11" s="1513"/>
      <c r="U11" s="1513"/>
      <c r="V11" s="1513"/>
      <c r="W11" s="1531"/>
      <c r="Y11" s="1531"/>
      <c r="Z11" s="1531"/>
      <c r="AA11" s="1531"/>
      <c r="AC11" s="1531"/>
      <c r="AD11" s="1531"/>
      <c r="AE11" s="1531"/>
      <c r="AF11" s="1531"/>
      <c r="AH11" s="1531"/>
      <c r="AI11" s="1531"/>
      <c r="AK11" s="1525"/>
      <c r="AL11" s="1525"/>
      <c r="AM11" s="1504"/>
      <c r="AN11" s="335"/>
      <c r="AO11" s="335"/>
      <c r="AP11" s="335"/>
      <c r="AQ11" s="335"/>
      <c r="AR11" s="335"/>
      <c r="AS11" s="335"/>
      <c r="AT11" s="335"/>
      <c r="AU11" s="1530"/>
      <c r="AV11" s="1530"/>
      <c r="AW11" s="1530"/>
      <c r="AX11" s="1530"/>
      <c r="AY11" s="1530"/>
      <c r="AZ11" s="1530"/>
      <c r="BA11" s="1530"/>
      <c r="BB11" s="1530"/>
      <c r="BC11" s="1530"/>
      <c r="BD11" s="1530"/>
      <c r="BE11" s="1530"/>
      <c r="BF11" s="1530"/>
      <c r="BG11" s="1530"/>
      <c r="BH11" s="1530"/>
      <c r="BI11" s="1530"/>
      <c r="BJ11" s="1530"/>
      <c r="BK11" s="1530"/>
      <c r="BL11" s="1530"/>
      <c r="BM11" s="1530"/>
      <c r="BN11" s="1530"/>
      <c r="BO11" s="1530"/>
      <c r="BP11" s="1530"/>
      <c r="BQ11" s="1530"/>
      <c r="BR11" s="1530"/>
      <c r="BS11" s="1530"/>
      <c r="BT11" s="1530"/>
      <c r="BU11" s="353"/>
    </row>
    <row r="12" spans="1:76" ht="31.5" customHeight="1">
      <c r="A12" s="1520"/>
      <c r="B12" s="1520"/>
      <c r="C12" s="3334">
        <v>4</v>
      </c>
      <c r="D12" s="3334"/>
      <c r="E12" s="3334"/>
      <c r="F12" s="3333" t="s">
        <v>2161</v>
      </c>
      <c r="G12" s="3333"/>
      <c r="H12" s="3333"/>
      <c r="I12" s="3333"/>
      <c r="J12" s="1536">
        <v>121217570000</v>
      </c>
      <c r="K12" s="1536">
        <v>60456447600</v>
      </c>
      <c r="L12" s="1536">
        <v>60456447600</v>
      </c>
      <c r="M12" s="1536">
        <v>21156447600</v>
      </c>
      <c r="N12" s="1536">
        <v>121217570000</v>
      </c>
      <c r="O12" s="1536">
        <v>39300000000</v>
      </c>
      <c r="P12" s="1522"/>
      <c r="Q12" s="1522"/>
      <c r="R12" s="1522"/>
      <c r="S12" s="335"/>
      <c r="T12" s="1513"/>
      <c r="U12" s="1513"/>
      <c r="V12" s="1513"/>
      <c r="W12" s="1531"/>
      <c r="Y12" s="1531"/>
      <c r="Z12" s="1531"/>
      <c r="AA12" s="1531"/>
      <c r="AC12" s="1531"/>
      <c r="AD12" s="1531"/>
      <c r="AE12" s="1531"/>
      <c r="AF12" s="1531"/>
      <c r="AH12" s="1531"/>
      <c r="AI12" s="1531"/>
      <c r="AK12" s="1525"/>
      <c r="AL12" s="1525"/>
      <c r="AM12" s="1504"/>
      <c r="AN12" s="335"/>
      <c r="AO12" s="335"/>
      <c r="AP12" s="335"/>
      <c r="AQ12" s="335"/>
      <c r="AR12" s="335"/>
      <c r="AS12" s="335"/>
      <c r="AT12" s="335"/>
      <c r="AU12" s="1530"/>
      <c r="AV12" s="1530"/>
      <c r="AW12" s="1530"/>
      <c r="AX12" s="1530"/>
      <c r="AY12" s="1530"/>
      <c r="AZ12" s="1530"/>
      <c r="BA12" s="1530"/>
      <c r="BB12" s="1530"/>
      <c r="BC12" s="1530"/>
      <c r="BD12" s="1530"/>
      <c r="BE12" s="1530"/>
      <c r="BF12" s="1530"/>
      <c r="BG12" s="1530"/>
      <c r="BH12" s="1530"/>
      <c r="BI12" s="1530"/>
      <c r="BJ12" s="1530"/>
      <c r="BK12" s="1530"/>
      <c r="BL12" s="1530"/>
      <c r="BM12" s="1530"/>
      <c r="BN12" s="1530"/>
      <c r="BO12" s="1530"/>
      <c r="BP12" s="1530"/>
      <c r="BQ12" s="1530"/>
      <c r="BR12" s="1530"/>
      <c r="BS12" s="1530"/>
      <c r="BT12" s="1530"/>
      <c r="BU12" s="1516"/>
    </row>
    <row r="13" spans="1:76" ht="15.75" customHeight="1">
      <c r="A13" s="1520"/>
      <c r="B13" s="1520"/>
      <c r="C13" s="3334">
        <v>5</v>
      </c>
      <c r="D13" s="3334"/>
      <c r="E13" s="3334"/>
      <c r="F13" s="3333" t="s">
        <v>2153</v>
      </c>
      <c r="G13" s="3333"/>
      <c r="H13" s="3333"/>
      <c r="I13" s="3333"/>
      <c r="J13" s="1536">
        <v>15000000000</v>
      </c>
      <c r="K13" s="1536">
        <v>1061812400</v>
      </c>
      <c r="L13" s="1536">
        <v>1061812400</v>
      </c>
      <c r="M13" s="1536">
        <v>1061812400</v>
      </c>
      <c r="N13" s="1536"/>
      <c r="O13" s="1536">
        <v>0</v>
      </c>
      <c r="P13" s="1522"/>
      <c r="Q13" s="1522"/>
      <c r="R13" s="1522"/>
      <c r="S13" s="335"/>
      <c r="T13" s="1513"/>
      <c r="U13" s="1513"/>
      <c r="V13" s="1513"/>
      <c r="W13" s="1531"/>
      <c r="Y13" s="1531"/>
      <c r="Z13" s="1531"/>
      <c r="AA13" s="1531"/>
      <c r="AC13" s="1531"/>
      <c r="AD13" s="1531"/>
      <c r="AE13" s="1531"/>
      <c r="AF13" s="1531"/>
      <c r="AH13" s="1531"/>
      <c r="AI13" s="1531"/>
      <c r="AK13" s="1525"/>
      <c r="AL13" s="1525"/>
      <c r="AM13" s="1504"/>
      <c r="AN13" s="335"/>
      <c r="AO13" s="335"/>
      <c r="AP13" s="335"/>
      <c r="AQ13" s="335"/>
      <c r="AR13" s="335"/>
      <c r="AS13" s="335"/>
      <c r="AT13" s="335"/>
      <c r="AU13" s="1530"/>
      <c r="AV13" s="1530"/>
      <c r="AW13" s="1530"/>
      <c r="AX13" s="1530"/>
      <c r="AY13" s="1530"/>
      <c r="AZ13" s="1530"/>
      <c r="BA13" s="1530"/>
      <c r="BB13" s="1530"/>
      <c r="BC13" s="1530"/>
      <c r="BD13" s="1530"/>
      <c r="BE13" s="1530"/>
      <c r="BF13" s="1530"/>
      <c r="BG13" s="1530"/>
      <c r="BH13" s="1530"/>
      <c r="BI13" s="1530"/>
      <c r="BJ13" s="1530"/>
      <c r="BK13" s="1530"/>
      <c r="BL13" s="1530"/>
      <c r="BM13" s="1530"/>
      <c r="BN13" s="1530"/>
      <c r="BO13" s="1530"/>
      <c r="BP13" s="1530"/>
      <c r="BQ13" s="1530"/>
      <c r="BR13" s="1530"/>
      <c r="BS13" s="1530"/>
      <c r="BT13" s="1530"/>
    </row>
    <row r="14" spans="1:76" s="385" customFormat="1" ht="15.75" customHeight="1">
      <c r="A14" s="383"/>
      <c r="B14" s="383"/>
      <c r="C14" s="3334">
        <v>6</v>
      </c>
      <c r="D14" s="3334"/>
      <c r="E14" s="3334"/>
      <c r="F14" s="3333" t="s">
        <v>2154</v>
      </c>
      <c r="G14" s="3333"/>
      <c r="H14" s="3333"/>
      <c r="I14" s="3333"/>
      <c r="J14" s="1536">
        <v>30000000000</v>
      </c>
      <c r="K14" s="1536">
        <v>30000000000</v>
      </c>
      <c r="L14" s="1536">
        <v>30000000000</v>
      </c>
      <c r="M14" s="1536">
        <v>69300000000</v>
      </c>
      <c r="N14" s="1536"/>
      <c r="O14" s="1536">
        <v>-39300000000</v>
      </c>
      <c r="P14" s="1522"/>
      <c r="Q14" s="1522"/>
      <c r="R14" s="1522"/>
      <c r="S14" s="335"/>
      <c r="T14" s="1513"/>
      <c r="U14" s="1513"/>
      <c r="V14" s="1513"/>
      <c r="W14" s="1531"/>
      <c r="Y14" s="1531"/>
      <c r="Z14" s="1531"/>
      <c r="AA14" s="1531"/>
      <c r="AC14" s="1531"/>
      <c r="AD14" s="1531"/>
      <c r="AE14" s="1531"/>
      <c r="AF14" s="1531"/>
      <c r="AH14" s="1531"/>
      <c r="AI14" s="1531"/>
      <c r="AK14" s="386"/>
      <c r="AL14" s="386"/>
      <c r="AM14" s="1505"/>
      <c r="AN14" s="388"/>
      <c r="AO14" s="388"/>
      <c r="AP14" s="388"/>
      <c r="AQ14" s="388"/>
      <c r="AR14" s="388"/>
      <c r="AS14" s="388"/>
      <c r="AT14" s="388"/>
      <c r="AU14" s="2413"/>
      <c r="AV14" s="2413"/>
      <c r="AW14" s="2413"/>
      <c r="AX14" s="2413"/>
      <c r="AY14" s="2413"/>
      <c r="AZ14" s="2413"/>
      <c r="BA14" s="2413"/>
      <c r="BB14" s="2413"/>
      <c r="BC14" s="2413"/>
      <c r="BD14" s="2413"/>
      <c r="BE14" s="2413"/>
      <c r="BF14" s="2413"/>
      <c r="BG14" s="2413"/>
      <c r="BH14" s="2413"/>
      <c r="BI14" s="2413"/>
      <c r="BJ14" s="2413"/>
      <c r="BK14" s="2413"/>
      <c r="BL14" s="2413"/>
      <c r="BM14" s="2413"/>
      <c r="BN14" s="2413"/>
      <c r="BO14" s="2586"/>
      <c r="BP14" s="2586"/>
      <c r="BQ14" s="2586"/>
      <c r="BR14" s="2586"/>
      <c r="BS14" s="2586"/>
      <c r="BT14" s="1529"/>
      <c r="BU14" s="1523"/>
      <c r="BV14" s="1523"/>
      <c r="BW14" s="1523"/>
    </row>
    <row r="15" spans="1:76" s="1523" customFormat="1" ht="15.75" customHeight="1">
      <c r="A15" s="383"/>
      <c r="B15" s="383"/>
      <c r="C15" s="3334">
        <v>7</v>
      </c>
      <c r="D15" s="3334"/>
      <c r="E15" s="3334"/>
      <c r="F15" s="3333" t="s">
        <v>2155</v>
      </c>
      <c r="G15" s="3333"/>
      <c r="H15" s="3333"/>
      <c r="I15" s="3333"/>
      <c r="J15" s="1536"/>
      <c r="K15" s="1536">
        <v>24000000000</v>
      </c>
      <c r="L15" s="1536">
        <v>18723367461</v>
      </c>
      <c r="M15" s="1536">
        <v>18723367461</v>
      </c>
      <c r="N15" s="1536"/>
      <c r="O15" s="1536">
        <v>0</v>
      </c>
      <c r="P15" s="1522"/>
      <c r="Q15" s="1522"/>
      <c r="R15" s="1522"/>
      <c r="S15" s="1513"/>
      <c r="T15" s="1513"/>
      <c r="U15" s="1513"/>
      <c r="V15" s="1513"/>
      <c r="W15" s="827"/>
      <c r="Y15" s="827"/>
      <c r="Z15" s="827"/>
      <c r="AA15" s="827"/>
      <c r="AC15" s="1531"/>
      <c r="AD15" s="1531"/>
      <c r="AE15" s="1531"/>
      <c r="AF15" s="1531"/>
      <c r="AH15" s="1531"/>
      <c r="AI15" s="1531"/>
      <c r="AK15" s="386"/>
      <c r="AL15" s="386"/>
      <c r="AM15" s="1505"/>
      <c r="AN15" s="388"/>
      <c r="AO15" s="388"/>
      <c r="AP15" s="388"/>
      <c r="AQ15" s="388"/>
      <c r="AR15" s="388"/>
      <c r="AS15" s="388"/>
      <c r="AT15" s="388"/>
      <c r="AU15" s="2413"/>
      <c r="AV15" s="2413"/>
      <c r="AW15" s="2413"/>
      <c r="AX15" s="2413"/>
      <c r="AY15" s="2413"/>
      <c r="AZ15" s="2413"/>
      <c r="BA15" s="2413"/>
      <c r="BB15" s="2413"/>
      <c r="BC15" s="2413"/>
      <c r="BD15" s="2413"/>
      <c r="BE15" s="2413"/>
      <c r="BF15" s="2413"/>
      <c r="BG15" s="2413"/>
      <c r="BH15" s="2413"/>
      <c r="BI15" s="2413"/>
      <c r="BJ15" s="2413"/>
      <c r="BK15" s="2413"/>
      <c r="BL15" s="2413"/>
      <c r="BM15" s="2413"/>
      <c r="BN15" s="2413"/>
      <c r="BO15" s="2586"/>
      <c r="BP15" s="2586"/>
      <c r="BQ15" s="2586"/>
      <c r="BR15" s="2586"/>
      <c r="BS15" s="2586"/>
      <c r="BT15" s="1529"/>
      <c r="BW15" s="828"/>
    </row>
    <row r="16" spans="1:76" ht="15.75" customHeight="1">
      <c r="A16" s="1520"/>
      <c r="B16" s="1520"/>
      <c r="C16" s="3334">
        <v>8</v>
      </c>
      <c r="D16" s="3334"/>
      <c r="E16" s="3334"/>
      <c r="F16" s="3333" t="s">
        <v>2156</v>
      </c>
      <c r="G16" s="3333"/>
      <c r="H16" s="3333"/>
      <c r="I16" s="3333"/>
      <c r="J16" s="1536"/>
      <c r="K16" s="1536">
        <v>5000000000</v>
      </c>
      <c r="L16" s="1536">
        <v>0</v>
      </c>
      <c r="M16" s="1536">
        <v>0</v>
      </c>
      <c r="N16" s="1536"/>
      <c r="O16" s="1536">
        <v>0</v>
      </c>
      <c r="P16" s="1522"/>
      <c r="Q16" s="1522"/>
      <c r="R16" s="1522"/>
      <c r="S16" s="335"/>
      <c r="T16" s="1513"/>
      <c r="U16" s="1513"/>
      <c r="V16" s="1513"/>
      <c r="W16" s="1531"/>
      <c r="Y16" s="1531"/>
      <c r="Z16" s="1531"/>
      <c r="AA16" s="1531"/>
      <c r="AC16" s="1531"/>
      <c r="AD16" s="1531"/>
      <c r="AE16" s="1531"/>
      <c r="AF16" s="1531"/>
      <c r="AH16" s="1531"/>
      <c r="AI16" s="1531"/>
      <c r="AK16" s="1525"/>
      <c r="AL16" s="1525"/>
      <c r="AM16" s="1504"/>
      <c r="AN16" s="335"/>
      <c r="AO16" s="335"/>
      <c r="AP16" s="335"/>
      <c r="AQ16" s="335"/>
      <c r="AR16" s="335"/>
      <c r="AS16" s="335"/>
      <c r="AT16" s="335"/>
      <c r="AU16" s="1530"/>
      <c r="AV16" s="1530"/>
      <c r="AW16" s="1530"/>
      <c r="AX16" s="1530"/>
      <c r="AY16" s="1530"/>
      <c r="AZ16" s="1530"/>
      <c r="BA16" s="1530"/>
      <c r="BB16" s="1530"/>
      <c r="BC16" s="1530"/>
      <c r="BD16" s="1530"/>
      <c r="BE16" s="1530"/>
      <c r="BF16" s="1530"/>
      <c r="BG16" s="1530"/>
      <c r="BH16" s="1530"/>
      <c r="BI16" s="1530"/>
      <c r="BJ16" s="1530"/>
      <c r="BK16" s="1530"/>
      <c r="BL16" s="1530"/>
      <c r="BM16" s="1530"/>
      <c r="BN16" s="1530"/>
      <c r="BO16" s="1530"/>
      <c r="BP16" s="1530"/>
      <c r="BQ16" s="1530"/>
      <c r="BR16" s="1530"/>
      <c r="BS16" s="1530"/>
      <c r="BT16" s="1530"/>
      <c r="BV16" s="1508"/>
    </row>
    <row r="17" spans="1:75" s="390" customFormat="1" ht="30" customHeight="1">
      <c r="A17" s="1521"/>
      <c r="B17" s="1521"/>
      <c r="C17" s="3334">
        <v>9</v>
      </c>
      <c r="D17" s="3334"/>
      <c r="E17" s="3334"/>
      <c r="F17" s="3333" t="s">
        <v>2157</v>
      </c>
      <c r="G17" s="3333"/>
      <c r="H17" s="3333"/>
      <c r="I17" s="3333"/>
      <c r="J17" s="1536"/>
      <c r="K17" s="1536">
        <v>10000000000</v>
      </c>
      <c r="L17" s="1536">
        <v>1810458225</v>
      </c>
      <c r="M17" s="1536">
        <v>1810458225</v>
      </c>
      <c r="N17" s="1536"/>
      <c r="O17" s="1536">
        <v>0</v>
      </c>
      <c r="P17" s="368"/>
      <c r="Q17" s="368"/>
      <c r="R17" s="829"/>
      <c r="S17" s="368"/>
      <c r="T17" s="369"/>
      <c r="U17" s="369"/>
      <c r="V17" s="369"/>
      <c r="W17" s="370"/>
      <c r="X17" s="1515"/>
      <c r="Y17" s="370"/>
      <c r="Z17" s="370"/>
      <c r="AA17" s="370"/>
      <c r="AB17" s="1515"/>
      <c r="AC17" s="370"/>
      <c r="AD17" s="370"/>
      <c r="AE17" s="370"/>
      <c r="AF17" s="370"/>
      <c r="AG17" s="1515"/>
      <c r="AH17" s="370"/>
      <c r="AI17" s="370"/>
      <c r="AK17" s="1524"/>
      <c r="AL17" s="1524"/>
      <c r="AM17" s="391"/>
      <c r="AN17" s="1506"/>
      <c r="AO17" s="1506"/>
      <c r="AP17" s="1506"/>
      <c r="AQ17" s="1506"/>
      <c r="AR17" s="1506"/>
      <c r="AS17" s="1506"/>
      <c r="AT17" s="1506"/>
      <c r="AU17" s="2390"/>
      <c r="AV17" s="2390"/>
      <c r="AW17" s="2390"/>
      <c r="AX17" s="2390"/>
      <c r="AY17" s="2390"/>
      <c r="AZ17" s="2390"/>
      <c r="BA17" s="2390"/>
      <c r="BB17" s="2390"/>
      <c r="BC17" s="2390"/>
      <c r="BD17" s="2390"/>
      <c r="BE17" s="2390"/>
      <c r="BF17" s="2390"/>
      <c r="BG17" s="2390"/>
      <c r="BH17" s="2390"/>
      <c r="BI17" s="2390"/>
      <c r="BJ17" s="2390"/>
      <c r="BK17" s="2390"/>
      <c r="BL17" s="2390"/>
      <c r="BM17" s="2390"/>
      <c r="BN17" s="2390"/>
      <c r="BO17" s="2390"/>
      <c r="BP17" s="2390"/>
      <c r="BQ17" s="2390"/>
      <c r="BR17" s="2390"/>
      <c r="BS17" s="2390"/>
      <c r="BT17" s="1533"/>
      <c r="BU17" s="266"/>
      <c r="BV17" s="257"/>
      <c r="BW17" s="1512"/>
    </row>
    <row r="18" spans="1:75" s="1509" customFormat="1" ht="33" customHeight="1">
      <c r="A18" s="1520"/>
      <c r="B18" s="1520"/>
      <c r="C18" s="3334">
        <v>10</v>
      </c>
      <c r="D18" s="3334"/>
      <c r="E18" s="3334"/>
      <c r="F18" s="3333" t="s">
        <v>2158</v>
      </c>
      <c r="G18" s="3333"/>
      <c r="H18" s="3333"/>
      <c r="I18" s="3333"/>
      <c r="J18" s="1536"/>
      <c r="K18" s="1536"/>
      <c r="L18" s="1536">
        <v>8190000000</v>
      </c>
      <c r="M18" s="1536">
        <v>8190000000</v>
      </c>
      <c r="N18" s="1536"/>
      <c r="O18" s="1536">
        <v>0</v>
      </c>
      <c r="P18" s="1522"/>
      <c r="Q18" s="1522"/>
      <c r="R18" s="1522"/>
      <c r="S18" s="1522"/>
      <c r="T18" s="1513"/>
      <c r="U18" s="1513"/>
      <c r="V18" s="1513"/>
      <c r="W18" s="1531"/>
      <c r="X18" s="1516"/>
      <c r="Y18" s="1531"/>
      <c r="Z18" s="1531"/>
      <c r="AA18" s="1531"/>
      <c r="AB18" s="1516"/>
      <c r="AC18" s="1531"/>
      <c r="AD18" s="1531"/>
      <c r="AE18" s="1531"/>
      <c r="AF18" s="1531"/>
      <c r="AG18" s="1516"/>
      <c r="AH18" s="1531"/>
      <c r="AI18" s="1531"/>
      <c r="AK18" s="1525"/>
      <c r="AL18" s="1525"/>
      <c r="AM18" s="1504"/>
      <c r="AN18" s="335"/>
      <c r="AO18" s="335"/>
      <c r="AP18" s="335"/>
      <c r="AQ18" s="335"/>
      <c r="AR18" s="335"/>
      <c r="AS18" s="335"/>
      <c r="AT18" s="335"/>
      <c r="AU18" s="2389"/>
      <c r="AV18" s="2389"/>
      <c r="AW18" s="2389"/>
      <c r="AX18" s="2389"/>
      <c r="AY18" s="2389"/>
      <c r="AZ18" s="2389"/>
      <c r="BA18" s="2389"/>
      <c r="BB18" s="2389"/>
      <c r="BC18" s="2389"/>
      <c r="BD18" s="2389"/>
      <c r="BE18" s="2389"/>
      <c r="BF18" s="2389"/>
      <c r="BG18" s="2389"/>
      <c r="BH18" s="2389"/>
      <c r="BI18" s="2389"/>
      <c r="BJ18" s="2389"/>
      <c r="BK18" s="2389"/>
      <c r="BL18" s="2389"/>
      <c r="BM18" s="2389"/>
      <c r="BN18" s="2389"/>
      <c r="BO18" s="2389"/>
      <c r="BP18" s="2389"/>
      <c r="BQ18" s="2389"/>
      <c r="BR18" s="2389"/>
      <c r="BS18" s="2389"/>
      <c r="BT18" s="1530"/>
      <c r="BU18" s="1519"/>
    </row>
    <row r="19" spans="1:75" s="1523" customFormat="1" ht="32.25" customHeight="1">
      <c r="A19" s="383"/>
      <c r="B19" s="383"/>
      <c r="C19" s="3334">
        <v>11</v>
      </c>
      <c r="D19" s="3334"/>
      <c r="E19" s="3334"/>
      <c r="F19" s="3333" t="s">
        <v>2159</v>
      </c>
      <c r="G19" s="3333"/>
      <c r="H19" s="3333"/>
      <c r="I19" s="3333"/>
      <c r="J19" s="1536"/>
      <c r="K19" s="1536"/>
      <c r="L19" s="1536">
        <v>10276174314</v>
      </c>
      <c r="M19" s="1536">
        <v>10276174314</v>
      </c>
      <c r="N19" s="1536"/>
      <c r="O19" s="1536">
        <v>0</v>
      </c>
      <c r="P19" s="825"/>
      <c r="Q19" s="825"/>
      <c r="R19" s="825"/>
      <c r="S19" s="826"/>
      <c r="T19" s="826"/>
      <c r="U19" s="826"/>
      <c r="V19" s="826"/>
      <c r="W19" s="827"/>
      <c r="X19" s="828"/>
      <c r="Y19" s="827"/>
      <c r="Z19" s="827"/>
      <c r="AA19" s="827"/>
      <c r="AB19" s="828"/>
      <c r="AC19" s="827"/>
      <c r="AD19" s="827"/>
      <c r="AE19" s="827"/>
      <c r="AF19" s="827"/>
      <c r="AG19" s="828"/>
      <c r="AH19" s="827"/>
      <c r="AI19" s="827"/>
      <c r="AK19" s="386"/>
      <c r="AL19" s="386"/>
      <c r="AM19" s="1505"/>
      <c r="AN19" s="388"/>
      <c r="AO19" s="388"/>
      <c r="AP19" s="388"/>
      <c r="AQ19" s="388"/>
      <c r="AR19" s="388"/>
      <c r="AS19" s="388"/>
      <c r="AT19" s="388"/>
      <c r="AU19" s="2413"/>
      <c r="AV19" s="2413"/>
      <c r="AW19" s="2413"/>
      <c r="AX19" s="2413"/>
      <c r="AY19" s="2413"/>
      <c r="AZ19" s="2413"/>
      <c r="BA19" s="2413"/>
      <c r="BB19" s="2413"/>
      <c r="BC19" s="2413"/>
      <c r="BD19" s="2413"/>
      <c r="BE19" s="2413"/>
      <c r="BF19" s="2413"/>
      <c r="BG19" s="2413"/>
      <c r="BH19" s="2413"/>
      <c r="BI19" s="2413"/>
      <c r="BJ19" s="2413"/>
      <c r="BK19" s="2413"/>
      <c r="BL19" s="2413"/>
      <c r="BM19" s="2413"/>
      <c r="BN19" s="2413"/>
      <c r="BO19" s="2586"/>
      <c r="BP19" s="2586"/>
      <c r="BQ19" s="2586"/>
      <c r="BR19" s="2586"/>
      <c r="BS19" s="2586"/>
      <c r="BT19" s="1529"/>
    </row>
    <row r="20" spans="1:75" s="1543" customFormat="1" ht="15.75" customHeight="1">
      <c r="A20" s="1537"/>
      <c r="B20" s="1537"/>
      <c r="C20" s="3335"/>
      <c r="D20" s="3335"/>
      <c r="E20" s="3335"/>
      <c r="F20" s="3336" t="s">
        <v>2160</v>
      </c>
      <c r="G20" s="3336"/>
      <c r="H20" s="3336"/>
      <c r="I20" s="3336"/>
      <c r="J20" s="1538">
        <v>252567570000</v>
      </c>
      <c r="K20" s="1538">
        <v>216868260000</v>
      </c>
      <c r="L20" s="1538">
        <v>216868260000</v>
      </c>
      <c r="M20" s="1538">
        <v>216868260000</v>
      </c>
      <c r="N20" s="1538">
        <v>165067570000</v>
      </c>
      <c r="O20" s="1538">
        <v>0</v>
      </c>
      <c r="P20" s="1539"/>
      <c r="Q20" s="1539"/>
      <c r="R20" s="1540"/>
      <c r="S20" s="1539"/>
      <c r="T20" s="1541"/>
      <c r="U20" s="1541"/>
      <c r="V20" s="1541"/>
      <c r="W20" s="1542"/>
      <c r="Y20" s="1542"/>
      <c r="Z20" s="1542"/>
      <c r="AA20" s="1542"/>
      <c r="AC20" s="1542"/>
      <c r="AD20" s="1542"/>
      <c r="AE20" s="1542"/>
      <c r="AF20" s="1542"/>
      <c r="AH20" s="1542"/>
      <c r="AI20" s="1542"/>
      <c r="AM20" s="1544"/>
      <c r="AN20" s="1545"/>
      <c r="AO20" s="1545"/>
      <c r="AP20" s="1545"/>
      <c r="AQ20" s="1545"/>
      <c r="AR20" s="1545"/>
      <c r="AS20" s="1545"/>
      <c r="AT20" s="1545"/>
      <c r="AU20" s="1546"/>
      <c r="AV20" s="1546"/>
      <c r="AW20" s="1546"/>
      <c r="AX20" s="1546"/>
      <c r="AY20" s="1546"/>
      <c r="AZ20" s="1546"/>
      <c r="BA20" s="1546"/>
      <c r="BB20" s="1546"/>
      <c r="BC20" s="1546"/>
      <c r="BD20" s="1546"/>
      <c r="BE20" s="1546"/>
      <c r="BF20" s="1546"/>
      <c r="BG20" s="1546"/>
      <c r="BH20" s="1546"/>
      <c r="BI20" s="1546"/>
      <c r="BJ20" s="1546"/>
      <c r="BK20" s="1546"/>
      <c r="BL20" s="1546"/>
      <c r="BM20" s="1546"/>
      <c r="BN20" s="1546"/>
      <c r="BO20" s="1546"/>
      <c r="BP20" s="1546"/>
      <c r="BQ20" s="1546"/>
      <c r="BR20" s="1546"/>
      <c r="BS20" s="1546"/>
      <c r="BT20" s="1546"/>
      <c r="BU20" s="1547"/>
      <c r="BV20" s="1548"/>
      <c r="BW20" s="1549"/>
    </row>
    <row r="21" spans="1:75" s="371" customFormat="1">
      <c r="A21" s="367"/>
      <c r="B21" s="367"/>
      <c r="C21" s="391"/>
      <c r="D21" s="1506"/>
      <c r="E21" s="1506"/>
      <c r="F21" s="1506"/>
      <c r="G21" s="1506"/>
      <c r="H21" s="1506"/>
      <c r="I21" s="368"/>
      <c r="J21" s="368"/>
      <c r="K21" s="368"/>
      <c r="L21" s="368"/>
      <c r="M21" s="368"/>
      <c r="N21" s="368"/>
      <c r="O21" s="368"/>
      <c r="P21" s="368"/>
      <c r="Q21" s="368"/>
      <c r="R21" s="368"/>
      <c r="S21" s="368"/>
      <c r="T21" s="369"/>
      <c r="U21" s="369"/>
      <c r="V21" s="369"/>
      <c r="W21" s="370"/>
      <c r="Y21" s="370"/>
      <c r="Z21" s="370"/>
      <c r="AA21" s="370"/>
      <c r="AC21" s="370"/>
      <c r="AD21" s="370"/>
      <c r="AE21" s="370"/>
      <c r="AF21" s="370"/>
      <c r="AH21" s="370"/>
      <c r="AI21" s="370"/>
      <c r="AK21" s="372"/>
      <c r="AL21" s="372"/>
      <c r="AM21" s="373"/>
      <c r="AN21" s="374"/>
      <c r="AO21" s="374"/>
      <c r="AP21" s="374"/>
      <c r="AQ21" s="374"/>
      <c r="AR21" s="374"/>
      <c r="AS21" s="374"/>
      <c r="AT21" s="374"/>
      <c r="AU21" s="1532"/>
      <c r="AV21" s="1532"/>
      <c r="AW21" s="1532"/>
      <c r="AX21" s="1532"/>
      <c r="AY21" s="1532"/>
      <c r="AZ21" s="1532"/>
      <c r="BA21" s="1532"/>
      <c r="BB21" s="1532"/>
      <c r="BC21" s="1532"/>
      <c r="BD21" s="1532"/>
      <c r="BE21" s="1532"/>
      <c r="BF21" s="1532"/>
      <c r="BG21" s="1532"/>
      <c r="BH21" s="1532"/>
      <c r="BI21" s="1532"/>
      <c r="BJ21" s="1532"/>
      <c r="BK21" s="1532"/>
      <c r="BL21" s="1532"/>
      <c r="BM21" s="1532"/>
      <c r="BN21" s="1532"/>
      <c r="BO21" s="1532"/>
      <c r="BP21" s="1532"/>
      <c r="BQ21" s="1532"/>
      <c r="BR21" s="1532"/>
      <c r="BS21" s="1532"/>
      <c r="BT21" s="1532"/>
      <c r="BU21" s="266"/>
      <c r="BV21" s="394"/>
      <c r="BW21" s="1527"/>
    </row>
    <row r="22" spans="1:75" ht="24" hidden="1" customHeight="1">
      <c r="B22" s="2522" t="s">
        <v>2186</v>
      </c>
      <c r="C22" s="2522"/>
      <c r="D22" s="2522"/>
      <c r="E22" s="2522"/>
      <c r="F22" s="2522"/>
      <c r="G22" s="2522"/>
      <c r="H22" s="2522"/>
      <c r="I22" s="2522"/>
      <c r="J22" s="2522"/>
      <c r="K22" s="2522"/>
      <c r="L22" s="2522"/>
      <c r="M22" s="2522"/>
      <c r="N22" s="2522"/>
      <c r="O22" s="2522"/>
      <c r="BV22" s="1511"/>
    </row>
    <row r="23" spans="1:75">
      <c r="I23" s="1528"/>
      <c r="J23" s="1528"/>
      <c r="K23" s="1528"/>
      <c r="L23" s="1528"/>
      <c r="M23" s="830"/>
      <c r="N23" s="1528"/>
      <c r="O23" s="1528"/>
      <c r="BV23" s="1511"/>
    </row>
    <row r="24" spans="1:75">
      <c r="C24" s="1518"/>
      <c r="M24" s="432"/>
      <c r="AE24" s="3294"/>
      <c r="AF24" s="3294"/>
      <c r="AG24" s="3294"/>
      <c r="AH24" s="3294"/>
      <c r="AI24" s="3294"/>
      <c r="AM24" s="1512"/>
    </row>
    <row r="25" spans="1:75">
      <c r="C25" s="331"/>
      <c r="D25" s="331"/>
      <c r="E25" s="331"/>
      <c r="F25" s="331"/>
      <c r="G25" s="331"/>
      <c r="H25" s="331"/>
      <c r="I25" s="331"/>
      <c r="J25" s="360"/>
      <c r="K25" s="360"/>
      <c r="L25" s="1514"/>
      <c r="M25" s="1514"/>
      <c r="N25" s="396"/>
      <c r="O25" s="331"/>
      <c r="P25" s="331"/>
      <c r="Q25" s="331"/>
      <c r="R25" s="335"/>
      <c r="S25" s="2033"/>
      <c r="T25" s="2033"/>
      <c r="U25" s="335"/>
      <c r="V25" s="335"/>
      <c r="W25" s="1515"/>
      <c r="X25" s="1515"/>
      <c r="Y25" s="1515"/>
      <c r="Z25" s="1515"/>
      <c r="AA25" s="1515"/>
      <c r="AB25" s="1515"/>
      <c r="AC25" s="1515"/>
      <c r="AD25" s="397"/>
      <c r="AE25" s="1515"/>
      <c r="AF25" s="1515"/>
      <c r="AG25" s="1515"/>
      <c r="AH25" s="1515"/>
      <c r="AI25" s="1515"/>
    </row>
  </sheetData>
  <mergeCells count="71">
    <mergeCell ref="AC5:AI5"/>
    <mergeCell ref="BO9:BS9"/>
    <mergeCell ref="C9:E9"/>
    <mergeCell ref="AU8:AY8"/>
    <mergeCell ref="AZ8:BD8"/>
    <mergeCell ref="BE8:BI8"/>
    <mergeCell ref="BJ8:BN8"/>
    <mergeCell ref="BO8:BS8"/>
    <mergeCell ref="C8:E8"/>
    <mergeCell ref="AU9:AY9"/>
    <mergeCell ref="AZ9:BD9"/>
    <mergeCell ref="BE9:BI9"/>
    <mergeCell ref="BJ9:BN9"/>
    <mergeCell ref="F8:I8"/>
    <mergeCell ref="B6:M6"/>
    <mergeCell ref="AU10:AY10"/>
    <mergeCell ref="AZ10:BD10"/>
    <mergeCell ref="BE10:BI10"/>
    <mergeCell ref="BJ10:BN10"/>
    <mergeCell ref="BO10:BS10"/>
    <mergeCell ref="BE14:BI14"/>
    <mergeCell ref="BJ14:BN14"/>
    <mergeCell ref="BO14:BS14"/>
    <mergeCell ref="C10:E10"/>
    <mergeCell ref="AU15:AY15"/>
    <mergeCell ref="AZ15:BD15"/>
    <mergeCell ref="BE15:BI15"/>
    <mergeCell ref="BJ15:BN15"/>
    <mergeCell ref="BO15:BS15"/>
    <mergeCell ref="C15:E15"/>
    <mergeCell ref="C14:E14"/>
    <mergeCell ref="AU14:AY14"/>
    <mergeCell ref="AZ14:BD14"/>
    <mergeCell ref="C11:E11"/>
    <mergeCell ref="C12:E12"/>
    <mergeCell ref="C13:E13"/>
    <mergeCell ref="BO17:BS17"/>
    <mergeCell ref="AU18:AY18"/>
    <mergeCell ref="AZ18:BD18"/>
    <mergeCell ref="BE18:BI18"/>
    <mergeCell ref="BJ18:BN18"/>
    <mergeCell ref="BO18:BS18"/>
    <mergeCell ref="AU17:AY17"/>
    <mergeCell ref="AZ17:BD17"/>
    <mergeCell ref="BE17:BI17"/>
    <mergeCell ref="BJ17:BN17"/>
    <mergeCell ref="AU19:AY19"/>
    <mergeCell ref="AZ19:BD19"/>
    <mergeCell ref="BE19:BI19"/>
    <mergeCell ref="BJ19:BN19"/>
    <mergeCell ref="BO19:BS19"/>
    <mergeCell ref="C20:E20"/>
    <mergeCell ref="AE24:AI24"/>
    <mergeCell ref="F20:I20"/>
    <mergeCell ref="B22:O22"/>
    <mergeCell ref="S25:T25"/>
    <mergeCell ref="F17:I17"/>
    <mergeCell ref="F18:I18"/>
    <mergeCell ref="F19:I19"/>
    <mergeCell ref="C17:E17"/>
    <mergeCell ref="C18:E18"/>
    <mergeCell ref="C19:E19"/>
    <mergeCell ref="F14:I14"/>
    <mergeCell ref="C16:E16"/>
    <mergeCell ref="F9:I9"/>
    <mergeCell ref="F10:I10"/>
    <mergeCell ref="F11:I11"/>
    <mergeCell ref="F12:I12"/>
    <mergeCell ref="F13:I13"/>
    <mergeCell ref="F15:I15"/>
    <mergeCell ref="F16:I16"/>
  </mergeCells>
  <pageMargins left="0.70866141732283472" right="0.70866141732283472" top="0.74803149606299213" bottom="0.74803149606299213" header="0.31496062992125984" footer="0.31496062992125984"/>
  <pageSetup scale="88" orientation="landscape"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53"/>
  <sheetViews>
    <sheetView workbookViewId="0">
      <selection activeCell="K72" sqref="K72"/>
    </sheetView>
  </sheetViews>
  <sheetFormatPr defaultRowHeight="12"/>
  <cols>
    <col min="1" max="1" width="3.140625" style="134" customWidth="1"/>
    <col min="2" max="2" width="1.7109375" style="134" customWidth="1"/>
    <col min="3" max="3" width="20" style="134" customWidth="1"/>
    <col min="4" max="4" width="1.7109375" style="134" customWidth="1"/>
    <col min="5" max="5" width="9.28515625" style="134" bestFit="1" customWidth="1"/>
    <col min="6" max="6" width="1.7109375" style="134" customWidth="1"/>
    <col min="7" max="7" width="16.85546875" style="134" bestFit="1" customWidth="1"/>
    <col min="8" max="8" width="1.7109375" style="134" customWidth="1"/>
    <col min="9" max="9" width="17.28515625" style="134" customWidth="1"/>
    <col min="10" max="10" width="1.7109375" style="134" customWidth="1"/>
    <col min="11" max="11" width="15.85546875" style="134" bestFit="1" customWidth="1"/>
    <col min="12" max="12" width="1.7109375" style="134" customWidth="1"/>
    <col min="13" max="13" width="19.85546875" style="134" customWidth="1"/>
    <col min="14" max="14" width="1.7109375" style="134" customWidth="1"/>
    <col min="15" max="15" width="23.42578125" style="134" bestFit="1" customWidth="1"/>
    <col min="16" max="16" width="15.85546875" style="134" bestFit="1" customWidth="1"/>
    <col min="17" max="17" width="13.42578125" style="134" bestFit="1" customWidth="1"/>
    <col min="18" max="16384" width="9.140625" style="134"/>
  </cols>
  <sheetData>
    <row r="1" spans="1:29" ht="15.75">
      <c r="A1" s="133" t="s">
        <v>204</v>
      </c>
    </row>
    <row r="2" spans="1:29" s="136" customFormat="1" ht="15.75">
      <c r="A2" s="173" t="e">
        <f>#REF!</f>
        <v>#REF!</v>
      </c>
      <c r="B2" s="174"/>
      <c r="F2" s="137"/>
      <c r="G2" s="135"/>
      <c r="H2" s="138"/>
      <c r="I2" s="135"/>
      <c r="J2" s="138"/>
      <c r="K2" s="139"/>
      <c r="L2" s="140"/>
      <c r="M2" s="141" t="s">
        <v>205</v>
      </c>
      <c r="N2" s="140"/>
      <c r="O2" s="139" t="s">
        <v>206</v>
      </c>
      <c r="P2" s="142"/>
      <c r="Q2" s="139"/>
      <c r="R2" s="142"/>
      <c r="S2" s="139"/>
      <c r="T2" s="142"/>
      <c r="U2" s="143"/>
      <c r="V2" s="143"/>
      <c r="W2" s="139"/>
      <c r="X2" s="140"/>
      <c r="Y2" s="139"/>
      <c r="Z2" s="138"/>
      <c r="AA2" s="135"/>
      <c r="AB2" s="138"/>
      <c r="AC2" s="142"/>
    </row>
    <row r="3" spans="1:29" s="136" customFormat="1" ht="15.75">
      <c r="A3" s="175" t="e">
        <f>#REF!</f>
        <v>#REF!</v>
      </c>
      <c r="B3" s="176"/>
      <c r="C3" s="145"/>
      <c r="F3" s="137"/>
      <c r="G3" s="135"/>
      <c r="H3" s="138"/>
      <c r="I3" s="135"/>
      <c r="J3" s="138"/>
      <c r="K3" s="139"/>
      <c r="L3" s="140"/>
      <c r="M3" s="141" t="s">
        <v>207</v>
      </c>
      <c r="N3" s="140"/>
      <c r="O3" s="146" t="s">
        <v>180</v>
      </c>
      <c r="P3" s="142"/>
      <c r="Q3" s="139"/>
      <c r="R3" s="142"/>
      <c r="S3" s="139"/>
      <c r="T3" s="142"/>
      <c r="U3" s="143"/>
      <c r="V3" s="143"/>
      <c r="W3" s="139"/>
      <c r="X3" s="140"/>
      <c r="Y3" s="139"/>
      <c r="Z3" s="138"/>
      <c r="AA3" s="135"/>
      <c r="AB3" s="138"/>
      <c r="AC3" s="142"/>
    </row>
    <row r="4" spans="1:29">
      <c r="A4" s="147" t="s">
        <v>552</v>
      </c>
      <c r="B4" s="147"/>
      <c r="C4" s="148"/>
    </row>
    <row r="5" spans="1:29">
      <c r="A5" s="149"/>
      <c r="B5" s="149"/>
      <c r="C5" s="150"/>
    </row>
    <row r="6" spans="1:29">
      <c r="A6" s="149" t="s">
        <v>208</v>
      </c>
      <c r="C6" s="147" t="s">
        <v>209</v>
      </c>
      <c r="D6" s="148"/>
      <c r="E6" s="148"/>
      <c r="F6" s="148"/>
    </row>
    <row r="7" spans="1:29">
      <c r="I7" s="147" t="s">
        <v>209</v>
      </c>
      <c r="J7" s="148"/>
      <c r="K7" s="148"/>
      <c r="L7" s="148"/>
      <c r="M7" s="148"/>
      <c r="N7" s="148"/>
      <c r="O7" s="148"/>
    </row>
    <row r="8" spans="1:29" s="151" customFormat="1">
      <c r="E8" s="147" t="s">
        <v>210</v>
      </c>
      <c r="F8" s="147"/>
      <c r="G8" s="147"/>
      <c r="I8" s="152" t="s">
        <v>211</v>
      </c>
      <c r="J8" s="152"/>
      <c r="K8" s="152"/>
      <c r="M8" s="152" t="s">
        <v>212</v>
      </c>
      <c r="N8" s="152"/>
      <c r="O8" s="152"/>
    </row>
    <row r="9" spans="1:29" s="151" customFormat="1">
      <c r="A9" s="147" t="s">
        <v>213</v>
      </c>
      <c r="B9" s="147"/>
      <c r="C9" s="147" t="s">
        <v>214</v>
      </c>
      <c r="D9" s="147"/>
      <c r="E9" s="147" t="s">
        <v>215</v>
      </c>
      <c r="F9" s="147"/>
      <c r="G9" s="147" t="s">
        <v>216</v>
      </c>
      <c r="H9" s="147"/>
      <c r="I9" s="147" t="s">
        <v>215</v>
      </c>
      <c r="J9" s="147"/>
      <c r="K9" s="147" t="s">
        <v>216</v>
      </c>
      <c r="L9" s="147"/>
      <c r="M9" s="147" t="s">
        <v>215</v>
      </c>
      <c r="N9" s="147"/>
      <c r="O9" s="147" t="s">
        <v>216</v>
      </c>
    </row>
    <row r="10" spans="1:29">
      <c r="A10" s="134" t="str">
        <f>IF(C10&lt;&gt;"",COUNTA(C10:$C$11),"")</f>
        <v/>
      </c>
    </row>
    <row r="11" spans="1:29">
      <c r="A11" s="153">
        <f>IF(C11&lt;&gt;"",COUNTA(C11:$C$11),"")</f>
        <v>1</v>
      </c>
      <c r="B11" s="153"/>
      <c r="C11" s="154" t="s">
        <v>217</v>
      </c>
      <c r="D11" s="155"/>
      <c r="E11" s="156">
        <v>0.04</v>
      </c>
      <c r="F11" s="155"/>
      <c r="G11" s="156">
        <v>0.08</v>
      </c>
      <c r="H11" s="155"/>
      <c r="I11" s="155" t="e">
        <f>ROUND(E11*#REF!,-6)</f>
        <v>#REF!</v>
      </c>
      <c r="J11" s="155"/>
      <c r="K11" s="155" t="e">
        <f>ROUND(G11*#REF!,-6)</f>
        <v>#REF!</v>
      </c>
      <c r="L11" s="155"/>
      <c r="M11" s="155" t="e">
        <f>ROUND(E11*#REF!,-6)</f>
        <v>#REF!</v>
      </c>
      <c r="N11" s="155"/>
      <c r="O11" s="155" t="e">
        <f>ROUND(G11*#REF!,-6)</f>
        <v>#REF!</v>
      </c>
      <c r="P11" s="155"/>
    </row>
    <row r="12" spans="1:29">
      <c r="A12" s="153">
        <f>IF(C12&lt;&gt;"",COUNTA(C$11:$C12),"")</f>
        <v>2</v>
      </c>
      <c r="B12" s="153"/>
      <c r="C12" s="154" t="s">
        <v>734</v>
      </c>
      <c r="D12" s="155"/>
      <c r="E12" s="156">
        <v>4.0000000000000001E-3</v>
      </c>
      <c r="F12" s="155"/>
      <c r="G12" s="156">
        <v>8.0000000000000002E-3</v>
      </c>
      <c r="H12" s="155"/>
      <c r="I12" s="155" t="e">
        <f>ROUND(E12*#REF!,-6)</f>
        <v>#REF!</v>
      </c>
      <c r="J12" s="155"/>
      <c r="K12" s="155" t="e">
        <f>ROUND(G12*#REF!,-6)</f>
        <v>#REF!</v>
      </c>
      <c r="L12" s="155"/>
      <c r="M12" s="155" t="e">
        <f>ROUND(E12*#REF!,-6)</f>
        <v>#REF!</v>
      </c>
      <c r="N12" s="155"/>
      <c r="O12" s="155" t="e">
        <f>ROUND(G12*#REF!,-6)</f>
        <v>#REF!</v>
      </c>
      <c r="P12" s="155"/>
    </row>
    <row r="13" spans="1:29">
      <c r="A13" s="153">
        <f>IF(C13&lt;&gt;"",COUNTA(C$11:$C13),"")</f>
        <v>3</v>
      </c>
      <c r="B13" s="153"/>
      <c r="C13" s="154" t="s">
        <v>289</v>
      </c>
      <c r="D13" s="155"/>
      <c r="E13" s="156">
        <v>0.01</v>
      </c>
      <c r="F13" s="155"/>
      <c r="G13" s="156">
        <v>0.02</v>
      </c>
      <c r="H13" s="155"/>
      <c r="I13" s="155" t="e">
        <f>ROUND(E13*#REF!,-6)</f>
        <v>#REF!</v>
      </c>
      <c r="J13" s="155"/>
      <c r="K13" s="155" t="e">
        <f>ROUND(G13*#REF!,-6)</f>
        <v>#REF!</v>
      </c>
      <c r="L13" s="155"/>
      <c r="M13" s="155" t="e">
        <f>ROUND(E13*#REF!,-6)</f>
        <v>#REF!</v>
      </c>
      <c r="N13" s="155"/>
      <c r="O13" s="155" t="e">
        <f>ROUND(G13*#REF!,-6)</f>
        <v>#REF!</v>
      </c>
      <c r="P13" s="155"/>
    </row>
    <row r="14" spans="1:29">
      <c r="A14" s="153">
        <f>IF(C14&lt;&gt;"",COUNTA(C$11:$C14),"")</f>
        <v>4</v>
      </c>
      <c r="B14" s="153"/>
      <c r="C14" s="154" t="s">
        <v>218</v>
      </c>
      <c r="D14" s="155"/>
      <c r="E14" s="156">
        <v>0.01</v>
      </c>
      <c r="F14" s="155"/>
      <c r="G14" s="156">
        <v>0.02</v>
      </c>
      <c r="H14" s="155"/>
      <c r="I14" s="155" t="e">
        <f>ROUND(E14*#REF!,-6)</f>
        <v>#REF!</v>
      </c>
      <c r="J14" s="155"/>
      <c r="K14" s="155" t="e">
        <f>ROUND(G14*#REF!,-6)</f>
        <v>#REF!</v>
      </c>
      <c r="L14" s="155"/>
      <c r="M14" s="155" t="e">
        <f>ROUND(E14*#REF!,-6)</f>
        <v>#REF!</v>
      </c>
      <c r="N14" s="155"/>
      <c r="O14" s="155" t="e">
        <f>ROUND(G14*#REF!,-6)</f>
        <v>#REF!</v>
      </c>
      <c r="P14" s="155"/>
    </row>
    <row r="15" spans="1:29">
      <c r="A15" s="153">
        <f>IF(C15&lt;&gt;"",COUNTA(C$11:$C15),"")</f>
        <v>5</v>
      </c>
      <c r="B15" s="153"/>
      <c r="C15" s="154" t="s">
        <v>219</v>
      </c>
      <c r="D15" s="155"/>
      <c r="E15" s="156">
        <v>5.0000000000000001E-3</v>
      </c>
      <c r="F15" s="155"/>
      <c r="G15" s="156">
        <v>0.01</v>
      </c>
      <c r="H15" s="155"/>
      <c r="I15" s="155" t="e">
        <f>ROUND(E15*#REF!,-6)</f>
        <v>#REF!</v>
      </c>
      <c r="J15" s="155"/>
      <c r="K15" s="155" t="e">
        <f>ROUND(G15*#REF!,-6)</f>
        <v>#REF!</v>
      </c>
      <c r="L15" s="155"/>
      <c r="M15" s="155" t="e">
        <f>ROUND(E15*#REF!,-6)</f>
        <v>#REF!</v>
      </c>
      <c r="N15" s="155"/>
      <c r="O15" s="155" t="e">
        <f>ROUND(G15*#REF!,-6)</f>
        <v>#REF!</v>
      </c>
      <c r="P15" s="155"/>
    </row>
    <row r="16" spans="1:29" ht="36">
      <c r="A16" s="153">
        <f>IF(C16&lt;&gt;"",COUNTA(C$11:$C16),"")</f>
        <v>6</v>
      </c>
      <c r="B16" s="153"/>
      <c r="C16" s="154" t="s">
        <v>220</v>
      </c>
      <c r="D16" s="155"/>
      <c r="E16" s="156">
        <v>2.5000000000000001E-3</v>
      </c>
      <c r="F16" s="155"/>
      <c r="G16" s="156">
        <v>5.0000000000000001E-3</v>
      </c>
      <c r="H16" s="155"/>
      <c r="I16" s="155" t="e">
        <f>ROUND(E16*#REF!,-6)</f>
        <v>#REF!</v>
      </c>
      <c r="J16" s="155"/>
      <c r="K16" s="155" t="e">
        <f>ROUND(G16*#REF!,-6)</f>
        <v>#REF!</v>
      </c>
      <c r="L16" s="155"/>
      <c r="M16" s="155" t="e">
        <f>ROUND(E16*#REF!,-6)</f>
        <v>#REF!</v>
      </c>
      <c r="N16" s="155"/>
      <c r="O16" s="155" t="e">
        <f>ROUND(G16*#REF!,-6)</f>
        <v>#REF!</v>
      </c>
      <c r="P16" s="155"/>
    </row>
    <row r="17" spans="1:18" ht="12.75" thickBot="1">
      <c r="A17" s="157" t="str">
        <f>IF(C17&lt;&gt;"",COUNTA(C$11:$C17),"")</f>
        <v/>
      </c>
      <c r="B17" s="157"/>
      <c r="C17" s="157"/>
      <c r="D17" s="158"/>
      <c r="E17" s="157"/>
      <c r="F17" s="158"/>
      <c r="G17" s="157"/>
      <c r="H17" s="158"/>
      <c r="I17" s="158"/>
      <c r="J17" s="158"/>
      <c r="K17" s="158"/>
      <c r="L17" s="158"/>
      <c r="M17" s="158"/>
      <c r="N17" s="158"/>
      <c r="O17" s="158"/>
      <c r="P17" s="155"/>
    </row>
    <row r="18" spans="1:18" ht="12.75" thickTop="1">
      <c r="A18" s="151" t="s">
        <v>221</v>
      </c>
      <c r="C18" s="134" t="s">
        <v>222</v>
      </c>
      <c r="I18" s="151" t="s">
        <v>223</v>
      </c>
      <c r="M18" s="159" t="s">
        <v>224</v>
      </c>
      <c r="O18" s="160" t="e">
        <f>O20</f>
        <v>#REF!</v>
      </c>
    </row>
    <row r="19" spans="1:18">
      <c r="C19" s="134" t="s">
        <v>222</v>
      </c>
      <c r="I19" s="151" t="s">
        <v>225</v>
      </c>
      <c r="M19" s="159" t="s">
        <v>226</v>
      </c>
      <c r="O19" s="160" t="e">
        <f>O20</f>
        <v>#REF!</v>
      </c>
    </row>
    <row r="20" spans="1:18">
      <c r="C20" s="151" t="s">
        <v>227</v>
      </c>
      <c r="O20" s="161" t="e">
        <f>MIN(M11:O16)</f>
        <v>#REF!</v>
      </c>
    </row>
    <row r="21" spans="1:18">
      <c r="M21" s="155"/>
    </row>
    <row r="22" spans="1:18">
      <c r="A22" s="151" t="s">
        <v>148</v>
      </c>
      <c r="C22" s="147" t="s">
        <v>228</v>
      </c>
      <c r="D22" s="148"/>
      <c r="E22" s="148"/>
      <c r="F22" s="148"/>
      <c r="G22" s="148"/>
      <c r="H22" s="148"/>
      <c r="I22" s="148"/>
      <c r="J22" s="148"/>
      <c r="K22" s="148"/>
      <c r="L22" s="148"/>
      <c r="M22" s="162"/>
    </row>
    <row r="23" spans="1:18">
      <c r="A23" s="149"/>
      <c r="C23" s="151"/>
      <c r="M23" s="147" t="s">
        <v>229</v>
      </c>
      <c r="N23" s="148"/>
      <c r="O23" s="148"/>
    </row>
    <row r="24" spans="1:18">
      <c r="A24" s="147" t="s">
        <v>213</v>
      </c>
      <c r="B24" s="148"/>
      <c r="C24" s="147" t="s">
        <v>230</v>
      </c>
      <c r="D24" s="148"/>
      <c r="E24" s="148"/>
      <c r="F24" s="148"/>
      <c r="G24" s="148"/>
      <c r="H24" s="148"/>
      <c r="I24" s="163">
        <v>38717</v>
      </c>
      <c r="J24" s="148"/>
      <c r="K24" s="163" t="s">
        <v>231</v>
      </c>
      <c r="L24" s="148"/>
      <c r="M24" s="164" t="s">
        <v>232</v>
      </c>
      <c r="N24" s="147"/>
      <c r="O24" s="147" t="s">
        <v>233</v>
      </c>
    </row>
    <row r="25" spans="1:18">
      <c r="M25" s="165"/>
    </row>
    <row r="26" spans="1:18">
      <c r="A26" s="153">
        <f>IF(C26&lt;&gt;"",COUNTA(C26:$C$26),"")</f>
        <v>1</v>
      </c>
      <c r="C26" s="134" t="s">
        <v>234</v>
      </c>
      <c r="G26" s="155"/>
      <c r="H26" s="155"/>
      <c r="I26" s="155" t="e">
        <f>#REF!</f>
        <v>#REF!</v>
      </c>
      <c r="J26" s="155"/>
      <c r="K26" s="155">
        <v>1</v>
      </c>
      <c r="L26" s="155"/>
      <c r="M26" s="155" t="e">
        <f t="shared" ref="M26:M32" si="0">$O$20/($I$26*$K$26+$I$27*$K$27+$I$28*$K$28+$I$29*$K$29+$I$30*$K$30+$I$31*$K$31+$I$32*$K$32)*$I26*$K26</f>
        <v>#REF!</v>
      </c>
      <c r="N26" s="155"/>
      <c r="O26" s="155" t="e">
        <f t="shared" ref="O26:O32" si="1">$O$20/($I$26*$K$26+$I$27*$K$27+$I$28*$K$28+$I$29*$K$29+$I$30*$K$30+$I$31*$K$31+$I$32*$K$32)*$I26*$K26</f>
        <v>#REF!</v>
      </c>
      <c r="P26" s="155"/>
      <c r="Q26" s="155"/>
      <c r="R26" s="155"/>
    </row>
    <row r="27" spans="1:18">
      <c r="A27" s="153">
        <f>IF(C27&lt;&gt;"",COUNTA(C$26:$C27),"")</f>
        <v>2</v>
      </c>
      <c r="C27" s="134" t="s">
        <v>235</v>
      </c>
      <c r="G27" s="155"/>
      <c r="H27" s="155"/>
      <c r="I27" s="155" t="e">
        <f>#REF!</f>
        <v>#REF!</v>
      </c>
      <c r="J27" s="155"/>
      <c r="K27" s="155">
        <v>2</v>
      </c>
      <c r="L27" s="155"/>
      <c r="M27" s="155" t="e">
        <f t="shared" si="0"/>
        <v>#REF!</v>
      </c>
      <c r="N27" s="155"/>
      <c r="O27" s="155" t="e">
        <f t="shared" si="1"/>
        <v>#REF!</v>
      </c>
      <c r="P27" s="155"/>
      <c r="Q27" s="155"/>
      <c r="R27" s="155"/>
    </row>
    <row r="28" spans="1:18">
      <c r="A28" s="153">
        <f>IF(C28&lt;&gt;"",COUNTA(C$26:$C28),"")</f>
        <v>3</v>
      </c>
      <c r="C28" s="134" t="s">
        <v>236</v>
      </c>
      <c r="G28" s="155"/>
      <c r="H28" s="155"/>
      <c r="I28" s="155" t="e">
        <f>#REF!</f>
        <v>#REF!</v>
      </c>
      <c r="J28" s="155"/>
      <c r="K28" s="155">
        <v>3</v>
      </c>
      <c r="L28" s="155"/>
      <c r="M28" s="155" t="e">
        <f t="shared" si="0"/>
        <v>#REF!</v>
      </c>
      <c r="N28" s="155"/>
      <c r="O28" s="155" t="e">
        <f t="shared" si="1"/>
        <v>#REF!</v>
      </c>
      <c r="P28" s="155"/>
      <c r="Q28" s="155"/>
      <c r="R28" s="155"/>
    </row>
    <row r="29" spans="1:18">
      <c r="A29" s="153">
        <f>IF(C29&lt;&gt;"",COUNTA(C$26:$C29),"")</f>
        <v>4</v>
      </c>
      <c r="C29" s="134" t="s">
        <v>237</v>
      </c>
      <c r="G29" s="155"/>
      <c r="H29" s="155"/>
      <c r="I29" s="155" t="e">
        <f>#REF!</f>
        <v>#REF!</v>
      </c>
      <c r="J29" s="155"/>
      <c r="K29" s="155">
        <v>1</v>
      </c>
      <c r="L29" s="155"/>
      <c r="M29" s="155" t="e">
        <f t="shared" si="0"/>
        <v>#REF!</v>
      </c>
      <c r="N29" s="155"/>
      <c r="O29" s="155" t="e">
        <f t="shared" si="1"/>
        <v>#REF!</v>
      </c>
      <c r="P29" s="155"/>
      <c r="Q29" s="155"/>
      <c r="R29" s="155"/>
    </row>
    <row r="30" spans="1:18">
      <c r="A30" s="153">
        <f>IF(C30&lt;&gt;"",COUNTA(C$26:$C30),"")</f>
        <v>5</v>
      </c>
      <c r="C30" s="134" t="s">
        <v>218</v>
      </c>
      <c r="G30" s="155"/>
      <c r="H30" s="155"/>
      <c r="I30" s="155" t="e">
        <f>#REF!</f>
        <v>#REF!</v>
      </c>
      <c r="J30" s="155"/>
      <c r="K30" s="155">
        <v>2</v>
      </c>
      <c r="L30" s="155"/>
      <c r="M30" s="155" t="e">
        <f t="shared" si="0"/>
        <v>#REF!</v>
      </c>
      <c r="N30" s="155"/>
      <c r="O30" s="155" t="e">
        <f t="shared" si="1"/>
        <v>#REF!</v>
      </c>
      <c r="P30" s="155"/>
      <c r="Q30" s="155"/>
      <c r="R30" s="155"/>
    </row>
    <row r="31" spans="1:18">
      <c r="A31" s="153">
        <f>IF(C31&lt;&gt;"",COUNTA(C$26:$C31),"")</f>
        <v>6</v>
      </c>
      <c r="C31" s="134" t="s">
        <v>238</v>
      </c>
      <c r="G31" s="155"/>
      <c r="H31" s="155"/>
      <c r="I31" s="155" t="e">
        <f>#REF!</f>
        <v>#REF!</v>
      </c>
      <c r="J31" s="155"/>
      <c r="K31" s="155">
        <v>2</v>
      </c>
      <c r="L31" s="155"/>
      <c r="M31" s="155" t="e">
        <f t="shared" si="0"/>
        <v>#REF!</v>
      </c>
      <c r="N31" s="155"/>
      <c r="O31" s="155" t="e">
        <f t="shared" si="1"/>
        <v>#REF!</v>
      </c>
      <c r="P31" s="155"/>
      <c r="Q31" s="155"/>
      <c r="R31" s="155"/>
    </row>
    <row r="32" spans="1:18">
      <c r="A32" s="153">
        <f>IF(C32&lt;&gt;"",COUNTA(C$26:$C32),"")</f>
        <v>7</v>
      </c>
      <c r="C32" s="134" t="s">
        <v>239</v>
      </c>
      <c r="G32" s="155"/>
      <c r="H32" s="155"/>
      <c r="I32" s="155" t="e">
        <f>#REF!</f>
        <v>#REF!</v>
      </c>
      <c r="J32" s="155"/>
      <c r="K32" s="155">
        <v>1</v>
      </c>
      <c r="L32" s="155"/>
      <c r="M32" s="155" t="e">
        <f t="shared" si="0"/>
        <v>#REF!</v>
      </c>
      <c r="N32" s="155"/>
      <c r="O32" s="155" t="e">
        <f t="shared" si="1"/>
        <v>#REF!</v>
      </c>
      <c r="P32" s="155"/>
      <c r="Q32" s="155"/>
      <c r="R32" s="155"/>
    </row>
    <row r="33" spans="1:17">
      <c r="A33" s="153">
        <f>IF(C33&lt;&gt;"",COUNTA(C$26:$C33),"")</f>
        <v>8</v>
      </c>
      <c r="C33" s="147" t="s">
        <v>209</v>
      </c>
      <c r="G33" s="155"/>
      <c r="H33" s="155"/>
      <c r="I33" s="155"/>
      <c r="J33" s="155"/>
      <c r="K33" s="155"/>
      <c r="L33" s="155"/>
      <c r="M33" s="166" t="e">
        <f>SUM(M26:M32)</f>
        <v>#REF!</v>
      </c>
      <c r="N33" s="155"/>
      <c r="O33" s="166" t="e">
        <f>SUM(O26:O32)</f>
        <v>#REF!</v>
      </c>
      <c r="P33" s="160"/>
      <c r="Q33" s="160"/>
    </row>
    <row r="34" spans="1:17" ht="12.75" thickBot="1">
      <c r="A34" s="167" t="str">
        <f>IF(C34&lt;&gt;"",COUNTA(C34:$C34),"")</f>
        <v/>
      </c>
      <c r="B34" s="157"/>
      <c r="C34" s="157"/>
      <c r="D34" s="157"/>
      <c r="E34" s="157"/>
      <c r="F34" s="157"/>
      <c r="G34" s="157"/>
      <c r="H34" s="157"/>
      <c r="I34" s="157"/>
      <c r="J34" s="157"/>
      <c r="K34" s="157"/>
      <c r="L34" s="157"/>
      <c r="M34" s="157"/>
      <c r="N34" s="157"/>
      <c r="O34" s="157"/>
      <c r="Q34" s="155"/>
    </row>
    <row r="35" spans="1:17" ht="12.75" thickTop="1">
      <c r="A35" s="153"/>
      <c r="Q35" s="155"/>
    </row>
    <row r="36" spans="1:17">
      <c r="A36" s="151" t="s">
        <v>240</v>
      </c>
      <c r="C36" s="147" t="s">
        <v>241</v>
      </c>
      <c r="D36" s="148"/>
      <c r="E36" s="148"/>
      <c r="F36" s="148"/>
      <c r="G36" s="148"/>
      <c r="H36" s="148"/>
      <c r="I36" s="148"/>
    </row>
    <row r="38" spans="1:17">
      <c r="C38" s="168" t="s">
        <v>242</v>
      </c>
      <c r="D38" s="152"/>
      <c r="E38" s="169"/>
      <c r="F38" s="169"/>
      <c r="G38" s="169"/>
      <c r="H38" s="169"/>
      <c r="I38" s="169"/>
      <c r="J38" s="169"/>
      <c r="K38" s="170"/>
    </row>
    <row r="40" spans="1:17">
      <c r="A40" s="147" t="s">
        <v>213</v>
      </c>
      <c r="B40" s="148"/>
      <c r="C40" s="147" t="s">
        <v>230</v>
      </c>
      <c r="D40" s="148"/>
      <c r="E40" s="148"/>
      <c r="F40" s="148"/>
      <c r="G40" s="163" t="s">
        <v>243</v>
      </c>
      <c r="H40" s="163"/>
      <c r="I40" s="163" t="s">
        <v>244</v>
      </c>
      <c r="J40" s="163"/>
      <c r="K40" s="163" t="s">
        <v>245</v>
      </c>
      <c r="L40" s="148"/>
      <c r="M40" s="147" t="s">
        <v>246</v>
      </c>
      <c r="N40" s="148"/>
      <c r="O40" s="147" t="s">
        <v>247</v>
      </c>
    </row>
    <row r="42" spans="1:17">
      <c r="A42" s="153">
        <f>IF(C42&lt;&gt;"",COUNTA(C42:$C$42),"")</f>
        <v>1</v>
      </c>
      <c r="C42" s="134" t="s">
        <v>234</v>
      </c>
      <c r="G42" s="155" t="e">
        <f t="shared" ref="G42:G48" si="2">I26</f>
        <v>#REF!</v>
      </c>
      <c r="I42" s="171"/>
      <c r="J42" s="155"/>
      <c r="K42" s="172"/>
      <c r="M42" s="155" t="e">
        <f t="shared" ref="M42:M48" si="3">I42/K42*G42</f>
        <v>#DIV/0!</v>
      </c>
      <c r="O42" s="155" t="e">
        <f t="shared" ref="O42:O48" si="4">M26</f>
        <v>#REF!</v>
      </c>
    </row>
    <row r="43" spans="1:17">
      <c r="A43" s="153">
        <f>IF(C43&lt;&gt;"",COUNTA(C$42:$C43),"")</f>
        <v>2</v>
      </c>
      <c r="C43" s="134" t="s">
        <v>235</v>
      </c>
      <c r="G43" s="155" t="e">
        <f t="shared" si="2"/>
        <v>#REF!</v>
      </c>
      <c r="I43" s="171"/>
      <c r="J43" s="155"/>
      <c r="K43" s="172"/>
      <c r="M43" s="155" t="e">
        <f t="shared" si="3"/>
        <v>#DIV/0!</v>
      </c>
      <c r="O43" s="155" t="e">
        <f t="shared" si="4"/>
        <v>#REF!</v>
      </c>
    </row>
    <row r="44" spans="1:17">
      <c r="A44" s="153">
        <f>IF(C44&lt;&gt;"",COUNTA(C$42:$C44),"")</f>
        <v>3</v>
      </c>
      <c r="C44" s="134" t="s">
        <v>236</v>
      </c>
      <c r="G44" s="155" t="e">
        <f t="shared" si="2"/>
        <v>#REF!</v>
      </c>
      <c r="I44" s="171"/>
      <c r="J44" s="155"/>
      <c r="K44" s="172"/>
      <c r="M44" s="155" t="e">
        <f>I44/K44*G44</f>
        <v>#DIV/0!</v>
      </c>
      <c r="O44" s="155" t="e">
        <f t="shared" si="4"/>
        <v>#REF!</v>
      </c>
    </row>
    <row r="45" spans="1:17">
      <c r="A45" s="153">
        <f>IF(C45&lt;&gt;"",COUNTA(C$42:$C45),"")</f>
        <v>4</v>
      </c>
      <c r="C45" s="134" t="s">
        <v>237</v>
      </c>
      <c r="G45" s="155" t="e">
        <f t="shared" si="2"/>
        <v>#REF!</v>
      </c>
      <c r="I45" s="171"/>
      <c r="J45" s="155"/>
      <c r="K45" s="172"/>
      <c r="M45" s="155" t="e">
        <f t="shared" si="3"/>
        <v>#DIV/0!</v>
      </c>
      <c r="O45" s="155" t="e">
        <f t="shared" si="4"/>
        <v>#REF!</v>
      </c>
    </row>
    <row r="46" spans="1:17">
      <c r="A46" s="153">
        <f>IF(C46&lt;&gt;"",COUNTA(C$42:$C46),"")</f>
        <v>5</v>
      </c>
      <c r="C46" s="134" t="s">
        <v>218</v>
      </c>
      <c r="G46" s="155" t="e">
        <f t="shared" si="2"/>
        <v>#REF!</v>
      </c>
      <c r="I46" s="171"/>
      <c r="J46" s="155"/>
      <c r="K46" s="172"/>
      <c r="M46" s="155" t="e">
        <f t="shared" si="3"/>
        <v>#DIV/0!</v>
      </c>
      <c r="O46" s="155" t="e">
        <f t="shared" si="4"/>
        <v>#REF!</v>
      </c>
    </row>
    <row r="47" spans="1:17">
      <c r="A47" s="153">
        <f>IF(C47&lt;&gt;"",COUNTA(C$42:$C47),"")</f>
        <v>6</v>
      </c>
      <c r="C47" s="134" t="s">
        <v>238</v>
      </c>
      <c r="G47" s="155" t="e">
        <f t="shared" si="2"/>
        <v>#REF!</v>
      </c>
      <c r="I47" s="171"/>
      <c r="J47" s="155"/>
      <c r="K47" s="172"/>
      <c r="M47" s="155" t="e">
        <f t="shared" si="3"/>
        <v>#DIV/0!</v>
      </c>
      <c r="O47" s="155" t="e">
        <f t="shared" si="4"/>
        <v>#REF!</v>
      </c>
    </row>
    <row r="48" spans="1:17">
      <c r="A48" s="153">
        <f>IF(C48&lt;&gt;"",COUNTA(C$42:$C48),"")</f>
        <v>7</v>
      </c>
      <c r="C48" s="134" t="s">
        <v>239</v>
      </c>
      <c r="G48" s="155" t="e">
        <f t="shared" si="2"/>
        <v>#REF!</v>
      </c>
      <c r="I48" s="171"/>
      <c r="J48" s="155"/>
      <c r="K48" s="172"/>
      <c r="M48" s="155" t="e">
        <f t="shared" si="3"/>
        <v>#DIV/0!</v>
      </c>
      <c r="O48" s="155" t="e">
        <f t="shared" si="4"/>
        <v>#REF!</v>
      </c>
    </row>
    <row r="49" spans="1:15">
      <c r="A49" s="153">
        <f>IF(C49&lt;&gt;"",COUNTA(C$42:$C49),"")</f>
        <v>8</v>
      </c>
      <c r="C49" s="150" t="s">
        <v>209</v>
      </c>
      <c r="O49" s="160" t="e">
        <f>SUM(O42:O48)</f>
        <v>#REF!</v>
      </c>
    </row>
    <row r="50" spans="1:15">
      <c r="A50" s="153">
        <f>IF(C50&lt;&gt;"",COUNTA(C$42:$C50),"")</f>
        <v>9</v>
      </c>
      <c r="C50" s="147" t="s">
        <v>248</v>
      </c>
      <c r="D50" s="148"/>
      <c r="E50" s="148"/>
      <c r="M50" s="166" t="e">
        <f>SUM(M42:M48)</f>
        <v>#DIV/0!</v>
      </c>
    </row>
    <row r="51" spans="1:15" ht="12.75" thickBot="1">
      <c r="A51" s="157"/>
      <c r="B51" s="157"/>
      <c r="C51" s="157"/>
      <c r="D51" s="157"/>
      <c r="E51" s="157"/>
      <c r="F51" s="157"/>
      <c r="G51" s="157"/>
      <c r="H51" s="157"/>
      <c r="I51" s="157"/>
      <c r="J51" s="157"/>
      <c r="K51" s="157"/>
      <c r="L51" s="157"/>
      <c r="M51" s="157"/>
      <c r="N51" s="157"/>
      <c r="O51" s="157"/>
    </row>
    <row r="52" spans="1:15" ht="12.75" thickTop="1"/>
    <row r="53" spans="1:15">
      <c r="A53" s="151" t="s">
        <v>249</v>
      </c>
      <c r="C53" s="147" t="s">
        <v>288</v>
      </c>
      <c r="D53" s="148"/>
      <c r="E53" s="148"/>
      <c r="F53" s="148"/>
      <c r="G53" s="148"/>
      <c r="H53" s="148"/>
      <c r="I53" s="148"/>
      <c r="J53" s="148"/>
      <c r="K53" s="148"/>
      <c r="L53" s="148"/>
      <c r="M53" s="148"/>
    </row>
  </sheetData>
  <phoneticPr fontId="3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AA60"/>
  <sheetViews>
    <sheetView topLeftCell="A4" workbookViewId="0">
      <selection activeCell="O21" sqref="O21"/>
    </sheetView>
  </sheetViews>
  <sheetFormatPr defaultRowHeight="15" customHeight="1" outlineLevelCol="1"/>
  <cols>
    <col min="1" max="1" width="34.85546875" style="196" customWidth="1"/>
    <col min="2" max="2" width="0.85546875" style="196" customWidth="1"/>
    <col min="3" max="3" width="14.140625" style="196" customWidth="1"/>
    <col min="4" max="4" width="0.85546875" style="197" customWidth="1"/>
    <col min="5" max="5" width="19.28515625" style="196" customWidth="1"/>
    <col min="6" max="6" width="0.85546875" style="197" customWidth="1"/>
    <col min="7" max="7" width="11.7109375" style="198" hidden="1" customWidth="1" outlineLevel="1"/>
    <col min="8" max="8" width="0.85546875" style="198" hidden="1" customWidth="1" outlineLevel="1"/>
    <col min="9" max="9" width="11.7109375" style="198" hidden="1" customWidth="1" outlineLevel="1"/>
    <col min="10" max="10" width="0.85546875" style="198" hidden="1" customWidth="1" outlineLevel="1"/>
    <col min="11" max="11" width="11.7109375" style="198" hidden="1" customWidth="1" outlineLevel="1"/>
    <col min="12" max="12" width="0.85546875" style="198" hidden="1" customWidth="1" outlineLevel="1"/>
    <col min="13" max="13" width="14.85546875" style="199" bestFit="1" customWidth="1" collapsed="1"/>
    <col min="14" max="14" width="0.85546875" style="200" customWidth="1"/>
    <col min="15" max="15" width="17.28515625" style="201" bestFit="1" customWidth="1"/>
    <col min="16" max="16" width="10.85546875" style="202" bestFit="1" customWidth="1"/>
    <col min="17" max="17" width="17.5703125" style="202" bestFit="1" customWidth="1"/>
    <col min="18" max="18" width="45.140625" style="203" bestFit="1" customWidth="1"/>
    <col min="19" max="19" width="19.28515625" style="202" bestFit="1" customWidth="1"/>
    <col min="20" max="20" width="12.7109375" style="189" bestFit="1" customWidth="1"/>
    <col min="21" max="21" width="10" style="189" bestFit="1" customWidth="1"/>
    <col min="22" max="22" width="12.5703125" style="189" bestFit="1" customWidth="1"/>
    <col min="23" max="16384" width="9.140625" style="189"/>
  </cols>
  <sheetData>
    <row r="1" spans="1:27" ht="24" customHeight="1">
      <c r="A1" s="180" t="e">
        <f>#REF!</f>
        <v>#REF!</v>
      </c>
      <c r="B1" s="181"/>
      <c r="C1" s="181"/>
      <c r="D1" s="182"/>
      <c r="E1" s="181"/>
      <c r="F1" s="182"/>
      <c r="G1" s="181"/>
      <c r="H1" s="182"/>
      <c r="I1" s="183"/>
      <c r="J1" s="183"/>
      <c r="K1" s="183"/>
      <c r="L1" s="183"/>
      <c r="M1" s="184"/>
      <c r="N1" s="185"/>
      <c r="O1" s="186"/>
      <c r="P1" s="184"/>
      <c r="Q1" s="185"/>
      <c r="R1" s="186" t="s">
        <v>290</v>
      </c>
      <c r="S1" s="187"/>
      <c r="T1" s="188"/>
      <c r="U1" s="188"/>
      <c r="V1" s="188"/>
      <c r="W1" s="188"/>
      <c r="X1" s="188"/>
      <c r="Y1" s="188"/>
      <c r="Z1" s="188"/>
      <c r="AA1" s="188"/>
    </row>
    <row r="2" spans="1:27" ht="12.75">
      <c r="A2" s="190"/>
      <c r="B2" s="181"/>
      <c r="C2" s="181"/>
      <c r="D2" s="182"/>
      <c r="E2" s="181"/>
      <c r="F2" s="182"/>
      <c r="G2" s="181"/>
      <c r="H2" s="182"/>
      <c r="I2" s="183"/>
      <c r="J2" s="183"/>
      <c r="K2" s="183"/>
      <c r="L2" s="183"/>
      <c r="M2" s="184"/>
      <c r="N2" s="185"/>
      <c r="O2" s="177"/>
      <c r="P2" s="184"/>
      <c r="Q2" s="185"/>
      <c r="R2" s="177" t="s">
        <v>303</v>
      </c>
      <c r="S2" s="187"/>
      <c r="T2" s="188"/>
      <c r="U2" s="188"/>
      <c r="V2" s="188"/>
      <c r="W2" s="188"/>
      <c r="X2" s="188"/>
      <c r="Y2" s="188"/>
      <c r="Z2" s="188"/>
      <c r="AA2" s="188"/>
    </row>
    <row r="3" spans="1:27" ht="12.75">
      <c r="A3" s="144">
        <v>0</v>
      </c>
      <c r="B3" s="191"/>
      <c r="C3" s="191"/>
      <c r="D3" s="192"/>
      <c r="E3" s="191"/>
      <c r="F3" s="192"/>
      <c r="G3" s="191"/>
      <c r="H3" s="192"/>
      <c r="I3" s="193"/>
      <c r="J3" s="193"/>
      <c r="K3" s="193"/>
      <c r="L3" s="193"/>
      <c r="M3" s="194"/>
      <c r="N3" s="195"/>
      <c r="O3" s="178"/>
      <c r="P3" s="194"/>
      <c r="Q3" s="195"/>
      <c r="R3" s="178" t="s">
        <v>302</v>
      </c>
      <c r="S3" s="187"/>
      <c r="T3" s="188"/>
      <c r="U3" s="188"/>
      <c r="V3" s="188"/>
      <c r="W3" s="188"/>
      <c r="X3" s="188"/>
      <c r="Y3" s="188"/>
      <c r="Z3" s="188"/>
      <c r="AA3" s="188"/>
    </row>
    <row r="5" spans="1:27" s="208" customFormat="1" ht="15" customHeight="1">
      <c r="A5" s="204" t="s">
        <v>291</v>
      </c>
      <c r="B5" s="205"/>
      <c r="C5" s="205"/>
      <c r="D5" s="205"/>
      <c r="E5" s="205"/>
      <c r="F5" s="205"/>
      <c r="G5" s="205"/>
      <c r="H5" s="205"/>
      <c r="I5" s="206"/>
      <c r="J5" s="205"/>
      <c r="K5" s="206"/>
      <c r="L5" s="207"/>
      <c r="M5" s="207"/>
      <c r="N5" s="207"/>
      <c r="P5" s="206"/>
      <c r="Q5" s="209" t="s">
        <v>292</v>
      </c>
      <c r="R5" s="203"/>
    </row>
    <row r="6" spans="1:27" s="208" customFormat="1" ht="15" customHeight="1">
      <c r="A6" s="204" t="s">
        <v>214</v>
      </c>
      <c r="B6" s="210"/>
      <c r="C6" s="211"/>
      <c r="D6" s="211"/>
      <c r="E6" s="211"/>
      <c r="F6" s="211"/>
      <c r="G6" s="211"/>
      <c r="H6" s="211"/>
      <c r="I6" s="212"/>
      <c r="J6" s="211"/>
      <c r="K6" s="212"/>
      <c r="L6" s="212"/>
      <c r="M6" s="213"/>
      <c r="N6" s="213"/>
      <c r="O6" s="214" t="s">
        <v>304</v>
      </c>
      <c r="P6" s="215"/>
      <c r="Q6" s="215"/>
      <c r="R6" s="203"/>
    </row>
    <row r="7" spans="1:27" s="208" customFormat="1" ht="15" customHeight="1">
      <c r="A7" s="204"/>
      <c r="B7" s="210"/>
      <c r="C7" s="211"/>
      <c r="D7" s="211"/>
      <c r="E7" s="211"/>
      <c r="F7" s="211"/>
      <c r="G7" s="211"/>
      <c r="H7" s="211"/>
      <c r="I7" s="212"/>
      <c r="J7" s="211"/>
      <c r="K7" s="212"/>
      <c r="L7" s="212"/>
      <c r="M7" s="213"/>
      <c r="N7" s="213"/>
      <c r="O7" s="212"/>
      <c r="P7" s="216"/>
      <c r="Q7" s="216"/>
      <c r="R7" s="203"/>
    </row>
    <row r="8" spans="1:27" s="208" customFormat="1" ht="15" customHeight="1">
      <c r="A8" s="203" t="s">
        <v>293</v>
      </c>
      <c r="B8" s="205"/>
      <c r="C8" s="217"/>
      <c r="D8" s="217"/>
      <c r="E8" s="217"/>
      <c r="F8" s="217"/>
      <c r="G8" s="217"/>
      <c r="H8" s="217"/>
      <c r="I8" s="218"/>
      <c r="J8" s="217"/>
      <c r="K8" s="218"/>
      <c r="L8" s="200"/>
      <c r="M8" s="218"/>
      <c r="N8" s="219"/>
      <c r="O8" s="220" t="e">
        <f>#REF!</f>
        <v>#REF!</v>
      </c>
      <c r="P8" s="221"/>
      <c r="Q8" s="221"/>
      <c r="R8" s="203"/>
      <c r="S8" s="222"/>
      <c r="T8" s="222"/>
      <c r="U8" s="222"/>
    </row>
    <row r="9" spans="1:27" s="208" customFormat="1" ht="15" hidden="1" customHeight="1">
      <c r="A9" s="203" t="s">
        <v>294</v>
      </c>
      <c r="B9" s="205"/>
      <c r="C9" s="217"/>
      <c r="D9" s="217"/>
      <c r="E9" s="217"/>
      <c r="F9" s="217"/>
      <c r="G9" s="217"/>
      <c r="H9" s="217"/>
      <c r="I9" s="218"/>
      <c r="J9" s="217"/>
      <c r="K9" s="218"/>
      <c r="L9" s="200"/>
      <c r="M9" s="218" t="s">
        <v>677</v>
      </c>
      <c r="N9" s="219"/>
      <c r="O9" s="221"/>
      <c r="P9" s="221"/>
      <c r="Q9" s="221"/>
      <c r="R9" s="203"/>
      <c r="S9" s="222"/>
      <c r="T9" s="222"/>
      <c r="U9" s="222"/>
    </row>
    <row r="10" spans="1:27" s="208" customFormat="1" ht="15" customHeight="1">
      <c r="A10" s="204" t="s">
        <v>295</v>
      </c>
      <c r="B10" s="210"/>
      <c r="C10" s="211"/>
      <c r="D10" s="211"/>
      <c r="E10" s="211"/>
      <c r="F10" s="211"/>
      <c r="G10" s="211"/>
      <c r="H10" s="211"/>
      <c r="I10" s="223"/>
      <c r="J10" s="211"/>
      <c r="K10" s="223"/>
      <c r="L10" s="224"/>
      <c r="M10" s="223" t="s">
        <v>677</v>
      </c>
      <c r="N10" s="225"/>
      <c r="O10" s="226" t="e">
        <f>O8</f>
        <v>#REF!</v>
      </c>
      <c r="P10" s="221"/>
      <c r="Q10" s="221"/>
      <c r="R10" s="203"/>
      <c r="S10" s="222"/>
      <c r="T10" s="222"/>
      <c r="U10" s="222"/>
    </row>
    <row r="11" spans="1:27" s="208" customFormat="1" ht="15" customHeight="1">
      <c r="A11" s="203" t="s">
        <v>305</v>
      </c>
      <c r="B11" s="205"/>
      <c r="C11" s="217"/>
      <c r="D11" s="217"/>
      <c r="E11" s="217"/>
      <c r="F11" s="217"/>
      <c r="G11" s="217"/>
      <c r="H11" s="217"/>
      <c r="I11" s="218"/>
      <c r="J11" s="217"/>
      <c r="K11" s="218"/>
      <c r="L11" s="200"/>
      <c r="M11" s="218"/>
      <c r="N11" s="219"/>
      <c r="O11" s="221"/>
      <c r="P11" s="221"/>
      <c r="Q11" s="221"/>
      <c r="R11" s="203"/>
      <c r="S11" s="222"/>
      <c r="T11" s="222"/>
      <c r="U11" s="222"/>
    </row>
    <row r="12" spans="1:27" s="208" customFormat="1" ht="15" customHeight="1">
      <c r="A12" s="204" t="s">
        <v>312</v>
      </c>
      <c r="B12" s="210"/>
      <c r="C12" s="211"/>
      <c r="D12" s="211"/>
      <c r="E12" s="211"/>
      <c r="F12" s="211"/>
      <c r="G12" s="211"/>
      <c r="H12" s="211"/>
      <c r="I12" s="223"/>
      <c r="J12" s="211"/>
      <c r="K12" s="223"/>
      <c r="L12" s="224"/>
      <c r="M12" s="223" t="s">
        <v>678</v>
      </c>
      <c r="N12" s="225"/>
      <c r="O12" s="226" t="e">
        <f>O10+O11</f>
        <v>#REF!</v>
      </c>
      <c r="P12" s="221"/>
      <c r="Q12" s="221"/>
      <c r="R12" s="203"/>
      <c r="S12" s="228"/>
      <c r="T12" s="228"/>
      <c r="U12" s="229"/>
      <c r="V12" s="222"/>
      <c r="W12" s="222"/>
    </row>
    <row r="13" spans="1:27" s="208" customFormat="1" ht="15" customHeight="1">
      <c r="A13" s="204" t="s">
        <v>313</v>
      </c>
      <c r="B13" s="205"/>
      <c r="C13" s="217"/>
      <c r="D13" s="217"/>
      <c r="E13" s="217"/>
      <c r="F13" s="217"/>
      <c r="G13" s="217"/>
      <c r="H13" s="217"/>
      <c r="I13" s="218"/>
      <c r="J13" s="217"/>
      <c r="K13" s="218"/>
      <c r="L13" s="200"/>
      <c r="M13" s="223"/>
      <c r="N13" s="225"/>
      <c r="O13" s="226" t="e">
        <f>O12</f>
        <v>#REF!</v>
      </c>
      <c r="P13" s="226"/>
      <c r="Q13" s="226"/>
      <c r="R13" s="204"/>
      <c r="S13" s="228"/>
      <c r="T13" s="228"/>
      <c r="U13" s="229"/>
      <c r="V13" s="222"/>
      <c r="W13" s="222"/>
    </row>
    <row r="14" spans="1:27" s="208" customFormat="1" ht="15" customHeight="1">
      <c r="A14" s="203" t="s">
        <v>296</v>
      </c>
      <c r="B14" s="205"/>
      <c r="C14" s="217"/>
      <c r="D14" s="217"/>
      <c r="E14" s="217"/>
      <c r="F14" s="217"/>
      <c r="G14" s="217"/>
      <c r="H14" s="217"/>
      <c r="I14" s="218"/>
      <c r="J14" s="217"/>
      <c r="K14" s="218"/>
      <c r="L14" s="200"/>
      <c r="M14" s="218" t="s">
        <v>693</v>
      </c>
      <c r="N14" s="219"/>
      <c r="O14" s="221" t="e">
        <f>O13*14%</f>
        <v>#REF!</v>
      </c>
      <c r="P14" s="221">
        <v>414</v>
      </c>
      <c r="Q14" s="221"/>
      <c r="R14" s="204"/>
      <c r="S14" s="228"/>
      <c r="T14" s="228"/>
      <c r="U14" s="228"/>
      <c r="V14" s="222"/>
      <c r="W14" s="222"/>
    </row>
    <row r="15" spans="1:27" s="208" customFormat="1" ht="15" customHeight="1">
      <c r="A15" s="203" t="s">
        <v>297</v>
      </c>
      <c r="B15" s="205"/>
      <c r="C15" s="217"/>
      <c r="D15" s="217"/>
      <c r="E15" s="217"/>
      <c r="F15" s="217"/>
      <c r="G15" s="217"/>
      <c r="H15" s="217"/>
      <c r="I15" s="218"/>
      <c r="J15" s="217"/>
      <c r="K15" s="218"/>
      <c r="L15" s="200"/>
      <c r="M15" s="218" t="s">
        <v>298</v>
      </c>
      <c r="N15" s="219"/>
      <c r="O15" s="226" t="e">
        <f>O13-O14</f>
        <v>#REF!</v>
      </c>
      <c r="P15" s="221"/>
      <c r="Q15" s="221"/>
      <c r="R15" s="203"/>
      <c r="S15" s="228"/>
      <c r="T15" s="228"/>
      <c r="U15" s="228"/>
      <c r="V15" s="222"/>
      <c r="W15" s="222"/>
    </row>
    <row r="16" spans="1:27" s="208" customFormat="1" ht="15" customHeight="1">
      <c r="A16" s="203" t="s">
        <v>756</v>
      </c>
      <c r="B16" s="205"/>
      <c r="C16" s="217"/>
      <c r="D16" s="217"/>
      <c r="E16" s="217"/>
      <c r="F16" s="217"/>
      <c r="G16" s="217"/>
      <c r="H16" s="217"/>
      <c r="I16" s="218"/>
      <c r="J16" s="217"/>
      <c r="K16" s="218"/>
      <c r="L16" s="200"/>
      <c r="M16" s="218"/>
      <c r="N16" s="219"/>
      <c r="O16" s="226">
        <f>5000000000*20%</f>
        <v>1000000000</v>
      </c>
      <c r="P16" s="221"/>
      <c r="Q16" s="221"/>
      <c r="R16" s="203"/>
      <c r="S16" s="228"/>
      <c r="T16" s="228"/>
      <c r="U16" s="228"/>
      <c r="V16" s="222"/>
      <c r="W16" s="222"/>
    </row>
    <row r="17" spans="1:23" s="208" customFormat="1" ht="15" customHeight="1">
      <c r="A17" s="203" t="s">
        <v>755</v>
      </c>
      <c r="B17" s="205"/>
      <c r="C17" s="217"/>
      <c r="D17" s="217"/>
      <c r="E17" s="217"/>
      <c r="F17" s="217"/>
      <c r="G17" s="217"/>
      <c r="H17" s="217"/>
      <c r="I17" s="218"/>
      <c r="J17" s="217"/>
      <c r="K17" s="218"/>
      <c r="L17" s="200"/>
      <c r="M17" s="218"/>
      <c r="N17" s="219"/>
      <c r="O17" s="226"/>
      <c r="P17" s="221"/>
      <c r="Q17" s="221"/>
      <c r="R17" s="203"/>
      <c r="S17" s="228"/>
      <c r="T17" s="228"/>
      <c r="U17" s="228"/>
      <c r="V17" s="222"/>
      <c r="W17" s="222"/>
    </row>
    <row r="18" spans="1:23" s="208" customFormat="1" ht="15" customHeight="1">
      <c r="A18" s="203" t="s">
        <v>266</v>
      </c>
      <c r="B18" s="205"/>
      <c r="C18" s="217"/>
      <c r="D18" s="217"/>
      <c r="E18" s="217"/>
      <c r="F18" s="217"/>
      <c r="G18" s="217"/>
      <c r="H18" s="217"/>
      <c r="I18" s="218"/>
      <c r="J18" s="217"/>
      <c r="K18" s="218"/>
      <c r="L18" s="200"/>
      <c r="M18" s="218"/>
      <c r="N18" s="219"/>
      <c r="O18" s="226" t="e">
        <f>O15-O16-O17</f>
        <v>#REF!</v>
      </c>
      <c r="P18" s="221"/>
      <c r="Q18" s="221"/>
      <c r="R18" s="203"/>
      <c r="S18" s="228"/>
      <c r="T18" s="228"/>
      <c r="U18" s="228"/>
      <c r="V18" s="222"/>
      <c r="W18" s="222"/>
    </row>
    <row r="19" spans="1:23" s="208" customFormat="1" ht="15" customHeight="1">
      <c r="A19" s="203" t="s">
        <v>757</v>
      </c>
      <c r="B19" s="205"/>
      <c r="C19" s="217"/>
      <c r="D19" s="217"/>
      <c r="E19" s="217"/>
      <c r="F19" s="217"/>
      <c r="G19" s="217"/>
      <c r="H19" s="217"/>
      <c r="I19" s="218"/>
      <c r="J19" s="217"/>
      <c r="K19" s="218"/>
      <c r="L19" s="200"/>
      <c r="M19" s="218"/>
      <c r="N19" s="219"/>
      <c r="O19" s="226"/>
      <c r="P19" s="221"/>
      <c r="Q19" s="221"/>
      <c r="R19" s="203"/>
      <c r="S19" s="228"/>
      <c r="T19" s="228"/>
      <c r="U19" s="228"/>
      <c r="V19" s="222"/>
      <c r="W19" s="222"/>
    </row>
    <row r="20" spans="1:23" s="208" customFormat="1" ht="15" customHeight="1">
      <c r="A20" s="203"/>
      <c r="B20" s="205"/>
      <c r="C20" s="217"/>
      <c r="D20" s="217"/>
      <c r="E20" s="217"/>
      <c r="F20" s="217"/>
      <c r="G20" s="217"/>
      <c r="H20" s="217"/>
      <c r="I20" s="218"/>
      <c r="J20" s="217"/>
      <c r="K20" s="218"/>
      <c r="L20" s="200"/>
      <c r="M20" s="218"/>
      <c r="N20" s="219"/>
      <c r="O20" s="226" t="e">
        <f>O18-O19</f>
        <v>#REF!</v>
      </c>
      <c r="P20" s="221"/>
      <c r="Q20" s="221"/>
      <c r="R20" s="203"/>
      <c r="S20" s="228"/>
      <c r="T20" s="228"/>
      <c r="U20" s="228"/>
      <c r="V20" s="222"/>
      <c r="W20" s="222"/>
    </row>
    <row r="21" spans="1:23" s="208" customFormat="1" ht="15" customHeight="1">
      <c r="A21" s="203" t="s">
        <v>267</v>
      </c>
      <c r="B21" s="205"/>
      <c r="C21" s="217"/>
      <c r="D21" s="217"/>
      <c r="E21" s="217"/>
      <c r="F21" s="217"/>
      <c r="G21" s="217"/>
      <c r="H21" s="217"/>
      <c r="I21" s="218"/>
      <c r="J21" s="217"/>
      <c r="K21" s="218"/>
      <c r="L21" s="200"/>
      <c r="M21" s="218"/>
      <c r="N21" s="219"/>
      <c r="O21" s="226">
        <v>1551887481</v>
      </c>
      <c r="P21" s="221"/>
      <c r="Q21" s="221"/>
      <c r="R21" s="203"/>
      <c r="S21" s="228"/>
      <c r="T21" s="228"/>
      <c r="U21" s="228"/>
      <c r="V21" s="222"/>
      <c r="W21" s="222"/>
    </row>
    <row r="22" spans="1:23" s="208" customFormat="1" ht="15" customHeight="1">
      <c r="A22" s="203"/>
      <c r="B22" s="205"/>
      <c r="C22" s="217"/>
      <c r="D22" s="217"/>
      <c r="E22" s="217"/>
      <c r="F22" s="217"/>
      <c r="G22" s="217"/>
      <c r="H22" s="217"/>
      <c r="I22" s="218"/>
      <c r="J22" s="217"/>
      <c r="K22" s="218"/>
      <c r="L22" s="200"/>
      <c r="M22" s="218"/>
      <c r="N22" s="219"/>
      <c r="O22" s="226"/>
      <c r="P22" s="221"/>
      <c r="Q22" s="221"/>
      <c r="R22" s="203"/>
      <c r="S22" s="228"/>
      <c r="T22" s="228"/>
      <c r="U22" s="228"/>
      <c r="V22" s="222"/>
      <c r="W22" s="222"/>
    </row>
    <row r="23" spans="1:23" s="208" customFormat="1" ht="15" customHeight="1">
      <c r="A23" s="230" t="s">
        <v>299</v>
      </c>
      <c r="B23" s="205"/>
      <c r="C23" s="231"/>
      <c r="D23" s="217"/>
      <c r="E23" s="217"/>
      <c r="F23" s="217"/>
      <c r="G23" s="217"/>
      <c r="H23" s="217"/>
      <c r="I23" s="218"/>
      <c r="J23" s="217"/>
      <c r="K23" s="218"/>
      <c r="L23" s="200"/>
      <c r="M23" s="218" t="s">
        <v>644</v>
      </c>
      <c r="N23" s="219"/>
      <c r="O23" s="221" t="e">
        <f>O15*5%</f>
        <v>#REF!</v>
      </c>
      <c r="P23" s="221">
        <v>415</v>
      </c>
      <c r="Q23" s="221"/>
      <c r="R23" s="204"/>
      <c r="S23" s="232"/>
      <c r="T23" s="233"/>
      <c r="U23" s="222"/>
      <c r="V23" s="222"/>
      <c r="W23" s="222"/>
    </row>
    <row r="24" spans="1:23" s="208" customFormat="1" ht="15" customHeight="1">
      <c r="A24" s="227" t="s">
        <v>300</v>
      </c>
      <c r="B24" s="222"/>
      <c r="C24" s="231"/>
      <c r="D24" s="217"/>
      <c r="E24" s="217"/>
      <c r="F24" s="217"/>
      <c r="G24" s="217"/>
      <c r="H24" s="217"/>
      <c r="I24" s="218"/>
      <c r="J24" s="217"/>
      <c r="K24" s="218"/>
      <c r="L24" s="200"/>
      <c r="M24" s="218"/>
      <c r="N24" s="219"/>
      <c r="O24" s="220">
        <f>15000000000</f>
        <v>15000000000</v>
      </c>
      <c r="P24" s="221"/>
      <c r="Q24" s="221"/>
      <c r="R24" s="204"/>
      <c r="S24" s="216"/>
      <c r="T24" s="228"/>
      <c r="U24" s="222"/>
      <c r="V24" s="222"/>
      <c r="W24" s="222"/>
    </row>
    <row r="25" spans="1:23" s="208" customFormat="1" ht="15" customHeight="1">
      <c r="A25" s="234" t="s">
        <v>301</v>
      </c>
      <c r="B25" s="222"/>
      <c r="C25" s="231"/>
      <c r="D25" s="217"/>
      <c r="E25" s="217"/>
      <c r="F25" s="217"/>
      <c r="G25" s="217"/>
      <c r="H25" s="217"/>
      <c r="I25" s="218"/>
      <c r="J25" s="217"/>
      <c r="K25" s="218"/>
      <c r="L25" s="200"/>
      <c r="M25" s="218"/>
      <c r="N25" s="219"/>
      <c r="O25" s="220">
        <f>O24*25%</f>
        <v>3750000000</v>
      </c>
      <c r="P25" s="221"/>
      <c r="Q25" s="221"/>
      <c r="R25" s="204"/>
      <c r="S25" s="216"/>
      <c r="T25" s="228"/>
      <c r="U25" s="222"/>
      <c r="V25" s="222"/>
      <c r="W25" s="222"/>
    </row>
    <row r="26" spans="1:23" s="208" customFormat="1" ht="15" customHeight="1">
      <c r="A26" s="239" t="s">
        <v>268</v>
      </c>
      <c r="B26" s="222"/>
      <c r="C26" s="231"/>
      <c r="D26" s="217"/>
      <c r="E26" s="217"/>
      <c r="F26" s="217"/>
      <c r="G26" s="217"/>
      <c r="H26" s="217"/>
      <c r="I26" s="218"/>
      <c r="J26" s="217"/>
      <c r="K26" s="218"/>
      <c r="L26" s="200"/>
      <c r="M26" s="218"/>
      <c r="N26" s="219"/>
      <c r="O26" s="240" t="e">
        <f>O15*5%</f>
        <v>#REF!</v>
      </c>
      <c r="P26" s="221"/>
      <c r="Q26" s="221"/>
      <c r="R26" s="204"/>
      <c r="S26" s="216"/>
      <c r="T26" s="228"/>
      <c r="U26" s="222"/>
      <c r="V26" s="222"/>
      <c r="W26" s="222"/>
    </row>
    <row r="27" spans="1:23" s="208" customFormat="1" ht="15" customHeight="1">
      <c r="A27" s="227" t="s">
        <v>269</v>
      </c>
      <c r="B27" s="222"/>
      <c r="C27" s="225"/>
      <c r="D27" s="235"/>
      <c r="E27" s="236"/>
      <c r="F27" s="217"/>
      <c r="G27" s="217"/>
      <c r="H27" s="217"/>
      <c r="I27" s="218"/>
      <c r="J27" s="217"/>
      <c r="K27" s="218"/>
      <c r="L27" s="200"/>
      <c r="M27" s="223"/>
      <c r="N27" s="219"/>
      <c r="O27" s="220" t="e">
        <f>O20-O21-O23-O26</f>
        <v>#REF!</v>
      </c>
      <c r="P27" s="221"/>
      <c r="Q27" s="221"/>
      <c r="R27" s="204"/>
      <c r="S27" s="216"/>
      <c r="T27" s="228"/>
      <c r="U27" s="222"/>
      <c r="V27" s="222"/>
      <c r="W27" s="222"/>
    </row>
    <row r="28" spans="1:23" s="208" customFormat="1" ht="15" customHeight="1">
      <c r="A28" s="203" t="s">
        <v>758</v>
      </c>
      <c r="B28" s="205"/>
      <c r="C28" s="199"/>
      <c r="D28" s="237"/>
      <c r="E28" s="199"/>
      <c r="F28" s="238"/>
      <c r="G28" s="238"/>
      <c r="H28" s="238"/>
      <c r="I28" s="218"/>
      <c r="J28" s="238"/>
      <c r="K28" s="218"/>
      <c r="L28" s="200"/>
      <c r="M28" s="223"/>
      <c r="N28" s="219"/>
      <c r="O28" s="221" t="e">
        <f>O15*5%</f>
        <v>#REF!</v>
      </c>
      <c r="P28" s="221"/>
      <c r="Q28" s="221"/>
      <c r="R28" s="204"/>
      <c r="S28" s="216"/>
      <c r="T28" s="228"/>
      <c r="U28" s="222"/>
      <c r="V28" s="222"/>
      <c r="W28" s="222"/>
    </row>
    <row r="29" spans="1:23" s="208" customFormat="1" ht="15" customHeight="1">
      <c r="A29" s="203"/>
      <c r="B29" s="205"/>
      <c r="C29" s="218"/>
      <c r="D29" s="238"/>
      <c r="E29" s="199"/>
      <c r="F29" s="238"/>
      <c r="G29" s="238"/>
      <c r="H29" s="238"/>
      <c r="I29" s="218"/>
      <c r="J29" s="238"/>
      <c r="K29" s="218"/>
      <c r="L29" s="200"/>
      <c r="M29" s="223"/>
      <c r="N29" s="219"/>
      <c r="O29" s="221"/>
      <c r="P29" s="221">
        <v>414</v>
      </c>
      <c r="Q29" s="221"/>
      <c r="R29" s="204"/>
      <c r="S29" s="216"/>
      <c r="T29" s="228"/>
      <c r="U29" s="222"/>
      <c r="V29" s="222"/>
      <c r="W29" s="222"/>
    </row>
    <row r="30" spans="1:23" s="208" customFormat="1" ht="15" customHeight="1">
      <c r="A30" s="203"/>
      <c r="B30" s="205"/>
      <c r="C30" s="218"/>
      <c r="D30" s="238"/>
      <c r="E30" s="199"/>
      <c r="F30" s="238"/>
      <c r="G30" s="238"/>
      <c r="H30" s="238"/>
      <c r="I30" s="218"/>
      <c r="J30" s="238"/>
      <c r="K30" s="218"/>
      <c r="L30" s="200"/>
      <c r="M30" s="223"/>
      <c r="N30" s="219"/>
      <c r="O30" s="221"/>
      <c r="P30" s="221"/>
      <c r="Q30" s="221"/>
      <c r="R30" s="204"/>
      <c r="S30" s="216"/>
      <c r="T30" s="228"/>
      <c r="U30" s="222"/>
      <c r="V30" s="222"/>
      <c r="W30" s="222"/>
    </row>
    <row r="31" spans="1:23" s="208" customFormat="1" ht="15" customHeight="1">
      <c r="A31" s="203"/>
      <c r="B31" s="205"/>
      <c r="C31" s="218"/>
      <c r="D31" s="238"/>
      <c r="E31" s="199"/>
      <c r="F31" s="238"/>
      <c r="G31" s="238"/>
      <c r="H31" s="238"/>
      <c r="I31" s="218"/>
      <c r="J31" s="238"/>
      <c r="K31" s="218"/>
      <c r="L31" s="200"/>
      <c r="M31" s="223"/>
      <c r="N31" s="219"/>
      <c r="O31" s="221"/>
      <c r="P31" s="221"/>
      <c r="Q31" s="221"/>
      <c r="R31" s="204"/>
      <c r="S31" s="216"/>
      <c r="T31" s="228"/>
      <c r="U31" s="222"/>
      <c r="V31" s="222"/>
      <c r="W31" s="222"/>
    </row>
    <row r="32" spans="1:23" s="208" customFormat="1" ht="15" customHeight="1">
      <c r="A32" s="203"/>
      <c r="B32" s="205"/>
      <c r="C32" s="218"/>
      <c r="D32" s="238"/>
      <c r="E32" s="199"/>
      <c r="F32" s="238"/>
      <c r="G32" s="238"/>
      <c r="H32" s="238"/>
      <c r="I32" s="218"/>
      <c r="J32" s="238"/>
      <c r="K32" s="218"/>
      <c r="L32" s="200"/>
      <c r="M32" s="223"/>
      <c r="N32" s="219"/>
      <c r="O32" s="221"/>
      <c r="P32" s="221"/>
      <c r="Q32" s="221"/>
      <c r="R32" s="204"/>
      <c r="S32" s="216"/>
      <c r="T32" s="228"/>
      <c r="U32" s="222"/>
      <c r="V32" s="222"/>
      <c r="W32" s="222"/>
    </row>
    <row r="33" spans="1:23" s="208" customFormat="1" ht="15" customHeight="1">
      <c r="A33" s="203" t="s">
        <v>270</v>
      </c>
      <c r="B33" s="205"/>
      <c r="C33" s="218" t="s">
        <v>271</v>
      </c>
      <c r="D33" s="238"/>
      <c r="E33" s="199" t="s">
        <v>272</v>
      </c>
      <c r="F33" s="238"/>
      <c r="G33" s="238"/>
      <c r="H33" s="238"/>
      <c r="I33" s="218"/>
      <c r="J33" s="238"/>
      <c r="K33" s="218"/>
      <c r="L33" s="200"/>
      <c r="M33" s="223"/>
      <c r="N33" s="219"/>
      <c r="O33" s="221"/>
      <c r="P33" s="221"/>
      <c r="Q33" s="221"/>
      <c r="R33" s="204"/>
      <c r="S33" s="216"/>
      <c r="T33" s="228"/>
      <c r="U33" s="222"/>
      <c r="V33" s="222"/>
      <c r="W33" s="222"/>
    </row>
    <row r="34" spans="1:23" s="208" customFormat="1" ht="15" customHeight="1">
      <c r="A34" s="203" t="s">
        <v>273</v>
      </c>
      <c r="B34" s="205"/>
      <c r="C34" s="218" t="e">
        <f>SUM(E35:E39)</f>
        <v>#REF!</v>
      </c>
      <c r="D34" s="238"/>
      <c r="E34" s="199"/>
      <c r="F34" s="238"/>
      <c r="G34" s="238"/>
      <c r="H34" s="238"/>
      <c r="I34" s="218"/>
      <c r="J34" s="238"/>
      <c r="K34" s="218"/>
      <c r="L34" s="200"/>
      <c r="M34" s="223"/>
      <c r="N34" s="219"/>
      <c r="O34" s="221"/>
      <c r="P34" s="221"/>
      <c r="Q34" s="221"/>
      <c r="R34" s="204"/>
      <c r="S34" s="216"/>
      <c r="T34" s="228"/>
      <c r="U34" s="222"/>
      <c r="V34" s="222"/>
      <c r="W34" s="222"/>
    </row>
    <row r="35" spans="1:23" s="208" customFormat="1" ht="15" customHeight="1">
      <c r="A35" s="203" t="s">
        <v>275</v>
      </c>
      <c r="B35" s="205"/>
      <c r="C35" s="218"/>
      <c r="D35" s="238"/>
      <c r="E35" s="254">
        <f>O16+O17+O19</f>
        <v>1000000000</v>
      </c>
      <c r="F35" s="238"/>
      <c r="G35" s="238"/>
      <c r="H35" s="238"/>
      <c r="I35" s="218"/>
      <c r="J35" s="238"/>
      <c r="K35" s="218"/>
      <c r="L35" s="200"/>
      <c r="M35" s="223"/>
      <c r="N35" s="219"/>
      <c r="O35" s="221"/>
      <c r="P35" s="221"/>
      <c r="Q35" s="221"/>
      <c r="R35" s="204"/>
      <c r="S35" s="216"/>
      <c r="T35" s="228"/>
      <c r="U35" s="222"/>
      <c r="V35" s="222"/>
      <c r="W35" s="222"/>
    </row>
    <row r="36" spans="1:23" s="208" customFormat="1" ht="15" customHeight="1">
      <c r="A36" s="203" t="s">
        <v>274</v>
      </c>
      <c r="B36" s="205"/>
      <c r="C36" s="218"/>
      <c r="D36" s="238"/>
      <c r="E36" s="254" t="e">
        <f>O14+O21+O29</f>
        <v>#REF!</v>
      </c>
      <c r="F36" s="238"/>
      <c r="G36" s="238"/>
      <c r="H36" s="238"/>
      <c r="I36" s="218"/>
      <c r="J36" s="238"/>
      <c r="K36" s="218"/>
      <c r="L36" s="200"/>
      <c r="M36" s="223"/>
      <c r="N36" s="219"/>
      <c r="O36" s="221"/>
      <c r="P36" s="221"/>
      <c r="Q36" s="221"/>
      <c r="R36" s="204"/>
      <c r="S36" s="216"/>
      <c r="T36" s="228"/>
      <c r="U36" s="222"/>
      <c r="V36" s="222"/>
      <c r="W36" s="222"/>
    </row>
    <row r="37" spans="1:23" ht="15" customHeight="1">
      <c r="A37" s="196">
        <v>415</v>
      </c>
      <c r="E37" s="255" t="e">
        <f>O23</f>
        <v>#REF!</v>
      </c>
    </row>
    <row r="38" spans="1:23" ht="15" customHeight="1">
      <c r="A38" s="196">
        <v>431</v>
      </c>
      <c r="E38" s="255" t="e">
        <f>O28</f>
        <v>#REF!</v>
      </c>
    </row>
    <row r="39" spans="1:23" s="251" customFormat="1" ht="15" customHeight="1">
      <c r="A39" s="243">
        <v>411</v>
      </c>
      <c r="B39" s="243"/>
      <c r="C39" s="243"/>
      <c r="D39" s="244"/>
      <c r="E39" s="256" t="e">
        <f>O26</f>
        <v>#REF!</v>
      </c>
      <c r="F39" s="244"/>
      <c r="G39" s="245"/>
      <c r="H39" s="245"/>
      <c r="I39" s="245"/>
      <c r="J39" s="245"/>
      <c r="K39" s="245"/>
      <c r="L39" s="245"/>
      <c r="M39" s="246"/>
      <c r="N39" s="247"/>
      <c r="O39" s="248"/>
      <c r="P39" s="249"/>
      <c r="Q39" s="249"/>
      <c r="R39" s="250"/>
      <c r="S39" s="249"/>
    </row>
    <row r="40" spans="1:23" s="251" customFormat="1" ht="15" customHeight="1">
      <c r="A40" s="243"/>
      <c r="B40" s="243"/>
      <c r="C40" s="243"/>
      <c r="D40" s="244"/>
      <c r="E40" s="243"/>
      <c r="F40" s="244"/>
      <c r="G40" s="245"/>
      <c r="H40" s="245"/>
      <c r="I40" s="245"/>
      <c r="J40" s="245"/>
      <c r="K40" s="245"/>
      <c r="L40" s="245"/>
      <c r="M40" s="246"/>
      <c r="N40" s="247"/>
      <c r="O40" s="248"/>
      <c r="P40" s="249"/>
      <c r="Q40" s="249"/>
      <c r="R40" s="250"/>
      <c r="S40" s="249"/>
    </row>
    <row r="41" spans="1:23" s="251" customFormat="1" ht="15" customHeight="1">
      <c r="A41" s="243"/>
      <c r="B41" s="243"/>
      <c r="C41" s="243"/>
      <c r="D41" s="244"/>
      <c r="E41" s="243"/>
      <c r="F41" s="244"/>
      <c r="G41" s="245"/>
      <c r="H41" s="245"/>
      <c r="I41" s="245"/>
      <c r="J41" s="245"/>
      <c r="K41" s="245"/>
      <c r="L41" s="245"/>
      <c r="M41" s="246"/>
      <c r="N41" s="247"/>
      <c r="O41" s="248"/>
      <c r="P41" s="249"/>
      <c r="Q41" s="249"/>
      <c r="R41" s="250"/>
      <c r="S41" s="249"/>
    </row>
    <row r="42" spans="1:23" s="251" customFormat="1" ht="15" customHeight="1">
      <c r="A42" s="243"/>
      <c r="B42" s="243"/>
      <c r="C42" s="243"/>
      <c r="D42" s="244"/>
      <c r="E42" s="243"/>
      <c r="F42" s="244"/>
      <c r="G42" s="245"/>
      <c r="H42" s="245"/>
      <c r="I42" s="245"/>
      <c r="J42" s="245"/>
      <c r="K42" s="245"/>
      <c r="L42" s="245"/>
      <c r="M42" s="246"/>
      <c r="N42" s="247"/>
      <c r="O42" s="248"/>
      <c r="P42" s="249"/>
      <c r="Q42" s="249"/>
      <c r="R42" s="250"/>
      <c r="S42" s="249"/>
    </row>
    <row r="43" spans="1:23" s="251" customFormat="1" ht="15" customHeight="1">
      <c r="A43" s="243"/>
      <c r="B43" s="243"/>
      <c r="C43" s="243"/>
      <c r="D43" s="244"/>
      <c r="E43" s="243"/>
      <c r="F43" s="244"/>
      <c r="G43" s="245"/>
      <c r="H43" s="245"/>
      <c r="I43" s="245"/>
      <c r="J43" s="245"/>
      <c r="K43" s="245"/>
      <c r="L43" s="245"/>
      <c r="M43" s="246"/>
      <c r="N43" s="247"/>
      <c r="O43" s="248"/>
      <c r="P43" s="249"/>
      <c r="Q43" s="249"/>
      <c r="R43" s="250"/>
      <c r="S43" s="249"/>
    </row>
    <row r="44" spans="1:23" s="251" customFormat="1" ht="15" customHeight="1">
      <c r="A44" s="243"/>
      <c r="B44" s="243"/>
      <c r="C44" s="243"/>
      <c r="D44" s="244"/>
      <c r="E44" s="243"/>
      <c r="F44" s="244"/>
      <c r="G44" s="245"/>
      <c r="H44" s="245"/>
      <c r="I44" s="245"/>
      <c r="J44" s="245"/>
      <c r="K44" s="245"/>
      <c r="L44" s="245"/>
      <c r="M44" s="246"/>
      <c r="N44" s="247"/>
      <c r="O44" s="248"/>
      <c r="P44" s="249"/>
      <c r="Q44" s="249"/>
      <c r="R44" s="250"/>
      <c r="S44" s="249"/>
    </row>
    <row r="45" spans="1:23" s="251" customFormat="1" ht="15" customHeight="1">
      <c r="A45" s="243"/>
      <c r="B45" s="243"/>
      <c r="C45" s="243"/>
      <c r="D45" s="244"/>
      <c r="E45" s="243"/>
      <c r="F45" s="244"/>
      <c r="G45" s="245"/>
      <c r="H45" s="245"/>
      <c r="I45" s="245"/>
      <c r="J45" s="245"/>
      <c r="K45" s="245"/>
      <c r="L45" s="245"/>
      <c r="M45" s="246"/>
      <c r="N45" s="247"/>
      <c r="O45" s="248"/>
      <c r="P45" s="249"/>
      <c r="Q45" s="249"/>
      <c r="R45" s="250"/>
      <c r="S45" s="249"/>
    </row>
    <row r="46" spans="1:23" s="251" customFormat="1" ht="15" customHeight="1">
      <c r="A46" s="243"/>
      <c r="B46" s="243"/>
      <c r="C46" s="243"/>
      <c r="D46" s="244"/>
      <c r="E46" s="243"/>
      <c r="F46" s="244"/>
      <c r="G46" s="245"/>
      <c r="H46" s="245"/>
      <c r="I46" s="245"/>
      <c r="J46" s="245"/>
      <c r="K46" s="245"/>
      <c r="L46" s="245"/>
      <c r="M46" s="246"/>
      <c r="N46" s="247"/>
      <c r="O46" s="248"/>
      <c r="P46" s="249"/>
      <c r="Q46" s="249"/>
      <c r="R46" s="250"/>
      <c r="S46" s="249"/>
    </row>
    <row r="47" spans="1:23" s="251" customFormat="1" ht="15" customHeight="1">
      <c r="A47" s="243" t="s">
        <v>536</v>
      </c>
      <c r="B47" s="243"/>
      <c r="C47" s="243"/>
      <c r="D47" s="244"/>
      <c r="E47" s="243"/>
      <c r="F47" s="244"/>
      <c r="G47" s="245"/>
      <c r="H47" s="245"/>
      <c r="I47" s="245"/>
      <c r="J47" s="245"/>
      <c r="K47" s="245"/>
      <c r="L47" s="245"/>
      <c r="M47" s="246"/>
      <c r="N47" s="247"/>
      <c r="O47" s="248"/>
      <c r="P47" s="249"/>
      <c r="Q47" s="249"/>
      <c r="R47" s="250"/>
      <c r="S47" s="249"/>
    </row>
    <row r="48" spans="1:23" s="251" customFormat="1" ht="15" customHeight="1">
      <c r="A48" s="243" t="s">
        <v>536</v>
      </c>
      <c r="B48" s="243"/>
      <c r="C48" s="243"/>
      <c r="D48" s="244"/>
      <c r="E48" s="243"/>
      <c r="F48" s="244"/>
      <c r="G48" s="245"/>
      <c r="H48" s="245"/>
      <c r="I48" s="245"/>
      <c r="J48" s="245"/>
      <c r="K48" s="245"/>
      <c r="L48" s="245"/>
      <c r="M48" s="246"/>
      <c r="N48" s="247"/>
      <c r="O48" s="248"/>
      <c r="P48" s="249"/>
      <c r="Q48" s="249"/>
      <c r="R48" s="250"/>
      <c r="S48" s="249"/>
    </row>
    <row r="49" spans="1:19" s="251" customFormat="1" ht="15" customHeight="1">
      <c r="A49" s="243"/>
      <c r="B49" s="243"/>
      <c r="C49" s="243"/>
      <c r="D49" s="244"/>
      <c r="E49" s="243"/>
      <c r="F49" s="244"/>
      <c r="G49" s="245"/>
      <c r="H49" s="245"/>
      <c r="I49" s="245"/>
      <c r="J49" s="245"/>
      <c r="K49" s="245"/>
      <c r="L49" s="245"/>
      <c r="M49" s="246"/>
      <c r="N49" s="247"/>
      <c r="O49" s="248"/>
      <c r="P49" s="249"/>
      <c r="Q49" s="249"/>
      <c r="R49" s="250"/>
      <c r="S49" s="249"/>
    </row>
    <row r="50" spans="1:19" s="251" customFormat="1" ht="15" customHeight="1">
      <c r="A50" s="243"/>
      <c r="B50" s="243"/>
      <c r="C50" s="243"/>
      <c r="D50" s="244"/>
      <c r="E50" s="243"/>
      <c r="F50" s="244"/>
      <c r="G50" s="245"/>
      <c r="H50" s="245"/>
      <c r="I50" s="245"/>
      <c r="J50" s="245"/>
      <c r="K50" s="245"/>
      <c r="L50" s="245"/>
      <c r="M50" s="246"/>
      <c r="N50" s="247"/>
      <c r="O50" s="248"/>
      <c r="P50" s="249"/>
      <c r="Q50" s="249"/>
      <c r="R50" s="250"/>
      <c r="S50" s="249"/>
    </row>
    <row r="51" spans="1:19" s="251" customFormat="1" ht="15" customHeight="1">
      <c r="A51" s="252"/>
      <c r="B51" s="243"/>
      <c r="C51" s="243"/>
      <c r="D51" s="244"/>
      <c r="E51" s="243"/>
      <c r="F51" s="244"/>
      <c r="G51" s="245"/>
      <c r="H51" s="245"/>
      <c r="I51" s="245"/>
      <c r="J51" s="245"/>
      <c r="K51" s="245"/>
      <c r="L51" s="245"/>
      <c r="M51" s="246"/>
      <c r="N51" s="247"/>
      <c r="O51" s="248"/>
      <c r="P51" s="249"/>
      <c r="Q51" s="249"/>
      <c r="R51" s="250"/>
      <c r="S51" s="249"/>
    </row>
    <row r="52" spans="1:19" s="251" customFormat="1" ht="15" customHeight="1">
      <c r="A52" s="243" t="s">
        <v>85</v>
      </c>
      <c r="B52" s="243"/>
      <c r="C52" s="243"/>
      <c r="D52" s="244"/>
      <c r="E52" s="243"/>
      <c r="F52" s="244"/>
      <c r="G52" s="245"/>
      <c r="H52" s="245"/>
      <c r="I52" s="245"/>
      <c r="J52" s="245"/>
      <c r="K52" s="245"/>
      <c r="L52" s="245"/>
      <c r="M52" s="246"/>
      <c r="N52" s="247"/>
      <c r="O52" s="248"/>
      <c r="P52" s="249"/>
      <c r="Q52" s="249"/>
      <c r="R52" s="250"/>
      <c r="S52" s="249"/>
    </row>
    <row r="53" spans="1:19" s="251" customFormat="1" ht="15" customHeight="1">
      <c r="A53" s="243"/>
      <c r="B53" s="243"/>
      <c r="C53" s="243"/>
      <c r="D53" s="244"/>
      <c r="E53" s="243"/>
      <c r="F53" s="244"/>
      <c r="G53" s="245"/>
      <c r="H53" s="245"/>
      <c r="I53" s="245"/>
      <c r="J53" s="245"/>
      <c r="K53" s="245"/>
      <c r="L53" s="245"/>
      <c r="M53" s="246"/>
      <c r="N53" s="247"/>
      <c r="O53" s="248"/>
      <c r="P53" s="249"/>
      <c r="Q53" s="249"/>
      <c r="R53" s="250"/>
      <c r="S53" s="249"/>
    </row>
    <row r="54" spans="1:19" s="251" customFormat="1" ht="15" customHeight="1">
      <c r="A54" s="243"/>
      <c r="B54" s="243"/>
      <c r="C54" s="243"/>
      <c r="D54" s="244"/>
      <c r="E54" s="243"/>
      <c r="F54" s="244"/>
      <c r="G54" s="245"/>
      <c r="H54" s="245"/>
      <c r="I54" s="245"/>
      <c r="J54" s="245"/>
      <c r="K54" s="245"/>
      <c r="L54" s="245"/>
      <c r="M54" s="246"/>
      <c r="N54" s="247"/>
      <c r="O54" s="248"/>
      <c r="P54" s="249"/>
      <c r="Q54" s="249"/>
      <c r="R54" s="250"/>
      <c r="S54" s="249"/>
    </row>
    <row r="55" spans="1:19" s="251" customFormat="1" ht="15" customHeight="1">
      <c r="A55" s="243"/>
      <c r="B55" s="243"/>
      <c r="C55" s="243"/>
      <c r="D55" s="244"/>
      <c r="E55" s="243"/>
      <c r="F55" s="244"/>
      <c r="G55" s="245"/>
      <c r="H55" s="245"/>
      <c r="I55" s="245"/>
      <c r="J55" s="245"/>
      <c r="K55" s="245"/>
      <c r="L55" s="245"/>
      <c r="M55" s="246"/>
      <c r="N55" s="247"/>
      <c r="O55" s="248"/>
      <c r="P55" s="249"/>
      <c r="Q55" s="249"/>
      <c r="R55" s="250"/>
      <c r="S55" s="249"/>
    </row>
    <row r="56" spans="1:19" s="251" customFormat="1" ht="15" customHeight="1">
      <c r="A56" s="243"/>
      <c r="B56" s="243"/>
      <c r="C56" s="243"/>
      <c r="D56" s="244"/>
      <c r="E56" s="243"/>
      <c r="F56" s="244"/>
      <c r="G56" s="245"/>
      <c r="H56" s="245"/>
      <c r="I56" s="245"/>
      <c r="J56" s="245"/>
      <c r="K56" s="245"/>
      <c r="L56" s="245"/>
      <c r="M56" s="246"/>
      <c r="N56" s="247"/>
      <c r="O56" s="248"/>
      <c r="P56" s="249"/>
      <c r="Q56" s="249"/>
      <c r="R56" s="250"/>
      <c r="S56" s="249"/>
    </row>
    <row r="57" spans="1:19" s="251" customFormat="1" ht="15" customHeight="1">
      <c r="A57" s="243"/>
      <c r="B57" s="243"/>
      <c r="C57" s="243"/>
      <c r="D57" s="244"/>
      <c r="E57" s="243"/>
      <c r="F57" s="244"/>
      <c r="G57" s="245"/>
      <c r="H57" s="245"/>
      <c r="I57" s="245"/>
      <c r="J57" s="245"/>
      <c r="K57" s="245"/>
      <c r="L57" s="245"/>
      <c r="M57" s="246"/>
      <c r="N57" s="247"/>
      <c r="O57" s="248"/>
      <c r="P57" s="249"/>
      <c r="Q57" s="249"/>
      <c r="R57" s="250"/>
      <c r="S57" s="249"/>
    </row>
    <row r="58" spans="1:19" s="251" customFormat="1" ht="15" customHeight="1">
      <c r="A58" s="243" t="s">
        <v>86</v>
      </c>
      <c r="B58" s="243"/>
      <c r="C58" s="243"/>
      <c r="D58" s="244"/>
      <c r="E58" s="243"/>
      <c r="F58" s="244"/>
      <c r="G58" s="245"/>
      <c r="H58" s="245"/>
      <c r="I58" s="245"/>
      <c r="J58" s="245"/>
      <c r="K58" s="245"/>
      <c r="L58" s="245"/>
      <c r="M58" s="246"/>
      <c r="N58" s="247"/>
      <c r="O58" s="248"/>
      <c r="P58" s="249"/>
      <c r="Q58" s="249"/>
      <c r="R58" s="250"/>
      <c r="S58" s="249"/>
    </row>
    <row r="59" spans="1:19" s="251" customFormat="1" ht="15" customHeight="1">
      <c r="A59" s="243" t="s">
        <v>87</v>
      </c>
      <c r="B59" s="243"/>
      <c r="C59" s="243"/>
      <c r="D59" s="244"/>
      <c r="E59" s="243"/>
      <c r="F59" s="244"/>
      <c r="G59" s="245"/>
      <c r="H59" s="245"/>
      <c r="I59" s="245"/>
      <c r="J59" s="245"/>
      <c r="K59" s="245"/>
      <c r="L59" s="245"/>
      <c r="M59" s="246"/>
      <c r="N59" s="247"/>
      <c r="O59" s="248"/>
      <c r="P59" s="249"/>
      <c r="Q59" s="249"/>
      <c r="R59" s="250"/>
      <c r="S59" s="249"/>
    </row>
    <row r="60" spans="1:19" s="251" customFormat="1" ht="15" customHeight="1">
      <c r="A60" s="243"/>
      <c r="B60" s="243"/>
      <c r="C60" s="243"/>
      <c r="D60" s="244"/>
      <c r="E60" s="243"/>
      <c r="F60" s="244"/>
      <c r="G60" s="245"/>
      <c r="H60" s="245"/>
      <c r="I60" s="245"/>
      <c r="J60" s="245"/>
      <c r="K60" s="245"/>
      <c r="L60" s="245"/>
      <c r="M60" s="246"/>
      <c r="N60" s="247"/>
      <c r="O60" s="248"/>
      <c r="P60" s="249"/>
      <c r="Q60" s="249"/>
      <c r="R60" s="250"/>
      <c r="S60" s="249"/>
    </row>
  </sheetData>
  <phoneticPr fontId="30" type="noConversion"/>
  <conditionalFormatting sqref="B3:N3 Q15:Q22 P3:Q3 S3 P8:Q11 O9:O11">
    <cfRule type="expression" dxfId="4" priority="1" stopIfTrue="1">
      <formula>OR(VALUE($R3)&lt;&gt;0,VALUE($S3)&lt;&gt;0)</formula>
    </cfRule>
  </conditionalFormatting>
  <conditionalFormatting sqref="O24:O27">
    <cfRule type="expression" dxfId="3" priority="2" stopIfTrue="1">
      <formula>OR(VALUE(#REF!)&lt;&gt;0,VALUE($U24)&lt;&gt;0)</formula>
    </cfRule>
  </conditionalFormatting>
  <conditionalFormatting sqref="O8">
    <cfRule type="expression" dxfId="2" priority="3" stopIfTrue="1">
      <formula>OR(VALUE($R6)&lt;&gt;0,VALUE($S6)&lt;&gt;0)</formula>
    </cfRule>
  </conditionalFormatting>
  <conditionalFormatting sqref="O6:O7">
    <cfRule type="expression" dxfId="1" priority="4" stopIfTrue="1">
      <formula>OR(VALUE(#REF!)&lt;&gt;0,VALUE(#REF!)&lt;&gt;0)</formula>
    </cfRule>
  </conditionalFormatting>
  <conditionalFormatting sqref="Q5">
    <cfRule type="expression" dxfId="0" priority="5" stopIfTrue="1">
      <formula>OR(VALUE(#REF!)&lt;&gt;0,VALUE(#REF!)&lt;&gt;0)</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178"/>
  <sheetViews>
    <sheetView showGridLines="0" topLeftCell="B141" zoomScale="90" workbookViewId="0">
      <selection activeCell="B267" sqref="B267"/>
    </sheetView>
  </sheetViews>
  <sheetFormatPr defaultColWidth="2.5703125" defaultRowHeight="15" outlineLevelRow="1"/>
  <cols>
    <col min="1" max="1" width="5.42578125" style="48" hidden="1" customWidth="1"/>
    <col min="2" max="2" width="3" style="50" customWidth="1"/>
    <col min="3" max="3" width="1.140625" style="50" customWidth="1"/>
    <col min="4" max="17" width="2.85546875" style="48" customWidth="1"/>
    <col min="18" max="23" width="2.85546875" style="49" customWidth="1"/>
    <col min="24" max="24" width="2.85546875" style="48" customWidth="1"/>
    <col min="25" max="25" width="2.85546875" style="49" customWidth="1"/>
    <col min="26" max="31" width="2.85546875" style="48" customWidth="1"/>
    <col min="32" max="32" width="3" style="48" customWidth="1"/>
    <col min="33" max="33" width="3" style="47" customWidth="1"/>
    <col min="34" max="39" width="2.85546875" style="48" customWidth="1"/>
    <col min="40" max="40" width="2.85546875" style="49" customWidth="1"/>
    <col min="41" max="43" width="2.85546875" style="48" customWidth="1"/>
    <col min="44" max="16384" width="2.5703125" style="47"/>
  </cols>
  <sheetData>
    <row r="1" spans="1:43" s="10" customFormat="1">
      <c r="A1" s="37"/>
      <c r="B1" s="90" t="s">
        <v>641</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89"/>
      <c r="AH1" s="37"/>
      <c r="AI1" s="43"/>
      <c r="AJ1" s="37"/>
      <c r="AK1" s="37"/>
      <c r="AL1" s="37"/>
      <c r="AM1" s="37"/>
      <c r="AN1" s="37"/>
      <c r="AO1" s="37"/>
      <c r="AP1" s="43"/>
      <c r="AQ1" s="88" t="e">
        <f>#REF!</f>
        <v>#REF!</v>
      </c>
    </row>
    <row r="2" spans="1:43" s="10" customFormat="1">
      <c r="A2" s="37"/>
      <c r="B2" s="86" t="s">
        <v>381</v>
      </c>
      <c r="D2" s="38"/>
      <c r="E2" s="38"/>
      <c r="J2" s="37"/>
      <c r="K2" s="1953"/>
      <c r="L2" s="1953"/>
      <c r="M2" s="1953"/>
      <c r="N2" s="1953"/>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7" t="s">
        <v>515</v>
      </c>
    </row>
    <row r="3" spans="1:43" s="10" customFormat="1">
      <c r="A3" s="37"/>
      <c r="B3" s="86" t="s">
        <v>380</v>
      </c>
      <c r="D3" s="38"/>
      <c r="E3" s="37"/>
      <c r="J3" s="37"/>
      <c r="K3" s="1954"/>
      <c r="L3" s="1954"/>
      <c r="M3" s="1954"/>
      <c r="N3" s="1954"/>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5" t="e">
        <f>#REF!</f>
        <v>#REF!</v>
      </c>
    </row>
    <row r="4" spans="1:43" s="10" customFormat="1">
      <c r="A4" s="37"/>
      <c r="B4" s="40"/>
      <c r="C4" s="40"/>
      <c r="D4" s="39"/>
      <c r="E4" s="39"/>
      <c r="F4" s="39"/>
      <c r="G4" s="39"/>
      <c r="H4" s="39"/>
      <c r="I4" s="39"/>
      <c r="J4" s="39"/>
      <c r="K4" s="39"/>
      <c r="L4" s="39"/>
      <c r="M4" s="39"/>
      <c r="N4" s="39"/>
      <c r="O4" s="39"/>
      <c r="P4" s="39"/>
      <c r="Q4" s="39"/>
      <c r="R4" s="39"/>
      <c r="S4" s="39"/>
      <c r="T4" s="39"/>
      <c r="U4" s="39"/>
      <c r="V4" s="39"/>
      <c r="W4" s="39"/>
      <c r="X4" s="39"/>
      <c r="Y4" s="39"/>
      <c r="Z4" s="39"/>
      <c r="AA4" s="84"/>
      <c r="AB4" s="39"/>
      <c r="AC4" s="39"/>
      <c r="AD4" s="39"/>
      <c r="AE4" s="39"/>
      <c r="AF4" s="39"/>
      <c r="AG4" s="41"/>
      <c r="AH4" s="39"/>
      <c r="AI4" s="84"/>
      <c r="AJ4" s="39"/>
      <c r="AK4" s="39"/>
      <c r="AL4" s="39"/>
      <c r="AM4" s="39"/>
      <c r="AN4" s="39"/>
      <c r="AO4" s="39"/>
      <c r="AP4" s="84"/>
      <c r="AQ4" s="39"/>
    </row>
    <row r="5" spans="1:43" s="10" customFormat="1">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3" t="s">
        <v>514</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outlineLevel="1">
      <c r="A10" s="82" t="s">
        <v>343</v>
      </c>
      <c r="B10" s="59" t="s">
        <v>513</v>
      </c>
      <c r="C10" s="37"/>
      <c r="D10" s="38"/>
      <c r="E10" s="37"/>
      <c r="F10" s="61"/>
      <c r="G10" s="37"/>
      <c r="H10" s="37"/>
      <c r="I10" s="37"/>
      <c r="J10" s="37"/>
      <c r="K10" s="37"/>
      <c r="L10" s="37"/>
      <c r="M10" s="37"/>
      <c r="N10" s="37"/>
      <c r="O10" s="37"/>
      <c r="P10" s="37"/>
      <c r="Q10" s="37"/>
      <c r="R10" s="1996" t="s">
        <v>512</v>
      </c>
      <c r="S10" s="1996"/>
      <c r="T10" s="1996"/>
      <c r="U10" s="1996"/>
      <c r="V10" s="1996"/>
      <c r="W10" s="1996"/>
      <c r="X10" s="1996"/>
      <c r="Y10" s="37"/>
      <c r="Z10" s="1996" t="s">
        <v>511</v>
      </c>
      <c r="AA10" s="1996"/>
      <c r="AB10" s="1996"/>
      <c r="AC10" s="1996"/>
      <c r="AD10" s="1996"/>
      <c r="AE10" s="1996"/>
      <c r="AF10" s="1996"/>
      <c r="AH10" s="1996" t="s">
        <v>510</v>
      </c>
      <c r="AI10" s="1996"/>
      <c r="AJ10" s="1996"/>
      <c r="AK10" s="1996"/>
      <c r="AL10" s="1996"/>
      <c r="AM10" s="1996"/>
      <c r="AN10" s="37"/>
      <c r="AO10" s="1996" t="s">
        <v>375</v>
      </c>
      <c r="AP10" s="1996"/>
      <c r="AQ10" s="1996"/>
    </row>
    <row r="11" spans="1:43" s="10" customFormat="1" outlineLevel="1">
      <c r="A11" s="37"/>
      <c r="B11" s="37"/>
      <c r="C11" s="77"/>
      <c r="D11" s="77"/>
      <c r="E11" s="37"/>
      <c r="F11" s="43"/>
      <c r="G11" s="37"/>
      <c r="H11" s="37"/>
      <c r="I11" s="37"/>
      <c r="J11" s="37"/>
      <c r="K11" s="37"/>
      <c r="L11" s="37"/>
      <c r="M11" s="37"/>
      <c r="N11" s="37"/>
      <c r="O11" s="37"/>
      <c r="P11" s="37"/>
      <c r="Q11" s="37"/>
      <c r="R11" s="1997"/>
      <c r="S11" s="1997"/>
      <c r="T11" s="1997"/>
      <c r="U11" s="1997"/>
      <c r="V11" s="1997"/>
      <c r="W11" s="1997"/>
      <c r="X11" s="1997"/>
      <c r="Y11" s="37"/>
      <c r="Z11" s="1997"/>
      <c r="AA11" s="1997"/>
      <c r="AB11" s="1997"/>
      <c r="AC11" s="1997"/>
      <c r="AD11" s="1997"/>
      <c r="AE11" s="1997"/>
      <c r="AF11" s="1997"/>
      <c r="AH11" s="1997"/>
      <c r="AI11" s="1997"/>
      <c r="AJ11" s="1997"/>
      <c r="AK11" s="1997"/>
      <c r="AL11" s="1997"/>
      <c r="AM11" s="1997"/>
      <c r="AN11" s="37"/>
      <c r="AO11" s="1992"/>
      <c r="AP11" s="1995"/>
      <c r="AQ11" s="1995"/>
    </row>
    <row r="12" spans="1:43" s="10" customFormat="1" outlineLevel="1">
      <c r="A12" s="38">
        <v>100</v>
      </c>
      <c r="B12" s="67" t="s">
        <v>509</v>
      </c>
      <c r="C12" s="78"/>
      <c r="D12" s="78"/>
      <c r="E12" s="37"/>
      <c r="F12" s="61"/>
      <c r="G12" s="37"/>
      <c r="H12" s="37"/>
      <c r="I12" s="37"/>
      <c r="J12" s="37"/>
      <c r="K12" s="37"/>
      <c r="L12" s="37"/>
      <c r="M12" s="37"/>
      <c r="N12" s="37"/>
      <c r="O12" s="37"/>
      <c r="P12" s="37"/>
      <c r="Q12" s="37"/>
      <c r="R12" s="2000"/>
      <c r="S12" s="2000"/>
      <c r="T12" s="2000"/>
      <c r="U12" s="2000"/>
      <c r="V12" s="2000"/>
      <c r="W12" s="2000"/>
      <c r="X12" s="2000"/>
      <c r="Y12" s="37"/>
      <c r="Z12" s="2000"/>
      <c r="AA12" s="2000"/>
      <c r="AB12" s="2000"/>
      <c r="AC12" s="2000"/>
      <c r="AD12" s="2000"/>
      <c r="AE12" s="2000"/>
      <c r="AF12" s="2000"/>
      <c r="AH12" s="1987"/>
      <c r="AI12" s="1987"/>
      <c r="AJ12" s="1987"/>
      <c r="AK12" s="1987"/>
      <c r="AL12" s="1987"/>
      <c r="AM12" s="1987"/>
      <c r="AN12" s="37"/>
      <c r="AO12" s="1988"/>
      <c r="AP12" s="1988"/>
      <c r="AQ12" s="1988"/>
    </row>
    <row r="13" spans="1:43" s="10" customFormat="1" outlineLevel="1">
      <c r="A13" s="37"/>
      <c r="B13" s="37"/>
      <c r="C13" s="77"/>
      <c r="D13" s="77"/>
      <c r="E13" s="37"/>
      <c r="F13" s="43"/>
      <c r="G13" s="37"/>
      <c r="H13" s="37"/>
      <c r="I13" s="37"/>
      <c r="J13" s="37"/>
      <c r="K13" s="37"/>
      <c r="L13" s="37"/>
      <c r="M13" s="37"/>
      <c r="N13" s="37"/>
      <c r="O13" s="37"/>
      <c r="P13" s="37"/>
      <c r="Q13" s="37"/>
      <c r="R13" s="1997"/>
      <c r="S13" s="1997"/>
      <c r="T13" s="1997"/>
      <c r="U13" s="1997"/>
      <c r="V13" s="1997"/>
      <c r="W13" s="1997"/>
      <c r="X13" s="1997"/>
      <c r="Y13" s="37"/>
      <c r="Z13" s="1997"/>
      <c r="AA13" s="1997"/>
      <c r="AB13" s="1997"/>
      <c r="AC13" s="1997"/>
      <c r="AD13" s="1997"/>
      <c r="AE13" s="1997"/>
      <c r="AF13" s="1997"/>
      <c r="AH13" s="1991"/>
      <c r="AI13" s="1987"/>
      <c r="AJ13" s="1987"/>
      <c r="AK13" s="1987"/>
      <c r="AL13" s="1987"/>
      <c r="AM13" s="1987"/>
      <c r="AN13" s="37"/>
      <c r="AO13" s="1992"/>
      <c r="AP13" s="1988"/>
      <c r="AQ13" s="1988"/>
    </row>
    <row r="14" spans="1:43" s="10" customFormat="1" outlineLevel="1">
      <c r="A14" s="38">
        <v>110</v>
      </c>
      <c r="B14" s="61" t="s">
        <v>508</v>
      </c>
      <c r="C14" s="78"/>
      <c r="D14" s="78"/>
      <c r="E14" s="37"/>
      <c r="F14" s="61"/>
      <c r="G14" s="37"/>
      <c r="H14" s="37"/>
      <c r="I14" s="37"/>
      <c r="J14" s="37"/>
      <c r="K14" s="37"/>
      <c r="L14" s="37"/>
      <c r="M14" s="37"/>
      <c r="N14" s="37"/>
      <c r="O14" s="37"/>
      <c r="P14" s="37"/>
      <c r="Q14" s="37"/>
      <c r="R14" s="2000"/>
      <c r="S14" s="2000"/>
      <c r="T14" s="2000"/>
      <c r="U14" s="2000"/>
      <c r="V14" s="2000"/>
      <c r="W14" s="2000"/>
      <c r="X14" s="2000"/>
      <c r="Y14" s="37"/>
      <c r="Z14" s="2000"/>
      <c r="AA14" s="2000"/>
      <c r="AB14" s="2000"/>
      <c r="AC14" s="2000"/>
      <c r="AD14" s="2000"/>
      <c r="AE14" s="2000"/>
      <c r="AF14" s="2000"/>
      <c r="AH14" s="1987"/>
      <c r="AI14" s="1987"/>
      <c r="AJ14" s="1987"/>
      <c r="AK14" s="1987"/>
      <c r="AL14" s="1987"/>
      <c r="AM14" s="1987"/>
      <c r="AN14" s="37"/>
      <c r="AO14" s="1988"/>
      <c r="AP14" s="1988"/>
      <c r="AQ14" s="1988"/>
    </row>
    <row r="15" spans="1:43" s="10" customFormat="1" outlineLevel="1">
      <c r="A15" s="37">
        <v>111</v>
      </c>
      <c r="B15" s="37"/>
      <c r="C15" s="43" t="s">
        <v>507</v>
      </c>
      <c r="D15" s="77"/>
      <c r="E15" s="37"/>
      <c r="F15" s="43"/>
      <c r="G15" s="37"/>
      <c r="H15" s="37"/>
      <c r="I15" s="37"/>
      <c r="J15" s="37"/>
      <c r="K15" s="37"/>
      <c r="L15" s="37"/>
      <c r="M15" s="37"/>
      <c r="N15" s="37"/>
      <c r="O15" s="37"/>
      <c r="P15" s="37"/>
      <c r="Q15" s="37"/>
      <c r="R15" s="1997"/>
      <c r="S15" s="1997"/>
      <c r="T15" s="1997"/>
      <c r="U15" s="1997"/>
      <c r="V15" s="1997"/>
      <c r="W15" s="1997"/>
      <c r="X15" s="1997"/>
      <c r="Y15" s="37"/>
      <c r="Z15" s="1997"/>
      <c r="AA15" s="1997"/>
      <c r="AB15" s="1997"/>
      <c r="AC15" s="1997"/>
      <c r="AD15" s="1997"/>
      <c r="AE15" s="1997"/>
      <c r="AF15" s="1997"/>
      <c r="AH15" s="1991"/>
      <c r="AI15" s="1987"/>
      <c r="AJ15" s="1987"/>
      <c r="AK15" s="1987"/>
      <c r="AL15" s="1987"/>
      <c r="AM15" s="1987"/>
      <c r="AN15" s="37"/>
      <c r="AO15" s="1992"/>
      <c r="AP15" s="1988"/>
      <c r="AQ15" s="1988"/>
    </row>
    <row r="16" spans="1:43" s="10" customFormat="1" outlineLevel="1">
      <c r="A16" s="37">
        <v>112</v>
      </c>
      <c r="B16" s="37"/>
      <c r="C16" s="43" t="s">
        <v>506</v>
      </c>
      <c r="D16" s="77"/>
      <c r="E16" s="37"/>
      <c r="F16" s="43"/>
      <c r="G16" s="37"/>
      <c r="H16" s="37"/>
      <c r="I16" s="37"/>
      <c r="J16" s="37"/>
      <c r="K16" s="37"/>
      <c r="L16" s="37"/>
      <c r="M16" s="37"/>
      <c r="N16" s="37"/>
      <c r="O16" s="37"/>
      <c r="P16" s="37"/>
      <c r="Q16" s="37"/>
      <c r="R16" s="1997"/>
      <c r="S16" s="1997"/>
      <c r="T16" s="1997"/>
      <c r="U16" s="1997"/>
      <c r="V16" s="1997"/>
      <c r="W16" s="1997"/>
      <c r="X16" s="1997"/>
      <c r="Y16" s="37"/>
      <c r="Z16" s="1997"/>
      <c r="AA16" s="1997"/>
      <c r="AB16" s="1997"/>
      <c r="AC16" s="1997"/>
      <c r="AD16" s="1997"/>
      <c r="AE16" s="1997"/>
      <c r="AF16" s="1997"/>
      <c r="AH16" s="1991"/>
      <c r="AI16" s="1987"/>
      <c r="AJ16" s="1987"/>
      <c r="AK16" s="1987"/>
      <c r="AL16" s="1987"/>
      <c r="AM16" s="1987"/>
      <c r="AN16" s="37"/>
      <c r="AO16" s="1992"/>
      <c r="AP16" s="1988"/>
      <c r="AQ16" s="1988"/>
    </row>
    <row r="17" spans="1:43" s="10" customFormat="1" outlineLevel="1">
      <c r="A17" s="37">
        <v>113</v>
      </c>
      <c r="B17" s="37"/>
      <c r="C17" s="43" t="s">
        <v>505</v>
      </c>
      <c r="D17" s="77"/>
      <c r="E17" s="37"/>
      <c r="F17" s="43"/>
      <c r="G17" s="37"/>
      <c r="H17" s="37"/>
      <c r="I17" s="37"/>
      <c r="J17" s="37"/>
      <c r="K17" s="37"/>
      <c r="L17" s="37"/>
      <c r="M17" s="37"/>
      <c r="N17" s="37"/>
      <c r="O17" s="37"/>
      <c r="P17" s="37"/>
      <c r="Q17" s="37"/>
      <c r="R17" s="1997"/>
      <c r="S17" s="1997"/>
      <c r="T17" s="1997"/>
      <c r="U17" s="1997"/>
      <c r="V17" s="1997"/>
      <c r="W17" s="1997"/>
      <c r="X17" s="1997"/>
      <c r="Y17" s="37"/>
      <c r="Z17" s="1997"/>
      <c r="AA17" s="1997"/>
      <c r="AB17" s="1997"/>
      <c r="AC17" s="1997"/>
      <c r="AD17" s="1997"/>
      <c r="AE17" s="1997"/>
      <c r="AF17" s="1997"/>
      <c r="AH17" s="1991"/>
      <c r="AI17" s="1987"/>
      <c r="AJ17" s="1987"/>
      <c r="AK17" s="1987"/>
      <c r="AL17" s="1987"/>
      <c r="AM17" s="1987"/>
      <c r="AN17" s="37"/>
      <c r="AO17" s="1992"/>
      <c r="AP17" s="1988"/>
      <c r="AQ17" s="1988"/>
    </row>
    <row r="18" spans="1:43" s="10" customFormat="1" outlineLevel="1">
      <c r="A18" s="37"/>
      <c r="B18" s="37"/>
      <c r="C18" s="77"/>
      <c r="D18" s="77"/>
      <c r="E18" s="37"/>
      <c r="F18" s="43"/>
      <c r="G18" s="37"/>
      <c r="H18" s="37"/>
      <c r="I18" s="37"/>
      <c r="J18" s="37"/>
      <c r="K18" s="37"/>
      <c r="L18" s="37"/>
      <c r="M18" s="37"/>
      <c r="N18" s="37"/>
      <c r="O18" s="37"/>
      <c r="P18" s="37"/>
      <c r="Q18" s="37"/>
      <c r="R18" s="1997"/>
      <c r="S18" s="1997"/>
      <c r="T18" s="1997"/>
      <c r="U18" s="1997"/>
      <c r="V18" s="1997"/>
      <c r="W18" s="1997"/>
      <c r="X18" s="1997"/>
      <c r="Y18" s="37"/>
      <c r="Z18" s="1997"/>
      <c r="AA18" s="1997"/>
      <c r="AB18" s="1997"/>
      <c r="AC18" s="1997"/>
      <c r="AD18" s="1997"/>
      <c r="AE18" s="1997"/>
      <c r="AF18" s="1997"/>
      <c r="AH18" s="1991"/>
      <c r="AI18" s="1987"/>
      <c r="AJ18" s="1987"/>
      <c r="AK18" s="1987"/>
      <c r="AL18" s="1987"/>
      <c r="AM18" s="1987"/>
      <c r="AN18" s="37"/>
      <c r="AO18" s="1992"/>
      <c r="AP18" s="1988"/>
      <c r="AQ18" s="1988"/>
    </row>
    <row r="19" spans="1:43" s="10" customFormat="1" outlineLevel="1">
      <c r="A19" s="38">
        <v>120</v>
      </c>
      <c r="B19" s="61" t="s">
        <v>504</v>
      </c>
      <c r="C19" s="78"/>
      <c r="D19" s="78"/>
      <c r="E19" s="37"/>
      <c r="F19" s="61"/>
      <c r="G19" s="37"/>
      <c r="H19" s="37"/>
      <c r="I19" s="37"/>
      <c r="J19" s="37"/>
      <c r="K19" s="37"/>
      <c r="L19" s="37"/>
      <c r="M19" s="37"/>
      <c r="N19" s="37"/>
      <c r="O19" s="37"/>
      <c r="P19" s="37"/>
      <c r="Q19" s="37"/>
      <c r="R19" s="2000"/>
      <c r="S19" s="2000"/>
      <c r="T19" s="2000"/>
      <c r="U19" s="2000"/>
      <c r="V19" s="2000"/>
      <c r="W19" s="2000"/>
      <c r="X19" s="2000"/>
      <c r="Y19" s="37"/>
      <c r="Z19" s="2000"/>
      <c r="AA19" s="2000"/>
      <c r="AB19" s="2000"/>
      <c r="AC19" s="2000"/>
      <c r="AD19" s="2000"/>
      <c r="AE19" s="2000"/>
      <c r="AF19" s="2000"/>
      <c r="AH19" s="1987"/>
      <c r="AI19" s="1987"/>
      <c r="AJ19" s="1987"/>
      <c r="AK19" s="1987"/>
      <c r="AL19" s="1987"/>
      <c r="AM19" s="1987"/>
      <c r="AN19" s="37"/>
      <c r="AO19" s="1988"/>
      <c r="AP19" s="1988"/>
      <c r="AQ19" s="1988"/>
    </row>
    <row r="20" spans="1:43" s="10" customFormat="1" outlineLevel="1">
      <c r="A20" s="37">
        <v>121</v>
      </c>
      <c r="B20" s="37"/>
      <c r="C20" s="43" t="s">
        <v>501</v>
      </c>
      <c r="D20" s="77"/>
      <c r="E20" s="37"/>
      <c r="F20" s="43"/>
      <c r="G20" s="37"/>
      <c r="H20" s="37"/>
      <c r="I20" s="37"/>
      <c r="J20" s="37"/>
      <c r="K20" s="37"/>
      <c r="L20" s="37"/>
      <c r="M20" s="37"/>
      <c r="N20" s="37"/>
      <c r="O20" s="37"/>
      <c r="P20" s="37"/>
      <c r="Q20" s="37"/>
      <c r="R20" s="1997"/>
      <c r="S20" s="1997"/>
      <c r="T20" s="1997"/>
      <c r="U20" s="1997"/>
      <c r="V20" s="1997"/>
      <c r="W20" s="1997"/>
      <c r="X20" s="1997"/>
      <c r="Y20" s="37"/>
      <c r="Z20" s="1997"/>
      <c r="AA20" s="1997"/>
      <c r="AB20" s="1997"/>
      <c r="AC20" s="1997"/>
      <c r="AD20" s="1997"/>
      <c r="AE20" s="1997"/>
      <c r="AF20" s="1997"/>
      <c r="AH20" s="1991"/>
      <c r="AI20" s="1987"/>
      <c r="AJ20" s="1987"/>
      <c r="AK20" s="1987"/>
      <c r="AL20" s="1987"/>
      <c r="AM20" s="1987"/>
      <c r="AN20" s="37"/>
      <c r="AO20" s="1992"/>
      <c r="AP20" s="1988"/>
      <c r="AQ20" s="1988"/>
    </row>
    <row r="21" spans="1:43" s="10" customFormat="1" outlineLevel="1">
      <c r="A21" s="37">
        <v>128</v>
      </c>
      <c r="B21" s="37"/>
      <c r="C21" s="43" t="s">
        <v>500</v>
      </c>
      <c r="D21" s="77"/>
      <c r="E21" s="37"/>
      <c r="F21" s="43"/>
      <c r="G21" s="37"/>
      <c r="H21" s="37"/>
      <c r="I21" s="37"/>
      <c r="J21" s="37"/>
      <c r="K21" s="37"/>
      <c r="L21" s="37"/>
      <c r="M21" s="37"/>
      <c r="N21" s="37"/>
      <c r="O21" s="37"/>
      <c r="P21" s="37"/>
      <c r="Q21" s="37"/>
      <c r="R21" s="1997"/>
      <c r="S21" s="1997"/>
      <c r="T21" s="1997"/>
      <c r="U21" s="1997"/>
      <c r="V21" s="1997"/>
      <c r="W21" s="1997"/>
      <c r="X21" s="1997"/>
      <c r="Y21" s="37"/>
      <c r="Z21" s="1997"/>
      <c r="AA21" s="1997"/>
      <c r="AB21" s="1997"/>
      <c r="AC21" s="1997"/>
      <c r="AD21" s="1997"/>
      <c r="AE21" s="1997"/>
      <c r="AF21" s="1997"/>
      <c r="AH21" s="1991"/>
      <c r="AI21" s="1987"/>
      <c r="AJ21" s="1987"/>
      <c r="AK21" s="1987"/>
      <c r="AL21" s="1987"/>
      <c r="AM21" s="1987"/>
      <c r="AN21" s="37"/>
      <c r="AO21" s="1992"/>
      <c r="AP21" s="1988"/>
      <c r="AQ21" s="1988"/>
    </row>
    <row r="22" spans="1:43" s="10" customFormat="1" outlineLevel="1">
      <c r="A22" s="37">
        <v>129</v>
      </c>
      <c r="B22" s="37"/>
      <c r="C22" s="43" t="s">
        <v>499</v>
      </c>
      <c r="D22" s="77"/>
      <c r="E22" s="37"/>
      <c r="F22" s="43"/>
      <c r="G22" s="37"/>
      <c r="H22" s="37"/>
      <c r="I22" s="37"/>
      <c r="J22" s="37"/>
      <c r="K22" s="37"/>
      <c r="L22" s="37"/>
      <c r="M22" s="37"/>
      <c r="N22" s="37"/>
      <c r="O22" s="37"/>
      <c r="P22" s="37"/>
      <c r="Q22" s="37"/>
      <c r="R22" s="1997"/>
      <c r="S22" s="1997"/>
      <c r="T22" s="1997"/>
      <c r="U22" s="1997"/>
      <c r="V22" s="1997"/>
      <c r="W22" s="1997"/>
      <c r="X22" s="1997"/>
      <c r="Y22" s="37"/>
      <c r="Z22" s="1997"/>
      <c r="AA22" s="1997"/>
      <c r="AB22" s="1997"/>
      <c r="AC22" s="1997"/>
      <c r="AD22" s="1997"/>
      <c r="AE22" s="1997"/>
      <c r="AF22" s="1997"/>
      <c r="AH22" s="1991"/>
      <c r="AI22" s="1987"/>
      <c r="AJ22" s="1987"/>
      <c r="AK22" s="1987"/>
      <c r="AL22" s="1987"/>
      <c r="AM22" s="1987"/>
      <c r="AN22" s="37"/>
      <c r="AO22" s="1992"/>
      <c r="AP22" s="1988"/>
      <c r="AQ22" s="1988"/>
    </row>
    <row r="23" spans="1:43" s="10" customFormat="1" outlineLevel="1">
      <c r="A23" s="37"/>
      <c r="B23" s="37"/>
      <c r="C23" s="77"/>
      <c r="D23" s="77"/>
      <c r="E23" s="37"/>
      <c r="F23" s="43"/>
      <c r="G23" s="37"/>
      <c r="H23" s="37"/>
      <c r="I23" s="37"/>
      <c r="J23" s="37"/>
      <c r="K23" s="37"/>
      <c r="L23" s="37"/>
      <c r="M23" s="37"/>
      <c r="N23" s="37"/>
      <c r="O23" s="37"/>
      <c r="P23" s="37"/>
      <c r="Q23" s="37"/>
      <c r="R23" s="1997"/>
      <c r="S23" s="1997"/>
      <c r="T23" s="1997"/>
      <c r="U23" s="1997"/>
      <c r="V23" s="1997"/>
      <c r="W23" s="1997"/>
      <c r="X23" s="1997"/>
      <c r="Y23" s="37"/>
      <c r="Z23" s="1997"/>
      <c r="AA23" s="1997"/>
      <c r="AB23" s="1997"/>
      <c r="AC23" s="1997"/>
      <c r="AD23" s="1997"/>
      <c r="AE23" s="1997"/>
      <c r="AF23" s="1997"/>
      <c r="AH23" s="1991"/>
      <c r="AI23" s="1987"/>
      <c r="AJ23" s="1987"/>
      <c r="AK23" s="1987"/>
      <c r="AL23" s="1987"/>
      <c r="AM23" s="1987"/>
      <c r="AN23" s="37"/>
      <c r="AO23" s="1992"/>
      <c r="AP23" s="1988"/>
      <c r="AQ23" s="1988"/>
    </row>
    <row r="24" spans="1:43" s="10" customFormat="1" outlineLevel="1">
      <c r="A24" s="38">
        <v>130</v>
      </c>
      <c r="B24" s="61" t="s">
        <v>498</v>
      </c>
      <c r="C24" s="78"/>
      <c r="D24" s="78"/>
      <c r="E24" s="37"/>
      <c r="F24" s="61"/>
      <c r="G24" s="37"/>
      <c r="H24" s="37"/>
      <c r="I24" s="37"/>
      <c r="J24" s="37"/>
      <c r="K24" s="37"/>
      <c r="L24" s="37"/>
      <c r="M24" s="37"/>
      <c r="N24" s="37"/>
      <c r="O24" s="37"/>
      <c r="P24" s="37"/>
      <c r="Q24" s="37"/>
      <c r="R24" s="2000"/>
      <c r="S24" s="2000"/>
      <c r="T24" s="2000"/>
      <c r="U24" s="2000"/>
      <c r="V24" s="2000"/>
      <c r="W24" s="2000"/>
      <c r="X24" s="2000"/>
      <c r="Y24" s="37"/>
      <c r="Z24" s="2000"/>
      <c r="AA24" s="2000"/>
      <c r="AB24" s="2000"/>
      <c r="AC24" s="2000"/>
      <c r="AD24" s="2000"/>
      <c r="AE24" s="2000"/>
      <c r="AF24" s="2000"/>
      <c r="AH24" s="1987"/>
      <c r="AI24" s="1987"/>
      <c r="AJ24" s="1987"/>
      <c r="AK24" s="1987"/>
      <c r="AL24" s="1987"/>
      <c r="AM24" s="1987"/>
      <c r="AN24" s="37"/>
      <c r="AO24" s="1988"/>
      <c r="AP24" s="1988"/>
      <c r="AQ24" s="1988"/>
    </row>
    <row r="25" spans="1:43" s="10" customFormat="1" outlineLevel="1">
      <c r="A25" s="37">
        <v>131</v>
      </c>
      <c r="B25" s="37"/>
      <c r="C25" s="43" t="s">
        <v>497</v>
      </c>
      <c r="D25" s="77"/>
      <c r="E25" s="37"/>
      <c r="F25" s="43"/>
      <c r="G25" s="37"/>
      <c r="H25" s="37"/>
      <c r="I25" s="37"/>
      <c r="J25" s="37"/>
      <c r="K25" s="37"/>
      <c r="L25" s="37"/>
      <c r="M25" s="37"/>
      <c r="N25" s="37"/>
      <c r="O25" s="37"/>
      <c r="P25" s="37"/>
      <c r="Q25" s="37"/>
      <c r="R25" s="1997"/>
      <c r="S25" s="1997"/>
      <c r="T25" s="1997"/>
      <c r="U25" s="1997"/>
      <c r="V25" s="1997"/>
      <c r="W25" s="1997"/>
      <c r="X25" s="1997"/>
      <c r="Y25" s="37"/>
      <c r="Z25" s="1997"/>
      <c r="AA25" s="1997"/>
      <c r="AB25" s="1997"/>
      <c r="AC25" s="1997"/>
      <c r="AD25" s="1997"/>
      <c r="AE25" s="1997"/>
      <c r="AF25" s="1997"/>
      <c r="AH25" s="1991"/>
      <c r="AI25" s="1987"/>
      <c r="AJ25" s="1987"/>
      <c r="AK25" s="1987"/>
      <c r="AL25" s="1987"/>
      <c r="AM25" s="1987"/>
      <c r="AN25" s="37"/>
      <c r="AO25" s="1992"/>
      <c r="AP25" s="1988"/>
      <c r="AQ25" s="1988"/>
    </row>
    <row r="26" spans="1:43" s="10" customFormat="1" outlineLevel="1">
      <c r="A26" s="37">
        <v>132</v>
      </c>
      <c r="B26" s="37"/>
      <c r="C26" s="43" t="s">
        <v>496</v>
      </c>
      <c r="D26" s="77"/>
      <c r="E26" s="37"/>
      <c r="F26" s="43"/>
      <c r="G26" s="37"/>
      <c r="H26" s="37"/>
      <c r="I26" s="37"/>
      <c r="J26" s="37"/>
      <c r="K26" s="37"/>
      <c r="L26" s="37"/>
      <c r="M26" s="37"/>
      <c r="N26" s="37"/>
      <c r="O26" s="37"/>
      <c r="P26" s="37"/>
      <c r="Q26" s="37"/>
      <c r="R26" s="1997"/>
      <c r="S26" s="1997"/>
      <c r="T26" s="1997"/>
      <c r="U26" s="1997"/>
      <c r="V26" s="1997"/>
      <c r="W26" s="1997"/>
      <c r="X26" s="1997"/>
      <c r="Y26" s="37"/>
      <c r="Z26" s="1997"/>
      <c r="AA26" s="1997"/>
      <c r="AB26" s="1997"/>
      <c r="AC26" s="1997"/>
      <c r="AD26" s="1997"/>
      <c r="AE26" s="1997"/>
      <c r="AF26" s="1997"/>
      <c r="AH26" s="1991"/>
      <c r="AI26" s="1987"/>
      <c r="AJ26" s="1987"/>
      <c r="AK26" s="1987"/>
      <c r="AL26" s="1987"/>
      <c r="AM26" s="1987"/>
      <c r="AN26" s="37"/>
      <c r="AO26" s="1992"/>
      <c r="AP26" s="1988"/>
      <c r="AQ26" s="1988"/>
    </row>
    <row r="27" spans="1:43" s="10" customFormat="1" outlineLevel="1">
      <c r="A27" s="37">
        <v>133</v>
      </c>
      <c r="B27" s="37"/>
      <c r="C27" s="43" t="s">
        <v>495</v>
      </c>
      <c r="D27" s="77"/>
      <c r="E27" s="37"/>
      <c r="F27" s="43"/>
      <c r="G27" s="37"/>
      <c r="H27" s="37"/>
      <c r="I27" s="37"/>
      <c r="J27" s="37"/>
      <c r="K27" s="37"/>
      <c r="L27" s="37"/>
      <c r="M27" s="37"/>
      <c r="N27" s="37"/>
      <c r="O27" s="37"/>
      <c r="P27" s="37"/>
      <c r="Q27" s="37"/>
      <c r="R27" s="1997"/>
      <c r="S27" s="1997"/>
      <c r="T27" s="1997"/>
      <c r="U27" s="1997"/>
      <c r="V27" s="1997"/>
      <c r="W27" s="1997"/>
      <c r="X27" s="1997"/>
      <c r="Y27" s="37"/>
      <c r="Z27" s="1997"/>
      <c r="AA27" s="1997"/>
      <c r="AB27" s="1997"/>
      <c r="AC27" s="1997"/>
      <c r="AD27" s="1997"/>
      <c r="AE27" s="1997"/>
      <c r="AF27" s="1997"/>
      <c r="AH27" s="1991"/>
      <c r="AI27" s="1987"/>
      <c r="AJ27" s="1987"/>
      <c r="AK27" s="1987"/>
      <c r="AL27" s="1987"/>
      <c r="AM27" s="1987"/>
      <c r="AN27" s="37"/>
      <c r="AO27" s="1992"/>
      <c r="AP27" s="1988"/>
      <c r="AQ27" s="1988"/>
    </row>
    <row r="28" spans="1:43" s="10" customFormat="1" outlineLevel="1">
      <c r="A28" s="37">
        <v>134</v>
      </c>
      <c r="B28" s="37"/>
      <c r="C28" s="43" t="s">
        <v>494</v>
      </c>
      <c r="D28" s="77"/>
      <c r="E28" s="37"/>
      <c r="F28" s="43"/>
      <c r="G28" s="37"/>
      <c r="H28" s="37"/>
      <c r="I28" s="37"/>
      <c r="J28" s="37"/>
      <c r="K28" s="37"/>
      <c r="L28" s="37"/>
      <c r="M28" s="37"/>
      <c r="N28" s="37"/>
      <c r="O28" s="37"/>
      <c r="P28" s="37"/>
      <c r="Q28" s="37"/>
      <c r="R28" s="1997"/>
      <c r="S28" s="1997"/>
      <c r="T28" s="1997"/>
      <c r="U28" s="1997"/>
      <c r="V28" s="1997"/>
      <c r="W28" s="1997"/>
      <c r="X28" s="1997"/>
      <c r="Y28" s="37"/>
      <c r="Z28" s="1997"/>
      <c r="AA28" s="1997"/>
      <c r="AB28" s="1997"/>
      <c r="AC28" s="1997"/>
      <c r="AD28" s="1997"/>
      <c r="AE28" s="1997"/>
      <c r="AF28" s="1997"/>
      <c r="AH28" s="1991"/>
      <c r="AI28" s="1987"/>
      <c r="AJ28" s="1987"/>
      <c r="AK28" s="1987"/>
      <c r="AL28" s="1987"/>
      <c r="AM28" s="1987"/>
      <c r="AN28" s="37"/>
      <c r="AO28" s="1992"/>
      <c r="AP28" s="1988"/>
      <c r="AQ28" s="1988"/>
    </row>
    <row r="29" spans="1:43" s="10" customFormat="1" outlineLevel="1">
      <c r="A29" s="81">
        <v>135</v>
      </c>
      <c r="B29" s="37"/>
      <c r="C29" s="79" t="s">
        <v>493</v>
      </c>
      <c r="D29" s="80"/>
      <c r="E29" s="37"/>
      <c r="F29" s="79"/>
      <c r="G29" s="37"/>
      <c r="H29" s="37"/>
      <c r="I29" s="37"/>
      <c r="J29" s="37"/>
      <c r="K29" s="37"/>
      <c r="L29" s="37"/>
      <c r="M29" s="37"/>
      <c r="N29" s="37"/>
      <c r="O29" s="37"/>
      <c r="P29" s="37"/>
      <c r="Q29" s="37"/>
      <c r="R29" s="2004"/>
      <c r="S29" s="2004"/>
      <c r="T29" s="2004"/>
      <c r="U29" s="2004"/>
      <c r="V29" s="2004"/>
      <c r="W29" s="2004"/>
      <c r="X29" s="2004"/>
      <c r="Y29" s="37"/>
      <c r="Z29" s="2004"/>
      <c r="AA29" s="2004"/>
      <c r="AB29" s="2004"/>
      <c r="AC29" s="2004"/>
      <c r="AD29" s="2004"/>
      <c r="AE29" s="2004"/>
      <c r="AF29" s="2004"/>
      <c r="AH29" s="1998"/>
      <c r="AI29" s="1987"/>
      <c r="AJ29" s="1987"/>
      <c r="AK29" s="1987"/>
      <c r="AL29" s="1987"/>
      <c r="AM29" s="1987"/>
      <c r="AN29" s="37"/>
      <c r="AO29" s="1999"/>
      <c r="AP29" s="1988"/>
      <c r="AQ29" s="1988"/>
    </row>
    <row r="30" spans="1:43" s="10" customFormat="1" outlineLevel="1">
      <c r="A30" s="81">
        <v>136</v>
      </c>
      <c r="B30" s="37"/>
      <c r="C30" s="79" t="s">
        <v>492</v>
      </c>
      <c r="D30" s="80"/>
      <c r="E30" s="37"/>
      <c r="F30" s="79"/>
      <c r="G30" s="37"/>
      <c r="H30" s="37"/>
      <c r="I30" s="37"/>
      <c r="J30" s="37"/>
      <c r="K30" s="37"/>
      <c r="L30" s="37"/>
      <c r="M30" s="37"/>
      <c r="N30" s="37"/>
      <c r="O30" s="37"/>
      <c r="P30" s="37"/>
      <c r="Q30" s="37"/>
      <c r="R30" s="2004"/>
      <c r="S30" s="2004"/>
      <c r="T30" s="2004"/>
      <c r="U30" s="2004"/>
      <c r="V30" s="2004"/>
      <c r="W30" s="2004"/>
      <c r="X30" s="2004"/>
      <c r="Y30" s="37"/>
      <c r="Z30" s="2004"/>
      <c r="AA30" s="2004"/>
      <c r="AB30" s="2004"/>
      <c r="AC30" s="2004"/>
      <c r="AD30" s="2004"/>
      <c r="AE30" s="2004"/>
      <c r="AF30" s="2004"/>
      <c r="AH30" s="1998"/>
      <c r="AI30" s="1987"/>
      <c r="AJ30" s="1987"/>
      <c r="AK30" s="1987"/>
      <c r="AL30" s="1987"/>
      <c r="AM30" s="1987"/>
      <c r="AN30" s="37"/>
      <c r="AO30" s="1999"/>
      <c r="AP30" s="1988"/>
      <c r="AQ30" s="1988"/>
    </row>
    <row r="31" spans="1:43" s="10" customFormat="1" outlineLevel="1">
      <c r="A31" s="37">
        <v>137</v>
      </c>
      <c r="B31" s="37"/>
      <c r="C31" s="43" t="s">
        <v>491</v>
      </c>
      <c r="D31" s="77"/>
      <c r="E31" s="37"/>
      <c r="F31" s="43"/>
      <c r="G31" s="37"/>
      <c r="H31" s="37"/>
      <c r="I31" s="37"/>
      <c r="J31" s="37"/>
      <c r="K31" s="37"/>
      <c r="L31" s="37"/>
      <c r="M31" s="37"/>
      <c r="N31" s="37"/>
      <c r="O31" s="37"/>
      <c r="P31" s="37"/>
      <c r="Q31" s="37"/>
      <c r="R31" s="1997"/>
      <c r="S31" s="1997"/>
      <c r="T31" s="1997"/>
      <c r="U31" s="1997"/>
      <c r="V31" s="1997"/>
      <c r="W31" s="1997"/>
      <c r="X31" s="1997"/>
      <c r="Y31" s="37"/>
      <c r="Z31" s="1997"/>
      <c r="AA31" s="1997"/>
      <c r="AB31" s="1997"/>
      <c r="AC31" s="1997"/>
      <c r="AD31" s="1997"/>
      <c r="AE31" s="1997"/>
      <c r="AF31" s="1997"/>
      <c r="AH31" s="1991"/>
      <c r="AI31" s="1987"/>
      <c r="AJ31" s="1987"/>
      <c r="AK31" s="1987"/>
      <c r="AL31" s="1987"/>
      <c r="AM31" s="1987"/>
      <c r="AN31" s="37"/>
      <c r="AO31" s="1992"/>
      <c r="AP31" s="1988"/>
      <c r="AQ31" s="1988"/>
    </row>
    <row r="32" spans="1:43" s="10" customFormat="1" outlineLevel="1">
      <c r="A32" s="37">
        <v>138</v>
      </c>
      <c r="B32" s="37"/>
      <c r="C32" s="43" t="s">
        <v>490</v>
      </c>
      <c r="D32" s="77"/>
      <c r="E32" s="37"/>
      <c r="F32" s="43"/>
      <c r="G32" s="37"/>
      <c r="H32" s="37"/>
      <c r="I32" s="37"/>
      <c r="J32" s="37"/>
      <c r="K32" s="37"/>
      <c r="L32" s="37"/>
      <c r="M32" s="37"/>
      <c r="N32" s="37"/>
      <c r="O32" s="37"/>
      <c r="P32" s="37"/>
      <c r="Q32" s="37"/>
      <c r="R32" s="1997"/>
      <c r="S32" s="1997"/>
      <c r="T32" s="1997"/>
      <c r="U32" s="1997"/>
      <c r="V32" s="1997"/>
      <c r="W32" s="1997"/>
      <c r="X32" s="1997"/>
      <c r="Y32" s="37"/>
      <c r="Z32" s="1997"/>
      <c r="AA32" s="1997"/>
      <c r="AB32" s="1997"/>
      <c r="AC32" s="1997"/>
      <c r="AD32" s="1997"/>
      <c r="AE32" s="1997"/>
      <c r="AF32" s="1997"/>
      <c r="AH32" s="1991"/>
      <c r="AI32" s="1987"/>
      <c r="AJ32" s="1987"/>
      <c r="AK32" s="1987"/>
      <c r="AL32" s="1987"/>
      <c r="AM32" s="1987"/>
      <c r="AN32" s="37"/>
      <c r="AO32" s="1992"/>
      <c r="AP32" s="1988"/>
      <c r="AQ32" s="1988"/>
    </row>
    <row r="33" spans="1:43" s="10" customFormat="1" outlineLevel="1">
      <c r="A33" s="37">
        <v>139</v>
      </c>
      <c r="B33" s="37"/>
      <c r="C33" s="43" t="s">
        <v>489</v>
      </c>
      <c r="D33" s="77"/>
      <c r="E33" s="37"/>
      <c r="F33" s="43"/>
      <c r="G33" s="37"/>
      <c r="H33" s="37"/>
      <c r="I33" s="37"/>
      <c r="J33" s="37"/>
      <c r="K33" s="37"/>
      <c r="L33" s="37"/>
      <c r="M33" s="37"/>
      <c r="N33" s="37"/>
      <c r="O33" s="37"/>
      <c r="P33" s="37"/>
      <c r="Q33" s="37"/>
      <c r="R33" s="1997"/>
      <c r="S33" s="1997"/>
      <c r="T33" s="1997"/>
      <c r="U33" s="1997"/>
      <c r="V33" s="1997"/>
      <c r="W33" s="1997"/>
      <c r="X33" s="1997"/>
      <c r="Y33" s="37"/>
      <c r="Z33" s="1997"/>
      <c r="AA33" s="1997"/>
      <c r="AB33" s="1997"/>
      <c r="AC33" s="1997"/>
      <c r="AD33" s="1997"/>
      <c r="AE33" s="1997"/>
      <c r="AF33" s="1997"/>
      <c r="AH33" s="1991"/>
      <c r="AI33" s="1987"/>
      <c r="AJ33" s="1987"/>
      <c r="AK33" s="1987"/>
      <c r="AL33" s="1987"/>
      <c r="AM33" s="1987"/>
      <c r="AN33" s="37"/>
      <c r="AO33" s="1992"/>
      <c r="AP33" s="1988"/>
      <c r="AQ33" s="1988"/>
    </row>
    <row r="34" spans="1:43" s="10" customFormat="1" outlineLevel="1">
      <c r="A34" s="37"/>
      <c r="B34" s="37"/>
      <c r="C34" s="77"/>
      <c r="D34" s="77"/>
      <c r="E34" s="37"/>
      <c r="F34" s="43"/>
      <c r="G34" s="37"/>
      <c r="H34" s="37"/>
      <c r="I34" s="37"/>
      <c r="J34" s="37"/>
      <c r="K34" s="37"/>
      <c r="L34" s="37"/>
      <c r="M34" s="37"/>
      <c r="N34" s="37"/>
      <c r="O34" s="37"/>
      <c r="P34" s="37"/>
      <c r="Q34" s="37"/>
      <c r="R34" s="1997"/>
      <c r="S34" s="1997"/>
      <c r="T34" s="1997"/>
      <c r="U34" s="1997"/>
      <c r="V34" s="1997"/>
      <c r="W34" s="1997"/>
      <c r="X34" s="1997"/>
      <c r="Y34" s="37"/>
      <c r="Z34" s="1997"/>
      <c r="AA34" s="1997"/>
      <c r="AB34" s="1997"/>
      <c r="AC34" s="1997"/>
      <c r="AD34" s="1997"/>
      <c r="AE34" s="1997"/>
      <c r="AF34" s="1997"/>
      <c r="AH34" s="1991"/>
      <c r="AI34" s="1987"/>
      <c r="AJ34" s="1987"/>
      <c r="AK34" s="1987"/>
      <c r="AL34" s="1987"/>
      <c r="AM34" s="1987"/>
      <c r="AN34" s="37"/>
      <c r="AO34" s="1992"/>
      <c r="AP34" s="1988"/>
      <c r="AQ34" s="1988"/>
    </row>
    <row r="35" spans="1:43" s="10" customFormat="1" outlineLevel="1">
      <c r="A35" s="38">
        <v>140</v>
      </c>
      <c r="B35" s="61" t="s">
        <v>488</v>
      </c>
      <c r="C35" s="78"/>
      <c r="D35" s="78"/>
      <c r="E35" s="37"/>
      <c r="F35" s="61"/>
      <c r="G35" s="37"/>
      <c r="H35" s="37"/>
      <c r="I35" s="37"/>
      <c r="J35" s="37"/>
      <c r="K35" s="37"/>
      <c r="L35" s="37"/>
      <c r="M35" s="37"/>
      <c r="N35" s="37"/>
      <c r="O35" s="37"/>
      <c r="P35" s="37"/>
      <c r="Q35" s="37"/>
      <c r="R35" s="2000"/>
      <c r="S35" s="2000"/>
      <c r="T35" s="2000"/>
      <c r="U35" s="2000"/>
      <c r="V35" s="2000"/>
      <c r="W35" s="2000"/>
      <c r="X35" s="2000"/>
      <c r="Y35" s="37"/>
      <c r="Z35" s="2000"/>
      <c r="AA35" s="2000"/>
      <c r="AB35" s="2000"/>
      <c r="AC35" s="2000"/>
      <c r="AD35" s="2000"/>
      <c r="AE35" s="2000"/>
      <c r="AF35" s="2000"/>
      <c r="AH35" s="1987"/>
      <c r="AI35" s="1987"/>
      <c r="AJ35" s="1987"/>
      <c r="AK35" s="1987"/>
      <c r="AL35" s="1987"/>
      <c r="AM35" s="1987"/>
      <c r="AN35" s="37"/>
      <c r="AO35" s="1988"/>
      <c r="AP35" s="1988"/>
      <c r="AQ35" s="1988"/>
    </row>
    <row r="36" spans="1:43" s="10" customFormat="1" outlineLevel="1">
      <c r="A36" s="37">
        <v>141</v>
      </c>
      <c r="B36" s="37"/>
      <c r="C36" s="43" t="s">
        <v>487</v>
      </c>
      <c r="D36" s="77"/>
      <c r="E36" s="37"/>
      <c r="F36" s="43"/>
      <c r="G36" s="37"/>
      <c r="H36" s="37"/>
      <c r="I36" s="37"/>
      <c r="J36" s="37"/>
      <c r="K36" s="37"/>
      <c r="L36" s="37"/>
      <c r="M36" s="37"/>
      <c r="N36" s="37"/>
      <c r="O36" s="37"/>
      <c r="P36" s="37"/>
      <c r="Q36" s="37"/>
      <c r="R36" s="1997"/>
      <c r="S36" s="1997"/>
      <c r="T36" s="1997"/>
      <c r="U36" s="1997"/>
      <c r="V36" s="1997"/>
      <c r="W36" s="1997"/>
      <c r="X36" s="1997"/>
      <c r="Y36" s="37"/>
      <c r="Z36" s="1997"/>
      <c r="AA36" s="1997"/>
      <c r="AB36" s="1997"/>
      <c r="AC36" s="1997"/>
      <c r="AD36" s="1997"/>
      <c r="AE36" s="1997"/>
      <c r="AF36" s="1997"/>
      <c r="AH36" s="1991"/>
      <c r="AI36" s="1987"/>
      <c r="AJ36" s="1987"/>
      <c r="AK36" s="1987"/>
      <c r="AL36" s="1987"/>
      <c r="AM36" s="1987"/>
      <c r="AN36" s="37"/>
      <c r="AO36" s="1992"/>
      <c r="AP36" s="1988"/>
      <c r="AQ36" s="1988"/>
    </row>
    <row r="37" spans="1:43" s="10" customFormat="1" outlineLevel="1">
      <c r="A37" s="37">
        <v>142</v>
      </c>
      <c r="B37" s="37"/>
      <c r="C37" s="43" t="s">
        <v>486</v>
      </c>
      <c r="D37" s="77"/>
      <c r="E37" s="37"/>
      <c r="F37" s="43"/>
      <c r="G37" s="37"/>
      <c r="H37" s="37"/>
      <c r="I37" s="37"/>
      <c r="J37" s="37"/>
      <c r="K37" s="37"/>
      <c r="L37" s="37"/>
      <c r="M37" s="37"/>
      <c r="N37" s="37"/>
      <c r="O37" s="37"/>
      <c r="P37" s="37"/>
      <c r="Q37" s="37"/>
      <c r="R37" s="1997"/>
      <c r="S37" s="1997"/>
      <c r="T37" s="1997"/>
      <c r="U37" s="1997"/>
      <c r="V37" s="1997"/>
      <c r="W37" s="1997"/>
      <c r="X37" s="1997"/>
      <c r="Y37" s="37"/>
      <c r="Z37" s="1997"/>
      <c r="AA37" s="1997"/>
      <c r="AB37" s="1997"/>
      <c r="AC37" s="1997"/>
      <c r="AD37" s="1997"/>
      <c r="AE37" s="1997"/>
      <c r="AF37" s="1997"/>
      <c r="AH37" s="1991"/>
      <c r="AI37" s="1987"/>
      <c r="AJ37" s="1987"/>
      <c r="AK37" s="1987"/>
      <c r="AL37" s="1987"/>
      <c r="AM37" s="1987"/>
      <c r="AN37" s="37"/>
      <c r="AO37" s="1992"/>
      <c r="AP37" s="1988"/>
      <c r="AQ37" s="1988"/>
    </row>
    <row r="38" spans="1:43" s="10" customFormat="1" outlineLevel="1">
      <c r="A38" s="37">
        <v>143</v>
      </c>
      <c r="B38" s="37"/>
      <c r="C38" s="43" t="s">
        <v>485</v>
      </c>
      <c r="D38" s="77"/>
      <c r="E38" s="37"/>
      <c r="F38" s="43"/>
      <c r="G38" s="37"/>
      <c r="H38" s="37"/>
      <c r="I38" s="37"/>
      <c r="J38" s="37"/>
      <c r="K38" s="37"/>
      <c r="L38" s="37"/>
      <c r="M38" s="37"/>
      <c r="N38" s="37"/>
      <c r="O38" s="37"/>
      <c r="P38" s="37"/>
      <c r="Q38" s="37"/>
      <c r="R38" s="1997"/>
      <c r="S38" s="1997"/>
      <c r="T38" s="1997"/>
      <c r="U38" s="1997"/>
      <c r="V38" s="1997"/>
      <c r="W38" s="1997"/>
      <c r="X38" s="1997"/>
      <c r="Y38" s="37"/>
      <c r="Z38" s="1997"/>
      <c r="AA38" s="1997"/>
      <c r="AB38" s="1997"/>
      <c r="AC38" s="1997"/>
      <c r="AD38" s="1997"/>
      <c r="AE38" s="1997"/>
      <c r="AF38" s="1997"/>
      <c r="AH38" s="1991"/>
      <c r="AI38" s="1987"/>
      <c r="AJ38" s="1987"/>
      <c r="AK38" s="1987"/>
      <c r="AL38" s="1987"/>
      <c r="AM38" s="1987"/>
      <c r="AN38" s="37"/>
      <c r="AO38" s="1992"/>
      <c r="AP38" s="1988"/>
      <c r="AQ38" s="1988"/>
    </row>
    <row r="39" spans="1:43" s="10" customFormat="1" outlineLevel="1">
      <c r="A39" s="37">
        <v>144</v>
      </c>
      <c r="B39" s="37"/>
      <c r="C39" s="43" t="s">
        <v>484</v>
      </c>
      <c r="D39" s="77"/>
      <c r="E39" s="37"/>
      <c r="F39" s="43"/>
      <c r="G39" s="37"/>
      <c r="H39" s="37"/>
      <c r="I39" s="37"/>
      <c r="J39" s="37"/>
      <c r="K39" s="37"/>
      <c r="L39" s="37"/>
      <c r="M39" s="37"/>
      <c r="N39" s="37"/>
      <c r="O39" s="37"/>
      <c r="P39" s="37"/>
      <c r="Q39" s="37"/>
      <c r="R39" s="1997"/>
      <c r="S39" s="1997"/>
      <c r="T39" s="1997"/>
      <c r="U39" s="1997"/>
      <c r="V39" s="1997"/>
      <c r="W39" s="1997"/>
      <c r="X39" s="1997"/>
      <c r="Y39" s="37"/>
      <c r="Z39" s="1997"/>
      <c r="AA39" s="1997"/>
      <c r="AB39" s="1997"/>
      <c r="AC39" s="1997"/>
      <c r="AD39" s="1997"/>
      <c r="AE39" s="1997"/>
      <c r="AF39" s="1997"/>
      <c r="AH39" s="1991"/>
      <c r="AI39" s="1987"/>
      <c r="AJ39" s="1987"/>
      <c r="AK39" s="1987"/>
      <c r="AL39" s="1987"/>
      <c r="AM39" s="1987"/>
      <c r="AN39" s="37"/>
      <c r="AO39" s="1992"/>
      <c r="AP39" s="1988"/>
      <c r="AQ39" s="1988"/>
    </row>
    <row r="40" spans="1:43" s="10" customFormat="1" outlineLevel="1">
      <c r="A40" s="37">
        <v>145</v>
      </c>
      <c r="B40" s="37"/>
      <c r="C40" s="43" t="s">
        <v>483</v>
      </c>
      <c r="D40" s="77"/>
      <c r="E40" s="37"/>
      <c r="F40" s="43"/>
      <c r="G40" s="37"/>
      <c r="H40" s="37"/>
      <c r="I40" s="37"/>
      <c r="J40" s="37"/>
      <c r="K40" s="37"/>
      <c r="L40" s="37"/>
      <c r="M40" s="37"/>
      <c r="N40" s="37"/>
      <c r="O40" s="37"/>
      <c r="P40" s="37"/>
      <c r="Q40" s="37"/>
      <c r="R40" s="1997"/>
      <c r="S40" s="1997"/>
      <c r="T40" s="1997"/>
      <c r="U40" s="1997"/>
      <c r="V40" s="1997"/>
      <c r="W40" s="1997"/>
      <c r="X40" s="1997"/>
      <c r="Y40" s="37"/>
      <c r="Z40" s="1997"/>
      <c r="AA40" s="1997"/>
      <c r="AB40" s="1997"/>
      <c r="AC40" s="1997"/>
      <c r="AD40" s="1997"/>
      <c r="AE40" s="1997"/>
      <c r="AF40" s="1997"/>
      <c r="AH40" s="1991"/>
      <c r="AI40" s="1987"/>
      <c r="AJ40" s="1987"/>
      <c r="AK40" s="1987"/>
      <c r="AL40" s="1987"/>
      <c r="AM40" s="1987"/>
      <c r="AN40" s="37"/>
      <c r="AO40" s="1992"/>
      <c r="AP40" s="1988"/>
      <c r="AQ40" s="1988"/>
    </row>
    <row r="41" spans="1:43" s="10" customFormat="1" outlineLevel="1">
      <c r="A41" s="37">
        <v>146</v>
      </c>
      <c r="B41" s="37"/>
      <c r="C41" s="43" t="s">
        <v>482</v>
      </c>
      <c r="D41" s="77"/>
      <c r="E41" s="37"/>
      <c r="F41" s="43"/>
      <c r="G41" s="37"/>
      <c r="H41" s="37"/>
      <c r="I41" s="37"/>
      <c r="J41" s="37"/>
      <c r="K41" s="37"/>
      <c r="L41" s="37"/>
      <c r="M41" s="37"/>
      <c r="N41" s="37"/>
      <c r="O41" s="37"/>
      <c r="P41" s="37"/>
      <c r="Q41" s="37"/>
      <c r="R41" s="1997"/>
      <c r="S41" s="1997"/>
      <c r="T41" s="1997"/>
      <c r="U41" s="1997"/>
      <c r="V41" s="1997"/>
      <c r="W41" s="1997"/>
      <c r="X41" s="1997"/>
      <c r="Y41" s="37"/>
      <c r="Z41" s="1997"/>
      <c r="AA41" s="1997"/>
      <c r="AB41" s="1997"/>
      <c r="AC41" s="1997"/>
      <c r="AD41" s="1997"/>
      <c r="AE41" s="1997"/>
      <c r="AF41" s="1997"/>
      <c r="AH41" s="1991"/>
      <c r="AI41" s="1987"/>
      <c r="AJ41" s="1987"/>
      <c r="AK41" s="1987"/>
      <c r="AL41" s="1987"/>
      <c r="AM41" s="1987"/>
      <c r="AN41" s="37"/>
      <c r="AO41" s="1992"/>
      <c r="AP41" s="1988"/>
      <c r="AQ41" s="1988"/>
    </row>
    <row r="42" spans="1:43" s="10" customFormat="1" outlineLevel="1">
      <c r="A42" s="37">
        <v>147</v>
      </c>
      <c r="B42" s="37"/>
      <c r="C42" s="43" t="s">
        <v>481</v>
      </c>
      <c r="D42" s="77"/>
      <c r="E42" s="37"/>
      <c r="F42" s="43"/>
      <c r="G42" s="37"/>
      <c r="H42" s="37"/>
      <c r="I42" s="37"/>
      <c r="J42" s="37"/>
      <c r="K42" s="37"/>
      <c r="L42" s="37"/>
      <c r="M42" s="37"/>
      <c r="N42" s="37"/>
      <c r="O42" s="37"/>
      <c r="P42" s="37"/>
      <c r="Q42" s="37"/>
      <c r="R42" s="1997"/>
      <c r="S42" s="1997"/>
      <c r="T42" s="1997"/>
      <c r="U42" s="1997"/>
      <c r="V42" s="1997"/>
      <c r="W42" s="1997"/>
      <c r="X42" s="1997"/>
      <c r="Y42" s="37"/>
      <c r="Z42" s="1997"/>
      <c r="AA42" s="1997"/>
      <c r="AB42" s="1997"/>
      <c r="AC42" s="1997"/>
      <c r="AD42" s="1997"/>
      <c r="AE42" s="1997"/>
      <c r="AF42" s="1997"/>
      <c r="AH42" s="1991"/>
      <c r="AI42" s="1987"/>
      <c r="AJ42" s="1987"/>
      <c r="AK42" s="1987"/>
      <c r="AL42" s="1987"/>
      <c r="AM42" s="1987"/>
      <c r="AN42" s="37"/>
      <c r="AO42" s="1992"/>
      <c r="AP42" s="1988"/>
      <c r="AQ42" s="1988"/>
    </row>
    <row r="43" spans="1:43" s="10" customFormat="1" outlineLevel="1">
      <c r="A43" s="37">
        <v>149</v>
      </c>
      <c r="B43" s="37"/>
      <c r="C43" s="43" t="s">
        <v>480</v>
      </c>
      <c r="D43" s="77"/>
      <c r="E43" s="37"/>
      <c r="F43" s="43"/>
      <c r="G43" s="37"/>
      <c r="H43" s="37"/>
      <c r="I43" s="37"/>
      <c r="J43" s="37"/>
      <c r="K43" s="37"/>
      <c r="L43" s="37"/>
      <c r="M43" s="37"/>
      <c r="N43" s="37"/>
      <c r="O43" s="37"/>
      <c r="P43" s="37"/>
      <c r="Q43" s="37"/>
      <c r="R43" s="1997"/>
      <c r="S43" s="1997"/>
      <c r="T43" s="1997"/>
      <c r="U43" s="1997"/>
      <c r="V43" s="1997"/>
      <c r="W43" s="1997"/>
      <c r="X43" s="1997"/>
      <c r="Y43" s="37"/>
      <c r="Z43" s="1997"/>
      <c r="AA43" s="1997"/>
      <c r="AB43" s="1997"/>
      <c r="AC43" s="1997"/>
      <c r="AD43" s="1997"/>
      <c r="AE43" s="1997"/>
      <c r="AF43" s="1997"/>
      <c r="AH43" s="1991"/>
      <c r="AI43" s="1987"/>
      <c r="AJ43" s="1987"/>
      <c r="AK43" s="1987"/>
      <c r="AL43" s="1987"/>
      <c r="AM43" s="1987"/>
      <c r="AN43" s="37"/>
      <c r="AO43" s="1992"/>
      <c r="AP43" s="1988"/>
      <c r="AQ43" s="1988"/>
    </row>
    <row r="44" spans="1:43" s="10" customFormat="1" outlineLevel="1">
      <c r="A44" s="37"/>
      <c r="B44" s="37"/>
      <c r="C44" s="77"/>
      <c r="D44" s="77"/>
      <c r="E44" s="37"/>
      <c r="F44" s="43"/>
      <c r="G44" s="37"/>
      <c r="H44" s="37"/>
      <c r="I44" s="37"/>
      <c r="J44" s="37"/>
      <c r="K44" s="37"/>
      <c r="L44" s="37"/>
      <c r="M44" s="37"/>
      <c r="N44" s="37"/>
      <c r="O44" s="37"/>
      <c r="P44" s="37"/>
      <c r="Q44" s="37"/>
      <c r="R44" s="1997"/>
      <c r="S44" s="1997"/>
      <c r="T44" s="1997"/>
      <c r="U44" s="1997"/>
      <c r="V44" s="1997"/>
      <c r="W44" s="1997"/>
      <c r="X44" s="1997"/>
      <c r="Y44" s="37"/>
      <c r="Z44" s="1997"/>
      <c r="AA44" s="1997"/>
      <c r="AB44" s="1997"/>
      <c r="AC44" s="1997"/>
      <c r="AD44" s="1997"/>
      <c r="AE44" s="1997"/>
      <c r="AF44" s="1997"/>
      <c r="AH44" s="1991"/>
      <c r="AI44" s="1987"/>
      <c r="AJ44" s="1987"/>
      <c r="AK44" s="1987"/>
      <c r="AL44" s="1987"/>
      <c r="AM44" s="1987"/>
      <c r="AN44" s="37"/>
      <c r="AO44" s="1992"/>
      <c r="AP44" s="1988"/>
      <c r="AQ44" s="1988"/>
    </row>
    <row r="45" spans="1:43" s="10" customFormat="1" outlineLevel="1">
      <c r="A45" s="38">
        <v>150</v>
      </c>
      <c r="B45" s="61" t="s">
        <v>479</v>
      </c>
      <c r="C45" s="78"/>
      <c r="D45" s="78"/>
      <c r="E45" s="37"/>
      <c r="F45" s="61"/>
      <c r="G45" s="37"/>
      <c r="H45" s="37"/>
      <c r="I45" s="37"/>
      <c r="J45" s="37"/>
      <c r="K45" s="37"/>
      <c r="L45" s="37"/>
      <c r="M45" s="37"/>
      <c r="N45" s="37"/>
      <c r="O45" s="37"/>
      <c r="P45" s="37"/>
      <c r="Q45" s="37"/>
      <c r="R45" s="2000"/>
      <c r="S45" s="2000"/>
      <c r="T45" s="2000"/>
      <c r="U45" s="2000"/>
      <c r="V45" s="2000"/>
      <c r="W45" s="2000"/>
      <c r="X45" s="2000"/>
      <c r="Y45" s="37"/>
      <c r="Z45" s="2000"/>
      <c r="AA45" s="2000"/>
      <c r="AB45" s="2000"/>
      <c r="AC45" s="2000"/>
      <c r="AD45" s="2000"/>
      <c r="AE45" s="2000"/>
      <c r="AF45" s="2000"/>
      <c r="AH45" s="1987"/>
      <c r="AI45" s="1987"/>
      <c r="AJ45" s="1987"/>
      <c r="AK45" s="1987"/>
      <c r="AL45" s="1987"/>
      <c r="AM45" s="1987"/>
      <c r="AN45" s="37"/>
      <c r="AO45" s="1988"/>
      <c r="AP45" s="1988"/>
      <c r="AQ45" s="1988"/>
    </row>
    <row r="46" spans="1:43" s="10" customFormat="1" outlineLevel="1">
      <c r="A46" s="37">
        <v>151</v>
      </c>
      <c r="B46" s="37"/>
      <c r="C46" s="43" t="s">
        <v>478</v>
      </c>
      <c r="D46" s="77"/>
      <c r="E46" s="37"/>
      <c r="F46" s="43"/>
      <c r="G46" s="37"/>
      <c r="H46" s="37"/>
      <c r="I46" s="37"/>
      <c r="J46" s="37"/>
      <c r="K46" s="37"/>
      <c r="L46" s="37"/>
      <c r="M46" s="37"/>
      <c r="N46" s="37"/>
      <c r="O46" s="37"/>
      <c r="P46" s="37"/>
      <c r="Q46" s="37"/>
      <c r="R46" s="1997"/>
      <c r="S46" s="1997"/>
      <c r="T46" s="1997"/>
      <c r="U46" s="1997"/>
      <c r="V46" s="1997"/>
      <c r="W46" s="1997"/>
      <c r="X46" s="1997"/>
      <c r="Y46" s="37"/>
      <c r="Z46" s="1997"/>
      <c r="AA46" s="1997"/>
      <c r="AB46" s="1997"/>
      <c r="AC46" s="1997"/>
      <c r="AD46" s="1997"/>
      <c r="AE46" s="1997"/>
      <c r="AF46" s="1997"/>
      <c r="AH46" s="1991"/>
      <c r="AI46" s="1987"/>
      <c r="AJ46" s="1987"/>
      <c r="AK46" s="1987"/>
      <c r="AL46" s="1987"/>
      <c r="AM46" s="1987"/>
      <c r="AN46" s="37"/>
      <c r="AO46" s="1992"/>
      <c r="AP46" s="1988"/>
      <c r="AQ46" s="1988"/>
    </row>
    <row r="47" spans="1:43" s="10" customFormat="1" outlineLevel="1">
      <c r="A47" s="37">
        <v>152</v>
      </c>
      <c r="B47" s="37"/>
      <c r="C47" s="43" t="s">
        <v>477</v>
      </c>
      <c r="D47" s="77"/>
      <c r="E47" s="37"/>
      <c r="F47" s="43"/>
      <c r="G47" s="37"/>
      <c r="H47" s="37"/>
      <c r="I47" s="37"/>
      <c r="J47" s="37"/>
      <c r="K47" s="37"/>
      <c r="L47" s="37"/>
      <c r="M47" s="37"/>
      <c r="N47" s="37"/>
      <c r="O47" s="37"/>
      <c r="P47" s="37"/>
      <c r="Q47" s="37"/>
      <c r="R47" s="1997"/>
      <c r="S47" s="1997"/>
      <c r="T47" s="1997"/>
      <c r="U47" s="1997"/>
      <c r="V47" s="1997"/>
      <c r="W47" s="1997"/>
      <c r="X47" s="1997"/>
      <c r="Y47" s="37"/>
      <c r="Z47" s="1997"/>
      <c r="AA47" s="1997"/>
      <c r="AB47" s="1997"/>
      <c r="AC47" s="1997"/>
      <c r="AD47" s="1997"/>
      <c r="AE47" s="1997"/>
      <c r="AF47" s="1997"/>
      <c r="AH47" s="1991"/>
      <c r="AI47" s="1987"/>
      <c r="AJ47" s="1987"/>
      <c r="AK47" s="1987"/>
      <c r="AL47" s="1987"/>
      <c r="AM47" s="1987"/>
      <c r="AN47" s="37"/>
      <c r="AO47" s="1992"/>
      <c r="AP47" s="1988"/>
      <c r="AQ47" s="1988"/>
    </row>
    <row r="48" spans="1:43" s="10" customFormat="1" outlineLevel="1">
      <c r="A48" s="37">
        <v>153</v>
      </c>
      <c r="B48" s="37"/>
      <c r="C48" s="43" t="s">
        <v>476</v>
      </c>
      <c r="D48" s="77"/>
      <c r="E48" s="37"/>
      <c r="F48" s="43"/>
      <c r="G48" s="37"/>
      <c r="H48" s="37"/>
      <c r="I48" s="37"/>
      <c r="J48" s="37"/>
      <c r="K48" s="37"/>
      <c r="L48" s="37"/>
      <c r="M48" s="37"/>
      <c r="N48" s="37"/>
      <c r="O48" s="37"/>
      <c r="P48" s="37"/>
      <c r="Q48" s="37"/>
      <c r="R48" s="1997"/>
      <c r="S48" s="1997"/>
      <c r="T48" s="1997"/>
      <c r="U48" s="1997"/>
      <c r="V48" s="1997"/>
      <c r="W48" s="1997"/>
      <c r="X48" s="1997"/>
      <c r="Y48" s="37"/>
      <c r="Z48" s="1997"/>
      <c r="AA48" s="1997"/>
      <c r="AB48" s="1997"/>
      <c r="AC48" s="1997"/>
      <c r="AD48" s="1997"/>
      <c r="AE48" s="1997"/>
      <c r="AF48" s="1997"/>
      <c r="AH48" s="1991"/>
      <c r="AI48" s="1987"/>
      <c r="AJ48" s="1987"/>
      <c r="AK48" s="1987"/>
      <c r="AL48" s="1987"/>
      <c r="AM48" s="1987"/>
      <c r="AN48" s="37"/>
      <c r="AO48" s="1992"/>
      <c r="AP48" s="1988"/>
      <c r="AQ48" s="1988"/>
    </row>
    <row r="49" spans="1:43" s="10" customFormat="1" outlineLevel="1">
      <c r="A49" s="37">
        <v>154</v>
      </c>
      <c r="B49" s="37"/>
      <c r="C49" s="43" t="s">
        <v>475</v>
      </c>
      <c r="D49" s="77"/>
      <c r="E49" s="37"/>
      <c r="F49" s="43"/>
      <c r="G49" s="37"/>
      <c r="H49" s="37"/>
      <c r="I49" s="37"/>
      <c r="J49" s="37"/>
      <c r="K49" s="37"/>
      <c r="L49" s="37"/>
      <c r="M49" s="37"/>
      <c r="N49" s="37"/>
      <c r="O49" s="37"/>
      <c r="P49" s="37"/>
      <c r="Q49" s="37"/>
      <c r="R49" s="1997"/>
      <c r="S49" s="1997"/>
      <c r="T49" s="1997"/>
      <c r="U49" s="1997"/>
      <c r="V49" s="1997"/>
      <c r="W49" s="1997"/>
      <c r="X49" s="1997"/>
      <c r="Y49" s="37"/>
      <c r="Z49" s="1997"/>
      <c r="AA49" s="1997"/>
      <c r="AB49" s="1997"/>
      <c r="AC49" s="1997"/>
      <c r="AD49" s="1997"/>
      <c r="AE49" s="1997"/>
      <c r="AF49" s="1997"/>
      <c r="AH49" s="1991"/>
      <c r="AI49" s="1987"/>
      <c r="AJ49" s="1987"/>
      <c r="AK49" s="1987"/>
      <c r="AL49" s="1987"/>
      <c r="AM49" s="1987"/>
      <c r="AN49" s="37"/>
      <c r="AO49" s="1992"/>
      <c r="AP49" s="1988"/>
      <c r="AQ49" s="1988"/>
    </row>
    <row r="50" spans="1:43" s="10" customFormat="1" outlineLevel="1">
      <c r="A50" s="37">
        <v>155</v>
      </c>
      <c r="B50" s="37"/>
      <c r="C50" s="43" t="s">
        <v>474</v>
      </c>
      <c r="D50" s="77"/>
      <c r="E50" s="37"/>
      <c r="F50" s="43"/>
      <c r="G50" s="37"/>
      <c r="H50" s="37"/>
      <c r="I50" s="37"/>
      <c r="J50" s="37"/>
      <c r="K50" s="37"/>
      <c r="L50" s="37"/>
      <c r="M50" s="37"/>
      <c r="N50" s="37"/>
      <c r="O50" s="37"/>
      <c r="P50" s="37"/>
      <c r="Q50" s="37"/>
      <c r="R50" s="1997"/>
      <c r="S50" s="1997"/>
      <c r="T50" s="1997"/>
      <c r="U50" s="1997"/>
      <c r="V50" s="1997"/>
      <c r="W50" s="1997"/>
      <c r="X50" s="1997"/>
      <c r="Y50" s="37"/>
      <c r="Z50" s="1997"/>
      <c r="AA50" s="1997"/>
      <c r="AB50" s="1997"/>
      <c r="AC50" s="1997"/>
      <c r="AD50" s="1997"/>
      <c r="AE50" s="1997"/>
      <c r="AF50" s="1997"/>
      <c r="AH50" s="1991"/>
      <c r="AI50" s="1987"/>
      <c r="AJ50" s="1987"/>
      <c r="AK50" s="1987"/>
      <c r="AL50" s="1987"/>
      <c r="AM50" s="1987"/>
      <c r="AN50" s="37"/>
      <c r="AO50" s="1992"/>
      <c r="AP50" s="1988"/>
      <c r="AQ50" s="1988"/>
    </row>
    <row r="51" spans="1:43" s="10" customFormat="1" outlineLevel="1">
      <c r="A51" s="37"/>
      <c r="B51" s="37"/>
      <c r="C51" s="77"/>
      <c r="D51" s="77"/>
      <c r="E51" s="37"/>
      <c r="F51" s="43"/>
      <c r="G51" s="37"/>
      <c r="H51" s="37"/>
      <c r="I51" s="37"/>
      <c r="J51" s="37"/>
      <c r="K51" s="37"/>
      <c r="L51" s="37"/>
      <c r="M51" s="37"/>
      <c r="N51" s="37"/>
      <c r="O51" s="37"/>
      <c r="P51" s="37"/>
      <c r="Q51" s="37"/>
      <c r="R51" s="2000"/>
      <c r="S51" s="2000"/>
      <c r="T51" s="2000"/>
      <c r="U51" s="2000"/>
      <c r="V51" s="2000"/>
      <c r="W51" s="2000"/>
      <c r="X51" s="2000"/>
      <c r="Y51" s="37"/>
      <c r="Z51" s="1997"/>
      <c r="AA51" s="1997"/>
      <c r="AB51" s="1997"/>
      <c r="AC51" s="1997"/>
      <c r="AD51" s="1997"/>
      <c r="AE51" s="1997"/>
      <c r="AF51" s="1997"/>
      <c r="AH51" s="1991"/>
      <c r="AI51" s="1987"/>
      <c r="AJ51" s="1987"/>
      <c r="AK51" s="1987"/>
      <c r="AL51" s="1987"/>
      <c r="AM51" s="1987"/>
      <c r="AN51" s="37"/>
      <c r="AO51" s="1992"/>
      <c r="AP51" s="1988"/>
      <c r="AQ51" s="1988"/>
    </row>
    <row r="52" spans="1:43" s="10" customFormat="1" outlineLevel="1">
      <c r="A52" s="38">
        <v>160</v>
      </c>
      <c r="B52" s="61" t="s">
        <v>473</v>
      </c>
      <c r="C52" s="78"/>
      <c r="D52" s="78"/>
      <c r="E52" s="37"/>
      <c r="F52" s="61"/>
      <c r="G52" s="37"/>
      <c r="H52" s="37"/>
      <c r="I52" s="37"/>
      <c r="J52" s="37"/>
      <c r="K52" s="37"/>
      <c r="L52" s="37"/>
      <c r="M52" s="37"/>
      <c r="N52" s="37"/>
      <c r="O52" s="37"/>
      <c r="P52" s="37"/>
      <c r="Q52" s="37"/>
      <c r="R52" s="2000"/>
      <c r="S52" s="2000"/>
      <c r="T52" s="2000"/>
      <c r="U52" s="2000"/>
      <c r="V52" s="2000"/>
      <c r="W52" s="2000"/>
      <c r="X52" s="2000"/>
      <c r="Y52" s="37"/>
      <c r="Z52" s="2000"/>
      <c r="AA52" s="2000"/>
      <c r="AB52" s="2000"/>
      <c r="AC52" s="2000"/>
      <c r="AD52" s="2000"/>
      <c r="AE52" s="2000"/>
      <c r="AF52" s="2000"/>
      <c r="AH52" s="1987"/>
      <c r="AI52" s="1987"/>
      <c r="AJ52" s="1987"/>
      <c r="AK52" s="1987"/>
      <c r="AL52" s="1987"/>
      <c r="AM52" s="1987"/>
      <c r="AN52" s="37"/>
      <c r="AO52" s="1988"/>
      <c r="AP52" s="1988"/>
      <c r="AQ52" s="1988"/>
    </row>
    <row r="53" spans="1:43" s="10" customFormat="1" outlineLevel="1">
      <c r="A53" s="37"/>
      <c r="B53" s="37"/>
      <c r="C53" s="77"/>
      <c r="D53" s="77"/>
      <c r="E53" s="37"/>
      <c r="F53" s="43"/>
      <c r="G53" s="37"/>
      <c r="H53" s="37"/>
      <c r="I53" s="37"/>
      <c r="J53" s="37"/>
      <c r="K53" s="37"/>
      <c r="L53" s="37"/>
      <c r="M53" s="37"/>
      <c r="N53" s="37"/>
      <c r="O53" s="37"/>
      <c r="P53" s="37"/>
      <c r="Q53" s="37"/>
      <c r="R53" s="1997"/>
      <c r="S53" s="1997"/>
      <c r="T53" s="1997"/>
      <c r="U53" s="1997"/>
      <c r="V53" s="1997"/>
      <c r="W53" s="1997"/>
      <c r="X53" s="1997"/>
      <c r="Y53" s="37"/>
      <c r="Z53" s="1997"/>
      <c r="AA53" s="1997"/>
      <c r="AB53" s="1997"/>
      <c r="AC53" s="1997"/>
      <c r="AD53" s="1997"/>
      <c r="AE53" s="1997"/>
      <c r="AF53" s="1997"/>
      <c r="AH53" s="1991"/>
      <c r="AI53" s="1987"/>
      <c r="AJ53" s="1987"/>
      <c r="AK53" s="1987"/>
      <c r="AL53" s="1987"/>
      <c r="AM53" s="1987"/>
      <c r="AN53" s="37"/>
      <c r="AO53" s="1992"/>
      <c r="AP53" s="1988"/>
      <c r="AQ53" s="1988"/>
    </row>
    <row r="54" spans="1:43" s="10" customFormat="1" outlineLevel="1">
      <c r="A54" s="38">
        <v>200</v>
      </c>
      <c r="B54" s="67" t="s">
        <v>472</v>
      </c>
      <c r="C54" s="78"/>
      <c r="D54" s="78"/>
      <c r="E54" s="37"/>
      <c r="F54" s="61"/>
      <c r="G54" s="37"/>
      <c r="H54" s="37"/>
      <c r="I54" s="37"/>
      <c r="J54" s="37"/>
      <c r="K54" s="37"/>
      <c r="L54" s="37"/>
      <c r="M54" s="37"/>
      <c r="N54" s="37"/>
      <c r="O54" s="37"/>
      <c r="P54" s="37"/>
      <c r="Q54" s="37"/>
      <c r="R54" s="2000"/>
      <c r="S54" s="2000"/>
      <c r="T54" s="2000"/>
      <c r="U54" s="2000"/>
      <c r="V54" s="2000"/>
      <c r="W54" s="2000"/>
      <c r="X54" s="2000"/>
      <c r="Y54" s="37"/>
      <c r="Z54" s="2000"/>
      <c r="AA54" s="2000"/>
      <c r="AB54" s="2000"/>
      <c r="AC54" s="2000"/>
      <c r="AD54" s="2000"/>
      <c r="AE54" s="2000"/>
      <c r="AF54" s="2000"/>
      <c r="AH54" s="1987"/>
      <c r="AI54" s="1987"/>
      <c r="AJ54" s="1987"/>
      <c r="AK54" s="1987"/>
      <c r="AL54" s="1987"/>
      <c r="AM54" s="1987"/>
      <c r="AN54" s="37"/>
      <c r="AO54" s="1988"/>
      <c r="AP54" s="1988"/>
      <c r="AQ54" s="1988"/>
    </row>
    <row r="55" spans="1:43" s="10" customFormat="1" outlineLevel="1">
      <c r="A55" s="37"/>
      <c r="B55" s="37"/>
      <c r="C55" s="77"/>
      <c r="D55" s="77"/>
      <c r="E55" s="37"/>
      <c r="F55" s="43"/>
      <c r="G55" s="37"/>
      <c r="H55" s="37"/>
      <c r="I55" s="37"/>
      <c r="J55" s="37"/>
      <c r="K55" s="37"/>
      <c r="L55" s="37"/>
      <c r="M55" s="37"/>
      <c r="N55" s="37"/>
      <c r="O55" s="37"/>
      <c r="P55" s="37"/>
      <c r="Q55" s="37"/>
      <c r="R55" s="1997"/>
      <c r="S55" s="1997"/>
      <c r="T55" s="1997"/>
      <c r="U55" s="1997"/>
      <c r="V55" s="1997"/>
      <c r="W55" s="1997"/>
      <c r="X55" s="1997"/>
      <c r="Y55" s="37"/>
      <c r="Z55" s="1997"/>
      <c r="AA55" s="1997"/>
      <c r="AB55" s="1997"/>
      <c r="AC55" s="1997"/>
      <c r="AD55" s="1997"/>
      <c r="AE55" s="1997"/>
      <c r="AF55" s="1997"/>
      <c r="AH55" s="1991"/>
      <c r="AI55" s="1987"/>
      <c r="AJ55" s="1987"/>
      <c r="AK55" s="1987"/>
      <c r="AL55" s="1987"/>
      <c r="AM55" s="1987"/>
      <c r="AN55" s="37"/>
      <c r="AO55" s="1992"/>
      <c r="AP55" s="1988"/>
      <c r="AQ55" s="1988"/>
    </row>
    <row r="56" spans="1:43" s="10" customFormat="1" outlineLevel="1">
      <c r="A56" s="38">
        <v>210</v>
      </c>
      <c r="B56" s="61" t="s">
        <v>471</v>
      </c>
      <c r="C56" s="78"/>
      <c r="D56" s="78"/>
      <c r="E56" s="37"/>
      <c r="F56" s="61"/>
      <c r="G56" s="37"/>
      <c r="H56" s="37"/>
      <c r="I56" s="37"/>
      <c r="J56" s="37"/>
      <c r="K56" s="37"/>
      <c r="L56" s="37"/>
      <c r="M56" s="37"/>
      <c r="N56" s="37"/>
      <c r="O56" s="37"/>
      <c r="P56" s="37"/>
      <c r="Q56" s="37"/>
      <c r="R56" s="2000"/>
      <c r="S56" s="2000"/>
      <c r="T56" s="2000"/>
      <c r="U56" s="2000"/>
      <c r="V56" s="2000"/>
      <c r="W56" s="2000"/>
      <c r="X56" s="2000"/>
      <c r="Y56" s="37"/>
      <c r="Z56" s="2000"/>
      <c r="AA56" s="2000"/>
      <c r="AB56" s="2000"/>
      <c r="AC56" s="2000"/>
      <c r="AD56" s="2000"/>
      <c r="AE56" s="2000"/>
      <c r="AF56" s="2000"/>
      <c r="AH56" s="1987"/>
      <c r="AI56" s="1987"/>
      <c r="AJ56" s="1987"/>
      <c r="AK56" s="1987"/>
      <c r="AL56" s="1987"/>
      <c r="AM56" s="1987"/>
      <c r="AN56" s="37"/>
      <c r="AO56" s="1988"/>
      <c r="AP56" s="1988"/>
      <c r="AQ56" s="1988"/>
    </row>
    <row r="57" spans="1:43" s="10" customFormat="1" outlineLevel="1">
      <c r="A57" s="37">
        <v>211</v>
      </c>
      <c r="B57" s="37"/>
      <c r="C57" s="43" t="s">
        <v>470</v>
      </c>
      <c r="D57" s="77"/>
      <c r="E57" s="37"/>
      <c r="F57" s="43"/>
      <c r="G57" s="37"/>
      <c r="H57" s="37"/>
      <c r="I57" s="37"/>
      <c r="J57" s="37"/>
      <c r="K57" s="37"/>
      <c r="L57" s="37"/>
      <c r="M57" s="37"/>
      <c r="N57" s="37"/>
      <c r="O57" s="37"/>
      <c r="P57" s="37"/>
      <c r="Q57" s="37"/>
      <c r="R57" s="1997"/>
      <c r="S57" s="1997"/>
      <c r="T57" s="1997"/>
      <c r="U57" s="1997"/>
      <c r="V57" s="1997"/>
      <c r="W57" s="1997"/>
      <c r="X57" s="1997"/>
      <c r="Y57" s="37"/>
      <c r="Z57" s="1997"/>
      <c r="AA57" s="1997"/>
      <c r="AB57" s="1997"/>
      <c r="AC57" s="1997"/>
      <c r="AD57" s="1997"/>
      <c r="AE57" s="1997"/>
      <c r="AF57" s="1997"/>
      <c r="AH57" s="1991"/>
      <c r="AI57" s="1987"/>
      <c r="AJ57" s="1987"/>
      <c r="AK57" s="1987"/>
      <c r="AL57" s="1987"/>
      <c r="AM57" s="1987"/>
      <c r="AN57" s="37"/>
      <c r="AO57" s="1992"/>
      <c r="AP57" s="1988"/>
      <c r="AQ57" s="1988"/>
    </row>
    <row r="58" spans="1:43" s="10" customFormat="1" outlineLevel="1">
      <c r="A58" s="81">
        <v>212</v>
      </c>
      <c r="B58" s="37"/>
      <c r="C58" s="79" t="s">
        <v>467</v>
      </c>
      <c r="D58" s="80"/>
      <c r="E58" s="37"/>
      <c r="F58" s="79"/>
      <c r="G58" s="37"/>
      <c r="H58" s="37"/>
      <c r="I58" s="37"/>
      <c r="J58" s="37"/>
      <c r="K58" s="37"/>
      <c r="L58" s="37"/>
      <c r="M58" s="37"/>
      <c r="N58" s="37"/>
      <c r="O58" s="37"/>
      <c r="P58" s="37"/>
      <c r="Q58" s="37"/>
      <c r="R58" s="2004"/>
      <c r="S58" s="2004"/>
      <c r="T58" s="2004"/>
      <c r="U58" s="2004"/>
      <c r="V58" s="2004"/>
      <c r="W58" s="2004"/>
      <c r="X58" s="2004"/>
      <c r="Y58" s="37"/>
      <c r="Z58" s="2004"/>
      <c r="AA58" s="2004"/>
      <c r="AB58" s="2004"/>
      <c r="AC58" s="2004"/>
      <c r="AD58" s="2004"/>
      <c r="AE58" s="2004"/>
      <c r="AF58" s="2004"/>
      <c r="AH58" s="1998"/>
      <c r="AI58" s="1987"/>
      <c r="AJ58" s="1987"/>
      <c r="AK58" s="1987"/>
      <c r="AL58" s="1987"/>
      <c r="AM58" s="1987"/>
      <c r="AN58" s="37"/>
      <c r="AO58" s="1999"/>
      <c r="AP58" s="1988"/>
      <c r="AQ58" s="1988"/>
    </row>
    <row r="59" spans="1:43" s="10" customFormat="1" outlineLevel="1">
      <c r="A59" s="81">
        <v>213</v>
      </c>
      <c r="B59" s="37"/>
      <c r="C59" s="79" t="s">
        <v>466</v>
      </c>
      <c r="D59" s="80"/>
      <c r="E59" s="37"/>
      <c r="F59" s="79"/>
      <c r="G59" s="37"/>
      <c r="H59" s="37"/>
      <c r="I59" s="37"/>
      <c r="J59" s="37"/>
      <c r="K59" s="37"/>
      <c r="L59" s="37"/>
      <c r="M59" s="37"/>
      <c r="N59" s="37"/>
      <c r="O59" s="37"/>
      <c r="P59" s="37"/>
      <c r="Q59" s="37"/>
      <c r="R59" s="2004"/>
      <c r="S59" s="2004"/>
      <c r="T59" s="2004"/>
      <c r="U59" s="2004"/>
      <c r="V59" s="2004"/>
      <c r="W59" s="2004"/>
      <c r="X59" s="2004"/>
      <c r="Y59" s="37"/>
      <c r="Z59" s="2004"/>
      <c r="AA59" s="2004"/>
      <c r="AB59" s="2004"/>
      <c r="AC59" s="2004"/>
      <c r="AD59" s="2004"/>
      <c r="AE59" s="2004"/>
      <c r="AF59" s="2004"/>
      <c r="AH59" s="1998"/>
      <c r="AI59" s="1987"/>
      <c r="AJ59" s="1987"/>
      <c r="AK59" s="1987"/>
      <c r="AL59" s="1987"/>
      <c r="AM59" s="1987"/>
      <c r="AN59" s="37"/>
      <c r="AO59" s="1999"/>
      <c r="AP59" s="1988"/>
      <c r="AQ59" s="1988"/>
    </row>
    <row r="60" spans="1:43" s="10" customFormat="1" outlineLevel="1">
      <c r="A60" s="37">
        <v>214</v>
      </c>
      <c r="B60" s="37"/>
      <c r="C60" s="43" t="s">
        <v>469</v>
      </c>
      <c r="D60" s="77"/>
      <c r="E60" s="37"/>
      <c r="F60" s="43"/>
      <c r="G60" s="37"/>
      <c r="H60" s="37"/>
      <c r="I60" s="37"/>
      <c r="J60" s="37"/>
      <c r="K60" s="37"/>
      <c r="L60" s="37"/>
      <c r="M60" s="37"/>
      <c r="N60" s="37"/>
      <c r="O60" s="37"/>
      <c r="P60" s="37"/>
      <c r="Q60" s="37"/>
      <c r="R60" s="1997"/>
      <c r="S60" s="1997"/>
      <c r="T60" s="1997"/>
      <c r="U60" s="1997"/>
      <c r="V60" s="1997"/>
      <c r="W60" s="1997"/>
      <c r="X60" s="1997"/>
      <c r="Y60" s="37"/>
      <c r="Z60" s="1997"/>
      <c r="AA60" s="1997"/>
      <c r="AB60" s="1997"/>
      <c r="AC60" s="1997"/>
      <c r="AD60" s="1997"/>
      <c r="AE60" s="1997"/>
      <c r="AF60" s="1997"/>
      <c r="AH60" s="1991"/>
      <c r="AI60" s="1987"/>
      <c r="AJ60" s="1987"/>
      <c r="AK60" s="1987"/>
      <c r="AL60" s="1987"/>
      <c r="AM60" s="1987"/>
      <c r="AN60" s="37"/>
      <c r="AO60" s="1992"/>
      <c r="AP60" s="1988"/>
      <c r="AQ60" s="1988"/>
    </row>
    <row r="61" spans="1:43" s="10" customFormat="1" outlineLevel="1">
      <c r="A61" s="81">
        <v>215</v>
      </c>
      <c r="B61" s="37"/>
      <c r="C61" s="79" t="s">
        <v>467</v>
      </c>
      <c r="D61" s="80"/>
      <c r="E61" s="37"/>
      <c r="F61" s="79"/>
      <c r="G61" s="37"/>
      <c r="H61" s="37"/>
      <c r="I61" s="37"/>
      <c r="J61" s="37"/>
      <c r="K61" s="37"/>
      <c r="L61" s="37"/>
      <c r="M61" s="37"/>
      <c r="N61" s="37"/>
      <c r="O61" s="37"/>
      <c r="P61" s="37"/>
      <c r="Q61" s="37"/>
      <c r="R61" s="2004"/>
      <c r="S61" s="2004"/>
      <c r="T61" s="2004"/>
      <c r="U61" s="2004"/>
      <c r="V61" s="2004"/>
      <c r="W61" s="2004"/>
      <c r="X61" s="2004"/>
      <c r="Y61" s="37"/>
      <c r="Z61" s="2004"/>
      <c r="AA61" s="2004"/>
      <c r="AB61" s="2004"/>
      <c r="AC61" s="2004"/>
      <c r="AD61" s="2004"/>
      <c r="AE61" s="2004"/>
      <c r="AF61" s="2004"/>
      <c r="AH61" s="1998"/>
      <c r="AI61" s="1987"/>
      <c r="AJ61" s="1987"/>
      <c r="AK61" s="1987"/>
      <c r="AL61" s="1987"/>
      <c r="AM61" s="1987"/>
      <c r="AN61" s="37"/>
      <c r="AO61" s="1999"/>
      <c r="AP61" s="1988"/>
      <c r="AQ61" s="1988"/>
    </row>
    <row r="62" spans="1:43" s="10" customFormat="1" outlineLevel="1">
      <c r="A62" s="81">
        <v>216</v>
      </c>
      <c r="B62" s="37"/>
      <c r="C62" s="79" t="s">
        <v>466</v>
      </c>
      <c r="D62" s="80"/>
      <c r="E62" s="37"/>
      <c r="F62" s="79"/>
      <c r="G62" s="37"/>
      <c r="H62" s="37"/>
      <c r="I62" s="37"/>
      <c r="J62" s="37"/>
      <c r="K62" s="37"/>
      <c r="L62" s="37"/>
      <c r="M62" s="37"/>
      <c r="N62" s="37"/>
      <c r="O62" s="37"/>
      <c r="P62" s="37"/>
      <c r="Q62" s="37"/>
      <c r="R62" s="2004"/>
      <c r="S62" s="2004"/>
      <c r="T62" s="2004"/>
      <c r="U62" s="2004"/>
      <c r="V62" s="2004"/>
      <c r="W62" s="2004"/>
      <c r="X62" s="2004"/>
      <c r="Y62" s="37"/>
      <c r="Z62" s="2004"/>
      <c r="AA62" s="2004"/>
      <c r="AB62" s="2004"/>
      <c r="AC62" s="2004"/>
      <c r="AD62" s="2004"/>
      <c r="AE62" s="2004"/>
      <c r="AF62" s="2004"/>
      <c r="AH62" s="1998"/>
      <c r="AI62" s="1987"/>
      <c r="AJ62" s="1987"/>
      <c r="AK62" s="1987"/>
      <c r="AL62" s="1987"/>
      <c r="AM62" s="1987"/>
      <c r="AN62" s="37"/>
      <c r="AO62" s="1999"/>
      <c r="AP62" s="1988"/>
      <c r="AQ62" s="1988"/>
    </row>
    <row r="63" spans="1:43" s="10" customFormat="1" outlineLevel="1">
      <c r="A63" s="37">
        <v>217</v>
      </c>
      <c r="B63" s="37"/>
      <c r="C63" s="43" t="s">
        <v>468</v>
      </c>
      <c r="D63" s="77"/>
      <c r="E63" s="37"/>
      <c r="F63" s="43"/>
      <c r="G63" s="37"/>
      <c r="H63" s="37"/>
      <c r="I63" s="37"/>
      <c r="J63" s="37"/>
      <c r="K63" s="37"/>
      <c r="L63" s="37"/>
      <c r="M63" s="37"/>
      <c r="N63" s="37"/>
      <c r="O63" s="37"/>
      <c r="P63" s="37"/>
      <c r="Q63" s="37"/>
      <c r="R63" s="1997"/>
      <c r="S63" s="1997"/>
      <c r="T63" s="1997"/>
      <c r="U63" s="1997"/>
      <c r="V63" s="1997"/>
      <c r="W63" s="1997"/>
      <c r="X63" s="1997"/>
      <c r="Y63" s="37"/>
      <c r="Z63" s="1997"/>
      <c r="AA63" s="1997"/>
      <c r="AB63" s="1997"/>
      <c r="AC63" s="1997"/>
      <c r="AD63" s="1997"/>
      <c r="AE63" s="1997"/>
      <c r="AF63" s="1997"/>
      <c r="AH63" s="1991"/>
      <c r="AI63" s="1987"/>
      <c r="AJ63" s="1987"/>
      <c r="AK63" s="1987"/>
      <c r="AL63" s="1987"/>
      <c r="AM63" s="1987"/>
      <c r="AN63" s="37"/>
      <c r="AO63" s="1992"/>
      <c r="AP63" s="1988"/>
      <c r="AQ63" s="1988"/>
    </row>
    <row r="64" spans="1:43" s="10" customFormat="1" outlineLevel="1">
      <c r="A64" s="81">
        <v>218</v>
      </c>
      <c r="B64" s="37"/>
      <c r="C64" s="79" t="s">
        <v>467</v>
      </c>
      <c r="D64" s="80"/>
      <c r="E64" s="37"/>
      <c r="F64" s="79"/>
      <c r="G64" s="37"/>
      <c r="H64" s="37"/>
      <c r="I64" s="37"/>
      <c r="J64" s="37"/>
      <c r="K64" s="37"/>
      <c r="L64" s="37"/>
      <c r="M64" s="37"/>
      <c r="N64" s="37"/>
      <c r="O64" s="37"/>
      <c r="P64" s="37"/>
      <c r="Q64" s="37"/>
      <c r="R64" s="2004"/>
      <c r="S64" s="2004"/>
      <c r="T64" s="2004"/>
      <c r="U64" s="2004"/>
      <c r="V64" s="2004"/>
      <c r="W64" s="2004"/>
      <c r="X64" s="2004"/>
      <c r="Y64" s="37"/>
      <c r="Z64" s="2004"/>
      <c r="AA64" s="2004"/>
      <c r="AB64" s="2004"/>
      <c r="AC64" s="2004"/>
      <c r="AD64" s="2004"/>
      <c r="AE64" s="2004"/>
      <c r="AF64" s="2004"/>
      <c r="AH64" s="1998"/>
      <c r="AI64" s="1987"/>
      <c r="AJ64" s="1987"/>
      <c r="AK64" s="1987"/>
      <c r="AL64" s="1987"/>
      <c r="AM64" s="1987"/>
      <c r="AN64" s="37"/>
      <c r="AO64" s="1999"/>
      <c r="AP64" s="1988"/>
      <c r="AQ64" s="1988"/>
    </row>
    <row r="65" spans="1:43" s="10" customFormat="1" outlineLevel="1">
      <c r="A65" s="81">
        <v>219</v>
      </c>
      <c r="B65" s="37"/>
      <c r="C65" s="79" t="s">
        <v>466</v>
      </c>
      <c r="D65" s="80"/>
      <c r="E65" s="37"/>
      <c r="F65" s="79"/>
      <c r="G65" s="37"/>
      <c r="H65" s="37"/>
      <c r="I65" s="37"/>
      <c r="J65" s="37"/>
      <c r="K65" s="37"/>
      <c r="L65" s="37"/>
      <c r="M65" s="37"/>
      <c r="N65" s="37"/>
      <c r="O65" s="37"/>
      <c r="P65" s="37"/>
      <c r="Q65" s="37"/>
      <c r="R65" s="1997"/>
      <c r="S65" s="1997"/>
      <c r="T65" s="1997"/>
      <c r="U65" s="1997"/>
      <c r="V65" s="1997"/>
      <c r="W65" s="1997"/>
      <c r="X65" s="1997"/>
      <c r="Y65" s="37"/>
      <c r="Z65" s="2004"/>
      <c r="AA65" s="2004"/>
      <c r="AB65" s="2004"/>
      <c r="AC65" s="2004"/>
      <c r="AD65" s="2004"/>
      <c r="AE65" s="2004"/>
      <c r="AF65" s="2004"/>
      <c r="AH65" s="1998"/>
      <c r="AI65" s="1987"/>
      <c r="AJ65" s="1987"/>
      <c r="AK65" s="1987"/>
      <c r="AL65" s="1987"/>
      <c r="AM65" s="1987"/>
      <c r="AN65" s="37"/>
      <c r="AO65" s="1999"/>
      <c r="AP65" s="1988"/>
      <c r="AQ65" s="1988"/>
    </row>
    <row r="66" spans="1:43" s="10" customFormat="1" outlineLevel="1">
      <c r="A66" s="37"/>
      <c r="B66" s="37"/>
      <c r="C66" s="77"/>
      <c r="D66" s="77"/>
      <c r="E66" s="37"/>
      <c r="F66" s="43"/>
      <c r="G66" s="37"/>
      <c r="H66" s="37"/>
      <c r="I66" s="37"/>
      <c r="J66" s="37"/>
      <c r="K66" s="37"/>
      <c r="L66" s="37"/>
      <c r="M66" s="37"/>
      <c r="N66" s="37"/>
      <c r="O66" s="37"/>
      <c r="P66" s="37"/>
      <c r="Q66" s="37"/>
      <c r="R66" s="1997"/>
      <c r="S66" s="1997"/>
      <c r="T66" s="1997"/>
      <c r="U66" s="1997"/>
      <c r="V66" s="1997"/>
      <c r="W66" s="1997"/>
      <c r="X66" s="1997"/>
      <c r="Y66" s="37"/>
      <c r="Z66" s="1997"/>
      <c r="AA66" s="1997"/>
      <c r="AB66" s="1997"/>
      <c r="AC66" s="1997"/>
      <c r="AD66" s="1997"/>
      <c r="AE66" s="1997"/>
      <c r="AF66" s="1997"/>
      <c r="AH66" s="1991"/>
      <c r="AI66" s="1987"/>
      <c r="AJ66" s="1987"/>
      <c r="AK66" s="1987"/>
      <c r="AL66" s="1987"/>
      <c r="AM66" s="1987"/>
      <c r="AN66" s="37"/>
      <c r="AO66" s="1992"/>
      <c r="AP66" s="1988"/>
      <c r="AQ66" s="1988"/>
    </row>
    <row r="67" spans="1:43" s="10" customFormat="1" outlineLevel="1">
      <c r="A67" s="38">
        <v>220</v>
      </c>
      <c r="B67" s="61" t="s">
        <v>465</v>
      </c>
      <c r="C67" s="78"/>
      <c r="D67" s="78"/>
      <c r="E67" s="37"/>
      <c r="F67" s="61"/>
      <c r="G67" s="37"/>
      <c r="H67" s="37"/>
      <c r="I67" s="37"/>
      <c r="J67" s="37"/>
      <c r="K67" s="37"/>
      <c r="L67" s="37"/>
      <c r="M67" s="37"/>
      <c r="N67" s="37"/>
      <c r="O67" s="37"/>
      <c r="P67" s="37"/>
      <c r="Q67" s="37"/>
      <c r="R67" s="2000"/>
      <c r="S67" s="2000"/>
      <c r="T67" s="2000"/>
      <c r="U67" s="2000"/>
      <c r="V67" s="2000"/>
      <c r="W67" s="2000"/>
      <c r="X67" s="2000"/>
      <c r="Y67" s="37"/>
      <c r="Z67" s="2000"/>
      <c r="AA67" s="2000"/>
      <c r="AB67" s="2000"/>
      <c r="AC67" s="2000"/>
      <c r="AD67" s="2000"/>
      <c r="AE67" s="2000"/>
      <c r="AF67" s="2000"/>
      <c r="AH67" s="1987"/>
      <c r="AI67" s="1987"/>
      <c r="AJ67" s="1987"/>
      <c r="AK67" s="1987"/>
      <c r="AL67" s="1987"/>
      <c r="AM67" s="1987"/>
      <c r="AN67" s="37"/>
      <c r="AO67" s="1988"/>
      <c r="AP67" s="1988"/>
      <c r="AQ67" s="1988"/>
    </row>
    <row r="68" spans="1:43" s="10" customFormat="1" outlineLevel="1">
      <c r="A68" s="37">
        <v>221</v>
      </c>
      <c r="B68" s="37"/>
      <c r="C68" s="43" t="s">
        <v>464</v>
      </c>
      <c r="D68" s="77"/>
      <c r="E68" s="37"/>
      <c r="F68" s="43"/>
      <c r="G68" s="37"/>
      <c r="H68" s="37"/>
      <c r="I68" s="37"/>
      <c r="J68" s="37"/>
      <c r="K68" s="37"/>
      <c r="L68" s="37"/>
      <c r="M68" s="37"/>
      <c r="N68" s="37"/>
      <c r="O68" s="37"/>
      <c r="P68" s="37"/>
      <c r="Q68" s="37"/>
      <c r="R68" s="1997"/>
      <c r="S68" s="1997"/>
      <c r="T68" s="1997"/>
      <c r="U68" s="1997"/>
      <c r="V68" s="1997"/>
      <c r="W68" s="1997"/>
      <c r="X68" s="1997"/>
      <c r="Y68" s="37"/>
      <c r="Z68" s="1997"/>
      <c r="AA68" s="1997"/>
      <c r="AB68" s="1997"/>
      <c r="AC68" s="1997"/>
      <c r="AD68" s="1997"/>
      <c r="AE68" s="1997"/>
      <c r="AF68" s="1997"/>
      <c r="AH68" s="1991"/>
      <c r="AI68" s="1987"/>
      <c r="AJ68" s="1987"/>
      <c r="AK68" s="1987"/>
      <c r="AL68" s="1987"/>
      <c r="AM68" s="1987"/>
      <c r="AN68" s="37"/>
      <c r="AO68" s="1992"/>
      <c r="AP68" s="1988"/>
      <c r="AQ68" s="1988"/>
    </row>
    <row r="69" spans="1:43" s="10" customFormat="1" outlineLevel="1">
      <c r="A69" s="37">
        <v>222</v>
      </c>
      <c r="B69" s="37"/>
      <c r="C69" s="43" t="s">
        <v>463</v>
      </c>
      <c r="D69" s="77"/>
      <c r="E69" s="37"/>
      <c r="F69" s="43"/>
      <c r="G69" s="37"/>
      <c r="H69" s="37"/>
      <c r="I69" s="37"/>
      <c r="J69" s="37"/>
      <c r="K69" s="37"/>
      <c r="L69" s="37"/>
      <c r="M69" s="37"/>
      <c r="N69" s="37"/>
      <c r="O69" s="37"/>
      <c r="P69" s="37"/>
      <c r="Q69" s="37"/>
      <c r="R69" s="1997"/>
      <c r="S69" s="1997"/>
      <c r="T69" s="1997"/>
      <c r="U69" s="1997"/>
      <c r="V69" s="1997"/>
      <c r="W69" s="1997"/>
      <c r="X69" s="1997"/>
      <c r="Y69" s="37"/>
      <c r="Z69" s="1997"/>
      <c r="AA69" s="1997"/>
      <c r="AB69" s="1997"/>
      <c r="AC69" s="1997"/>
      <c r="AD69" s="1997"/>
      <c r="AE69" s="1997"/>
      <c r="AF69" s="1997"/>
      <c r="AH69" s="1991"/>
      <c r="AI69" s="1987"/>
      <c r="AJ69" s="1987"/>
      <c r="AK69" s="1987"/>
      <c r="AL69" s="1987"/>
      <c r="AM69" s="1987"/>
      <c r="AN69" s="37"/>
      <c r="AO69" s="1992"/>
      <c r="AP69" s="1988"/>
      <c r="AQ69" s="1988"/>
    </row>
    <row r="70" spans="1:43" s="10" customFormat="1" outlineLevel="1">
      <c r="A70" s="37">
        <v>228</v>
      </c>
      <c r="B70" s="37"/>
      <c r="C70" s="43" t="s">
        <v>462</v>
      </c>
      <c r="D70" s="77"/>
      <c r="E70" s="37"/>
      <c r="F70" s="43"/>
      <c r="G70" s="37"/>
      <c r="H70" s="37"/>
      <c r="I70" s="37"/>
      <c r="J70" s="37"/>
      <c r="K70" s="37"/>
      <c r="L70" s="37"/>
      <c r="M70" s="37"/>
      <c r="N70" s="37"/>
      <c r="O70" s="37"/>
      <c r="P70" s="37"/>
      <c r="Q70" s="37"/>
      <c r="R70" s="1997"/>
      <c r="S70" s="1997"/>
      <c r="T70" s="1997"/>
      <c r="U70" s="1997"/>
      <c r="V70" s="1997"/>
      <c r="W70" s="1997"/>
      <c r="X70" s="1997"/>
      <c r="Y70" s="37"/>
      <c r="Z70" s="1997"/>
      <c r="AA70" s="1997"/>
      <c r="AB70" s="1997"/>
      <c r="AC70" s="1997"/>
      <c r="AD70" s="1997"/>
      <c r="AE70" s="1997"/>
      <c r="AF70" s="1997"/>
      <c r="AH70" s="1991"/>
      <c r="AI70" s="1987"/>
      <c r="AJ70" s="1987"/>
      <c r="AK70" s="1987"/>
      <c r="AL70" s="1987"/>
      <c r="AM70" s="1987"/>
      <c r="AN70" s="37"/>
      <c r="AO70" s="1992"/>
      <c r="AP70" s="1988"/>
      <c r="AQ70" s="1988"/>
    </row>
    <row r="71" spans="1:43" s="10" customFormat="1" outlineLevel="1">
      <c r="A71" s="37">
        <v>229</v>
      </c>
      <c r="B71" s="37"/>
      <c r="C71" s="43" t="s">
        <v>461</v>
      </c>
      <c r="D71" s="77"/>
      <c r="E71" s="37"/>
      <c r="F71" s="43"/>
      <c r="G71" s="37"/>
      <c r="H71" s="37"/>
      <c r="I71" s="37"/>
      <c r="J71" s="37"/>
      <c r="K71" s="37"/>
      <c r="L71" s="37"/>
      <c r="M71" s="37"/>
      <c r="N71" s="37"/>
      <c r="O71" s="37"/>
      <c r="P71" s="37"/>
      <c r="Q71" s="37"/>
      <c r="R71" s="1997"/>
      <c r="S71" s="1997"/>
      <c r="T71" s="1997"/>
      <c r="U71" s="1997"/>
      <c r="V71" s="1997"/>
      <c r="W71" s="1997"/>
      <c r="X71" s="1997"/>
      <c r="Y71" s="37"/>
      <c r="Z71" s="1997"/>
      <c r="AA71" s="1997"/>
      <c r="AB71" s="1997"/>
      <c r="AC71" s="1997"/>
      <c r="AD71" s="1997"/>
      <c r="AE71" s="1997"/>
      <c r="AF71" s="1997"/>
      <c r="AH71" s="1991"/>
      <c r="AI71" s="1987"/>
      <c r="AJ71" s="1987"/>
      <c r="AK71" s="1987"/>
      <c r="AL71" s="1987"/>
      <c r="AM71" s="1987"/>
      <c r="AN71" s="37"/>
      <c r="AO71" s="1992"/>
      <c r="AP71" s="1988"/>
      <c r="AQ71" s="1988"/>
    </row>
    <row r="72" spans="1:43" s="10" customFormat="1" outlineLevel="1">
      <c r="A72" s="37"/>
      <c r="B72" s="37"/>
      <c r="C72" s="77"/>
      <c r="D72" s="77"/>
      <c r="E72" s="37"/>
      <c r="F72" s="43"/>
      <c r="G72" s="37"/>
      <c r="H72" s="37"/>
      <c r="I72" s="37"/>
      <c r="J72" s="37"/>
      <c r="K72" s="37"/>
      <c r="L72" s="37"/>
      <c r="M72" s="37"/>
      <c r="N72" s="37"/>
      <c r="O72" s="37"/>
      <c r="P72" s="37"/>
      <c r="Q72" s="37"/>
      <c r="R72" s="1997"/>
      <c r="S72" s="1997"/>
      <c r="T72" s="1997"/>
      <c r="U72" s="1997"/>
      <c r="V72" s="1997"/>
      <c r="W72" s="1997"/>
      <c r="X72" s="1997"/>
      <c r="Y72" s="37"/>
      <c r="Z72" s="1997"/>
      <c r="AA72" s="1997"/>
      <c r="AB72" s="1997"/>
      <c r="AC72" s="1997"/>
      <c r="AD72" s="1997"/>
      <c r="AE72" s="1997"/>
      <c r="AF72" s="1997"/>
      <c r="AH72" s="1991"/>
      <c r="AI72" s="1987"/>
      <c r="AJ72" s="1987"/>
      <c r="AK72" s="1987"/>
      <c r="AL72" s="1987"/>
      <c r="AM72" s="1987"/>
      <c r="AN72" s="37"/>
      <c r="AO72" s="1992"/>
      <c r="AP72" s="1988"/>
      <c r="AQ72" s="1988"/>
    </row>
    <row r="73" spans="1:43" s="10" customFormat="1" outlineLevel="1">
      <c r="A73" s="38">
        <v>230</v>
      </c>
      <c r="B73" s="61" t="s">
        <v>460</v>
      </c>
      <c r="C73" s="78"/>
      <c r="D73" s="78"/>
      <c r="E73" s="37"/>
      <c r="F73" s="61"/>
      <c r="G73" s="37"/>
      <c r="H73" s="37"/>
      <c r="I73" s="37"/>
      <c r="J73" s="37"/>
      <c r="K73" s="37"/>
      <c r="L73" s="37"/>
      <c r="M73" s="37"/>
      <c r="N73" s="37"/>
      <c r="O73" s="37"/>
      <c r="P73" s="37"/>
      <c r="Q73" s="37"/>
      <c r="R73" s="2000"/>
      <c r="S73" s="2000"/>
      <c r="T73" s="2000"/>
      <c r="U73" s="2000"/>
      <c r="V73" s="2000"/>
      <c r="W73" s="2000"/>
      <c r="X73" s="2000"/>
      <c r="Y73" s="37"/>
      <c r="Z73" s="2000"/>
      <c r="AA73" s="2000"/>
      <c r="AB73" s="2000"/>
      <c r="AC73" s="2000"/>
      <c r="AD73" s="2000"/>
      <c r="AE73" s="2000"/>
      <c r="AF73" s="2000"/>
      <c r="AH73" s="1987"/>
      <c r="AI73" s="1987"/>
      <c r="AJ73" s="1987"/>
      <c r="AK73" s="1987"/>
      <c r="AL73" s="1987"/>
      <c r="AM73" s="1987"/>
      <c r="AN73" s="37"/>
      <c r="AO73" s="1988"/>
      <c r="AP73" s="1988"/>
      <c r="AQ73" s="1988"/>
    </row>
    <row r="74" spans="1:43" s="10" customFormat="1" outlineLevel="1">
      <c r="A74" s="37"/>
      <c r="B74" s="37"/>
      <c r="C74" s="77"/>
      <c r="D74" s="77"/>
      <c r="E74" s="37"/>
      <c r="F74" s="43"/>
      <c r="G74" s="37"/>
      <c r="H74" s="37"/>
      <c r="I74" s="37"/>
      <c r="J74" s="37"/>
      <c r="K74" s="37"/>
      <c r="L74" s="37"/>
      <c r="M74" s="37"/>
      <c r="N74" s="37"/>
      <c r="O74" s="37"/>
      <c r="P74" s="37"/>
      <c r="Q74" s="37"/>
      <c r="R74" s="1997"/>
      <c r="S74" s="1997"/>
      <c r="T74" s="1997"/>
      <c r="U74" s="1997"/>
      <c r="V74" s="1997"/>
      <c r="W74" s="1997"/>
      <c r="X74" s="1997"/>
      <c r="Y74" s="37"/>
      <c r="Z74" s="1997"/>
      <c r="AA74" s="1997"/>
      <c r="AB74" s="1997"/>
      <c r="AC74" s="1997"/>
      <c r="AD74" s="1997"/>
      <c r="AE74" s="1997"/>
      <c r="AF74" s="1997"/>
      <c r="AH74" s="1991"/>
      <c r="AI74" s="1987"/>
      <c r="AJ74" s="1987"/>
      <c r="AK74" s="1987"/>
      <c r="AL74" s="1987"/>
      <c r="AM74" s="1987"/>
      <c r="AN74" s="37"/>
      <c r="AO74" s="1992"/>
      <c r="AP74" s="1988"/>
      <c r="AQ74" s="1988"/>
    </row>
    <row r="75" spans="1:43" s="10" customFormat="1" outlineLevel="1">
      <c r="A75" s="38">
        <v>240</v>
      </c>
      <c r="B75" s="61" t="s">
        <v>459</v>
      </c>
      <c r="C75" s="78"/>
      <c r="D75" s="78"/>
      <c r="E75" s="37"/>
      <c r="F75" s="61"/>
      <c r="G75" s="37"/>
      <c r="H75" s="37"/>
      <c r="I75" s="37"/>
      <c r="J75" s="37"/>
      <c r="K75" s="37"/>
      <c r="L75" s="37"/>
      <c r="M75" s="37"/>
      <c r="N75" s="37"/>
      <c r="O75" s="37"/>
      <c r="P75" s="37"/>
      <c r="Q75" s="37"/>
      <c r="R75" s="2000"/>
      <c r="S75" s="2000"/>
      <c r="T75" s="2000"/>
      <c r="U75" s="2000"/>
      <c r="V75" s="2000"/>
      <c r="W75" s="2000"/>
      <c r="X75" s="2000"/>
      <c r="Y75" s="37"/>
      <c r="Z75" s="2000"/>
      <c r="AA75" s="2000"/>
      <c r="AB75" s="2000"/>
      <c r="AC75" s="2000"/>
      <c r="AD75" s="2000"/>
      <c r="AE75" s="2000"/>
      <c r="AF75" s="2000"/>
      <c r="AH75" s="1987"/>
      <c r="AI75" s="1987"/>
      <c r="AJ75" s="1987"/>
      <c r="AK75" s="1987"/>
      <c r="AL75" s="1987"/>
      <c r="AM75" s="1987"/>
      <c r="AN75" s="37"/>
      <c r="AO75" s="1988"/>
      <c r="AP75" s="1988"/>
      <c r="AQ75" s="1988"/>
    </row>
    <row r="76" spans="1:43" s="10" customFormat="1" outlineLevel="1">
      <c r="A76" s="37"/>
      <c r="B76" s="37"/>
      <c r="C76" s="77"/>
      <c r="D76" s="77"/>
      <c r="E76" s="37"/>
      <c r="F76" s="43"/>
      <c r="G76" s="37"/>
      <c r="H76" s="37"/>
      <c r="I76" s="37"/>
      <c r="J76" s="37"/>
      <c r="K76" s="37"/>
      <c r="L76" s="37"/>
      <c r="M76" s="37"/>
      <c r="N76" s="37"/>
      <c r="O76" s="37"/>
      <c r="P76" s="37"/>
      <c r="Q76" s="37"/>
      <c r="R76" s="1997"/>
      <c r="S76" s="1997"/>
      <c r="T76" s="1997"/>
      <c r="U76" s="1997"/>
      <c r="V76" s="1997"/>
      <c r="W76" s="1997"/>
      <c r="X76" s="1997"/>
      <c r="Y76" s="37"/>
      <c r="Z76" s="1997"/>
      <c r="AA76" s="1997"/>
      <c r="AB76" s="1997"/>
      <c r="AC76" s="1997"/>
      <c r="AD76" s="1997"/>
      <c r="AE76" s="1997"/>
      <c r="AF76" s="1997"/>
      <c r="AH76" s="1991"/>
      <c r="AI76" s="1987"/>
      <c r="AJ76" s="1987"/>
      <c r="AK76" s="1987"/>
      <c r="AL76" s="1987"/>
      <c r="AM76" s="1987"/>
      <c r="AN76" s="37"/>
      <c r="AO76" s="1992"/>
      <c r="AP76" s="1988"/>
      <c r="AQ76" s="1988"/>
    </row>
    <row r="77" spans="1:43" s="10" customFormat="1" outlineLevel="1">
      <c r="A77" s="38">
        <v>241</v>
      </c>
      <c r="B77" s="61" t="s">
        <v>458</v>
      </c>
      <c r="C77" s="78"/>
      <c r="D77" s="78"/>
      <c r="E77" s="37"/>
      <c r="F77" s="61"/>
      <c r="G77" s="37"/>
      <c r="H77" s="37"/>
      <c r="I77" s="37"/>
      <c r="J77" s="37"/>
      <c r="K77" s="37"/>
      <c r="L77" s="37"/>
      <c r="M77" s="37"/>
      <c r="N77" s="37"/>
      <c r="O77" s="37"/>
      <c r="P77" s="37"/>
      <c r="Q77" s="37"/>
      <c r="R77" s="2000"/>
      <c r="S77" s="2000"/>
      <c r="T77" s="2000"/>
      <c r="U77" s="2000"/>
      <c r="V77" s="2000"/>
      <c r="W77" s="2000"/>
      <c r="X77" s="2000"/>
      <c r="Y77" s="37"/>
      <c r="Z77" s="2000"/>
      <c r="AA77" s="2000"/>
      <c r="AB77" s="2000"/>
      <c r="AC77" s="2000"/>
      <c r="AD77" s="2000"/>
      <c r="AE77" s="2000"/>
      <c r="AF77" s="2000"/>
      <c r="AH77" s="1987"/>
      <c r="AI77" s="1987"/>
      <c r="AJ77" s="1987"/>
      <c r="AK77" s="1987"/>
      <c r="AL77" s="1987"/>
      <c r="AM77" s="1987"/>
      <c r="AN77" s="37"/>
      <c r="AO77" s="1988"/>
      <c r="AP77" s="1988"/>
      <c r="AQ77" s="1988"/>
    </row>
    <row r="78" spans="1:43" s="10" customFormat="1" outlineLevel="1">
      <c r="A78" s="37"/>
      <c r="B78" s="37"/>
      <c r="C78" s="77"/>
      <c r="D78" s="77"/>
      <c r="E78" s="37"/>
      <c r="F78" s="43"/>
      <c r="G78" s="37"/>
      <c r="H78" s="37"/>
      <c r="I78" s="37"/>
      <c r="J78" s="37"/>
      <c r="K78" s="37"/>
      <c r="L78" s="37"/>
      <c r="M78" s="37"/>
      <c r="N78" s="37"/>
      <c r="O78" s="37"/>
      <c r="P78" s="37"/>
      <c r="Q78" s="37"/>
      <c r="R78" s="1997"/>
      <c r="S78" s="1997"/>
      <c r="T78" s="1997"/>
      <c r="U78" s="1997"/>
      <c r="V78" s="1997"/>
      <c r="W78" s="1997"/>
      <c r="X78" s="1997"/>
      <c r="Y78" s="37"/>
      <c r="Z78" s="1997"/>
      <c r="AA78" s="1997"/>
      <c r="AB78" s="1997"/>
      <c r="AC78" s="1997"/>
      <c r="AD78" s="1997"/>
      <c r="AE78" s="1997"/>
      <c r="AF78" s="1997"/>
      <c r="AH78" s="1991"/>
      <c r="AI78" s="1991"/>
      <c r="AJ78" s="1991"/>
      <c r="AK78" s="1991"/>
      <c r="AL78" s="1991"/>
      <c r="AM78" s="1991"/>
      <c r="AN78" s="37"/>
      <c r="AO78" s="1992"/>
      <c r="AP78" s="1988"/>
      <c r="AQ78" s="1988"/>
    </row>
    <row r="79" spans="1:43" s="10" customFormat="1" ht="15.75" outlineLevel="1" thickBot="1">
      <c r="A79" s="38">
        <v>250</v>
      </c>
      <c r="B79" s="67" t="s">
        <v>457</v>
      </c>
      <c r="C79" s="78"/>
      <c r="D79" s="78"/>
      <c r="E79" s="37"/>
      <c r="F79" s="61"/>
      <c r="G79" s="37"/>
      <c r="H79" s="37"/>
      <c r="I79" s="37"/>
      <c r="J79" s="37"/>
      <c r="K79" s="37"/>
      <c r="L79" s="37"/>
      <c r="M79" s="37"/>
      <c r="N79" s="37"/>
      <c r="O79" s="37"/>
      <c r="P79" s="37"/>
      <c r="Q79" s="37"/>
      <c r="R79" s="2003"/>
      <c r="S79" s="2003"/>
      <c r="T79" s="2003"/>
      <c r="U79" s="2003"/>
      <c r="V79" s="2003"/>
      <c r="W79" s="2003"/>
      <c r="X79" s="2003"/>
      <c r="Y79" s="37"/>
      <c r="Z79" s="2003"/>
      <c r="AA79" s="2003"/>
      <c r="AB79" s="2003"/>
      <c r="AC79" s="2003"/>
      <c r="AD79" s="2003"/>
      <c r="AE79" s="2003"/>
      <c r="AF79" s="2003"/>
      <c r="AH79" s="1989"/>
      <c r="AI79" s="1989"/>
      <c r="AJ79" s="1989"/>
      <c r="AK79" s="1989"/>
      <c r="AL79" s="1989"/>
      <c r="AM79" s="1989"/>
      <c r="AN79" s="37"/>
      <c r="AO79" s="1990"/>
      <c r="AP79" s="1990"/>
      <c r="AQ79" s="1990"/>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outlineLevel="1">
      <c r="A82" s="67" t="s">
        <v>343</v>
      </c>
      <c r="B82" s="61" t="s">
        <v>456</v>
      </c>
      <c r="C82" s="37"/>
      <c r="D82" s="38"/>
      <c r="E82" s="37"/>
      <c r="F82" s="43"/>
      <c r="G82" s="37"/>
      <c r="H82" s="37"/>
      <c r="I82" s="37"/>
      <c r="J82" s="37"/>
      <c r="K82" s="37"/>
      <c r="L82" s="37"/>
      <c r="M82" s="37"/>
      <c r="N82" s="37"/>
      <c r="O82" s="37"/>
      <c r="P82" s="37"/>
      <c r="Q82" s="37"/>
      <c r="R82" s="1996"/>
      <c r="S82" s="1996"/>
      <c r="T82" s="1996"/>
      <c r="U82" s="1996"/>
      <c r="V82" s="1996"/>
      <c r="W82" s="1996"/>
      <c r="X82" s="1996"/>
      <c r="Y82" s="37"/>
      <c r="Z82" s="1996"/>
      <c r="AA82" s="1996"/>
      <c r="AB82" s="1996"/>
      <c r="AC82" s="1996"/>
      <c r="AD82" s="1996"/>
      <c r="AE82" s="1996"/>
      <c r="AF82" s="1996"/>
      <c r="AH82" s="1996"/>
      <c r="AI82" s="1996"/>
      <c r="AJ82" s="1996"/>
      <c r="AK82" s="1996"/>
      <c r="AL82" s="1996"/>
      <c r="AM82" s="1996"/>
      <c r="AN82" s="37"/>
      <c r="AO82" s="2005"/>
      <c r="AP82" s="2005"/>
      <c r="AQ82" s="2005"/>
    </row>
    <row r="83" spans="1:43" s="10" customFormat="1" outlineLevel="1">
      <c r="A83" s="37"/>
      <c r="B83" s="37"/>
      <c r="C83" s="77"/>
      <c r="D83" s="77"/>
      <c r="E83" s="37"/>
      <c r="F83" s="43"/>
      <c r="G83" s="37"/>
      <c r="H83" s="37"/>
      <c r="I83" s="37"/>
      <c r="J83" s="37"/>
      <c r="K83" s="37"/>
      <c r="L83" s="37"/>
      <c r="M83" s="37"/>
      <c r="N83" s="37"/>
      <c r="O83" s="37"/>
      <c r="P83" s="37"/>
      <c r="Q83" s="37"/>
      <c r="R83" s="1997"/>
      <c r="S83" s="1997"/>
      <c r="T83" s="1997"/>
      <c r="U83" s="1997"/>
      <c r="V83" s="1997"/>
      <c r="W83" s="1997"/>
      <c r="X83" s="1997"/>
      <c r="Y83" s="37"/>
      <c r="Z83" s="1997"/>
      <c r="AA83" s="1997"/>
      <c r="AB83" s="1997"/>
      <c r="AC83" s="1997"/>
      <c r="AD83" s="1997"/>
      <c r="AE83" s="1997"/>
      <c r="AF83" s="1997"/>
      <c r="AH83" s="1991"/>
      <c r="AI83" s="1991"/>
      <c r="AJ83" s="1991"/>
      <c r="AK83" s="1991"/>
      <c r="AL83" s="1991"/>
      <c r="AM83" s="1991"/>
      <c r="AN83" s="37"/>
      <c r="AO83" s="1992"/>
      <c r="AP83" s="1995"/>
      <c r="AQ83" s="1995"/>
    </row>
    <row r="84" spans="1:43" s="10" customFormat="1" outlineLevel="1">
      <c r="A84" s="38">
        <v>300</v>
      </c>
      <c r="B84" s="67" t="s">
        <v>455</v>
      </c>
      <c r="C84" s="78"/>
      <c r="D84" s="78"/>
      <c r="E84" s="37"/>
      <c r="F84" s="61"/>
      <c r="G84" s="37"/>
      <c r="H84" s="37"/>
      <c r="I84" s="37"/>
      <c r="J84" s="37"/>
      <c r="K84" s="37"/>
      <c r="L84" s="37"/>
      <c r="M84" s="37"/>
      <c r="N84" s="37"/>
      <c r="O84" s="37"/>
      <c r="P84" s="37"/>
      <c r="Q84" s="37"/>
      <c r="R84" s="2000"/>
      <c r="S84" s="2000"/>
      <c r="T84" s="2000"/>
      <c r="U84" s="2000"/>
      <c r="V84" s="2000"/>
      <c r="W84" s="2000"/>
      <c r="X84" s="2000"/>
      <c r="Y84" s="37"/>
      <c r="Z84" s="2000"/>
      <c r="AA84" s="2000"/>
      <c r="AB84" s="2000"/>
      <c r="AC84" s="2000"/>
      <c r="AD84" s="2000"/>
      <c r="AE84" s="2000"/>
      <c r="AF84" s="2000"/>
      <c r="AH84" s="1987"/>
      <c r="AI84" s="1987"/>
      <c r="AJ84" s="1987"/>
      <c r="AK84" s="1987"/>
      <c r="AL84" s="1987"/>
      <c r="AM84" s="1987"/>
      <c r="AN84" s="37"/>
      <c r="AO84" s="1988"/>
      <c r="AP84" s="1988"/>
      <c r="AQ84" s="1988"/>
    </row>
    <row r="85" spans="1:43" s="10" customFormat="1" outlineLevel="1">
      <c r="A85" s="37"/>
      <c r="B85" s="37"/>
      <c r="C85" s="77"/>
      <c r="D85" s="77"/>
      <c r="E85" s="37"/>
      <c r="F85" s="43"/>
      <c r="G85" s="37"/>
      <c r="H85" s="37"/>
      <c r="I85" s="37"/>
      <c r="J85" s="37"/>
      <c r="K85" s="37"/>
      <c r="L85" s="37"/>
      <c r="M85" s="37"/>
      <c r="N85" s="37"/>
      <c r="O85" s="37"/>
      <c r="P85" s="37"/>
      <c r="Q85" s="37"/>
      <c r="R85" s="1997"/>
      <c r="S85" s="1997"/>
      <c r="T85" s="1997"/>
      <c r="U85" s="1997"/>
      <c r="V85" s="1997"/>
      <c r="W85" s="1997"/>
      <c r="X85" s="1997"/>
      <c r="Y85" s="37"/>
      <c r="Z85" s="1997"/>
      <c r="AA85" s="1997"/>
      <c r="AB85" s="1997"/>
      <c r="AC85" s="1997"/>
      <c r="AD85" s="1997"/>
      <c r="AE85" s="1997"/>
      <c r="AF85" s="1997"/>
      <c r="AH85" s="1991"/>
      <c r="AI85" s="1987"/>
      <c r="AJ85" s="1987"/>
      <c r="AK85" s="1987"/>
      <c r="AL85" s="1987"/>
      <c r="AM85" s="1987"/>
      <c r="AN85" s="37"/>
      <c r="AO85" s="1992"/>
      <c r="AP85" s="1988"/>
      <c r="AQ85" s="1988"/>
    </row>
    <row r="86" spans="1:43" s="10" customFormat="1" outlineLevel="1">
      <c r="A86" s="38">
        <v>310</v>
      </c>
      <c r="B86" s="61" t="s">
        <v>454</v>
      </c>
      <c r="C86" s="78"/>
      <c r="D86" s="78"/>
      <c r="E86" s="37"/>
      <c r="F86" s="61"/>
      <c r="G86" s="37"/>
      <c r="H86" s="37"/>
      <c r="I86" s="37"/>
      <c r="J86" s="37"/>
      <c r="K86" s="37"/>
      <c r="L86" s="37"/>
      <c r="M86" s="37"/>
      <c r="N86" s="37"/>
      <c r="O86" s="37"/>
      <c r="P86" s="37"/>
      <c r="Q86" s="37"/>
      <c r="R86" s="2000"/>
      <c r="S86" s="2000"/>
      <c r="T86" s="2000"/>
      <c r="U86" s="2000"/>
      <c r="V86" s="2000"/>
      <c r="W86" s="2000"/>
      <c r="X86" s="2000"/>
      <c r="Y86" s="37"/>
      <c r="Z86" s="2000"/>
      <c r="AA86" s="2000"/>
      <c r="AB86" s="2000"/>
      <c r="AC86" s="2000"/>
      <c r="AD86" s="2000"/>
      <c r="AE86" s="2000"/>
      <c r="AF86" s="2000"/>
      <c r="AH86" s="1987"/>
      <c r="AI86" s="1987"/>
      <c r="AJ86" s="1987"/>
      <c r="AK86" s="1987"/>
      <c r="AL86" s="1987"/>
      <c r="AM86" s="1987"/>
      <c r="AN86" s="37"/>
      <c r="AO86" s="1988"/>
      <c r="AP86" s="1988"/>
      <c r="AQ86" s="1988"/>
    </row>
    <row r="87" spans="1:43" s="10" customFormat="1" outlineLevel="1">
      <c r="A87" s="37">
        <v>311</v>
      </c>
      <c r="B87" s="37"/>
      <c r="C87" s="43" t="s">
        <v>453</v>
      </c>
      <c r="D87" s="77"/>
      <c r="E87" s="37"/>
      <c r="F87" s="43"/>
      <c r="G87" s="37"/>
      <c r="H87" s="37"/>
      <c r="I87" s="37"/>
      <c r="J87" s="37"/>
      <c r="K87" s="37"/>
      <c r="L87" s="37"/>
      <c r="M87" s="37"/>
      <c r="N87" s="37"/>
      <c r="O87" s="37"/>
      <c r="P87" s="37"/>
      <c r="Q87" s="37"/>
      <c r="R87" s="1997"/>
      <c r="S87" s="1997"/>
      <c r="T87" s="1997"/>
      <c r="U87" s="1997"/>
      <c r="V87" s="1997"/>
      <c r="W87" s="1997"/>
      <c r="X87" s="1997"/>
      <c r="Y87" s="37"/>
      <c r="Z87" s="1997"/>
      <c r="AA87" s="1997"/>
      <c r="AB87" s="1997"/>
      <c r="AC87" s="1997"/>
      <c r="AD87" s="1997"/>
      <c r="AE87" s="1997"/>
      <c r="AF87" s="1997"/>
      <c r="AH87" s="1991"/>
      <c r="AI87" s="1987"/>
      <c r="AJ87" s="1987"/>
      <c r="AK87" s="1987"/>
      <c r="AL87" s="1987"/>
      <c r="AM87" s="1987"/>
      <c r="AN87" s="37"/>
      <c r="AO87" s="1992"/>
      <c r="AP87" s="1988"/>
      <c r="AQ87" s="1988"/>
    </row>
    <row r="88" spans="1:43" s="10" customFormat="1" outlineLevel="1">
      <c r="A88" s="37">
        <v>312</v>
      </c>
      <c r="B88" s="37"/>
      <c r="C88" s="43" t="s">
        <v>452</v>
      </c>
      <c r="D88" s="77"/>
      <c r="E88" s="37"/>
      <c r="F88" s="43"/>
      <c r="G88" s="37"/>
      <c r="H88" s="37"/>
      <c r="I88" s="37"/>
      <c r="J88" s="37"/>
      <c r="K88" s="37"/>
      <c r="L88" s="37"/>
      <c r="M88" s="37"/>
      <c r="N88" s="37"/>
      <c r="O88" s="37"/>
      <c r="P88" s="37"/>
      <c r="Q88" s="37"/>
      <c r="R88" s="1997"/>
      <c r="S88" s="1997"/>
      <c r="T88" s="1997"/>
      <c r="U88" s="1997"/>
      <c r="V88" s="1997"/>
      <c r="W88" s="1997"/>
      <c r="X88" s="1997"/>
      <c r="Y88" s="37"/>
      <c r="Z88" s="1997"/>
      <c r="AA88" s="1997"/>
      <c r="AB88" s="1997"/>
      <c r="AC88" s="1997"/>
      <c r="AD88" s="1997"/>
      <c r="AE88" s="1997"/>
      <c r="AF88" s="1997"/>
      <c r="AH88" s="1991"/>
      <c r="AI88" s="1987"/>
      <c r="AJ88" s="1987"/>
      <c r="AK88" s="1987"/>
      <c r="AL88" s="1987"/>
      <c r="AM88" s="1987"/>
      <c r="AN88" s="37"/>
      <c r="AO88" s="1992"/>
      <c r="AP88" s="1988"/>
      <c r="AQ88" s="1988"/>
    </row>
    <row r="89" spans="1:43" s="10" customFormat="1" outlineLevel="1">
      <c r="A89" s="37">
        <v>313</v>
      </c>
      <c r="B89" s="37"/>
      <c r="C89" s="43" t="s">
        <v>451</v>
      </c>
      <c r="D89" s="77"/>
      <c r="E89" s="37"/>
      <c r="F89" s="43"/>
      <c r="G89" s="37"/>
      <c r="H89" s="37"/>
      <c r="I89" s="37"/>
      <c r="J89" s="37"/>
      <c r="K89" s="37"/>
      <c r="L89" s="37"/>
      <c r="M89" s="37"/>
      <c r="N89" s="37"/>
      <c r="O89" s="37"/>
      <c r="P89" s="37"/>
      <c r="Q89" s="37"/>
      <c r="R89" s="1997"/>
      <c r="S89" s="1997"/>
      <c r="T89" s="1997"/>
      <c r="U89" s="1997"/>
      <c r="V89" s="1997"/>
      <c r="W89" s="1997"/>
      <c r="X89" s="1997"/>
      <c r="Y89" s="37"/>
      <c r="Z89" s="1997"/>
      <c r="AA89" s="1997"/>
      <c r="AB89" s="1997"/>
      <c r="AC89" s="1997"/>
      <c r="AD89" s="1997"/>
      <c r="AE89" s="1997"/>
      <c r="AF89" s="1997"/>
      <c r="AH89" s="1991"/>
      <c r="AI89" s="1987"/>
      <c r="AJ89" s="1987"/>
      <c r="AK89" s="1987"/>
      <c r="AL89" s="1987"/>
      <c r="AM89" s="1987"/>
      <c r="AN89" s="37"/>
      <c r="AO89" s="1992"/>
      <c r="AP89" s="1988"/>
      <c r="AQ89" s="1988"/>
    </row>
    <row r="90" spans="1:43" s="10" customFormat="1" outlineLevel="1">
      <c r="A90" s="37">
        <v>314</v>
      </c>
      <c r="B90" s="37"/>
      <c r="C90" s="43" t="s">
        <v>450</v>
      </c>
      <c r="D90" s="77"/>
      <c r="E90" s="37"/>
      <c r="F90" s="43"/>
      <c r="G90" s="37"/>
      <c r="H90" s="37"/>
      <c r="I90" s="37"/>
      <c r="J90" s="37"/>
      <c r="K90" s="37"/>
      <c r="L90" s="37"/>
      <c r="M90" s="37"/>
      <c r="N90" s="37"/>
      <c r="O90" s="37"/>
      <c r="P90" s="37"/>
      <c r="Q90" s="37"/>
      <c r="R90" s="1997"/>
      <c r="S90" s="1997"/>
      <c r="T90" s="1997"/>
      <c r="U90" s="1997"/>
      <c r="V90" s="1997"/>
      <c r="W90" s="1997"/>
      <c r="X90" s="1997"/>
      <c r="Y90" s="37"/>
      <c r="Z90" s="1997"/>
      <c r="AA90" s="1997"/>
      <c r="AB90" s="1997"/>
      <c r="AC90" s="1997"/>
      <c r="AD90" s="1997"/>
      <c r="AE90" s="1997"/>
      <c r="AF90" s="1997"/>
      <c r="AH90" s="1991"/>
      <c r="AI90" s="1987"/>
      <c r="AJ90" s="1987"/>
      <c r="AK90" s="1987"/>
      <c r="AL90" s="1987"/>
      <c r="AM90" s="1987"/>
      <c r="AN90" s="37"/>
      <c r="AO90" s="1992"/>
      <c r="AP90" s="1988"/>
      <c r="AQ90" s="1988"/>
    </row>
    <row r="91" spans="1:43" s="10" customFormat="1" outlineLevel="1">
      <c r="A91" s="37">
        <v>315</v>
      </c>
      <c r="B91" s="37"/>
      <c r="C91" s="43" t="s">
        <v>449</v>
      </c>
      <c r="D91" s="77"/>
      <c r="E91" s="37"/>
      <c r="F91" s="43"/>
      <c r="G91" s="37"/>
      <c r="H91" s="37"/>
      <c r="I91" s="37"/>
      <c r="J91" s="37"/>
      <c r="K91" s="37"/>
      <c r="L91" s="37"/>
      <c r="M91" s="37"/>
      <c r="N91" s="37"/>
      <c r="O91" s="37"/>
      <c r="P91" s="37"/>
      <c r="Q91" s="37"/>
      <c r="R91" s="1997"/>
      <c r="S91" s="1997"/>
      <c r="T91" s="1997"/>
      <c r="U91" s="1997"/>
      <c r="V91" s="1997"/>
      <c r="W91" s="1997"/>
      <c r="X91" s="1997"/>
      <c r="Y91" s="37"/>
      <c r="Z91" s="1997"/>
      <c r="AA91" s="1997"/>
      <c r="AB91" s="1997"/>
      <c r="AC91" s="1997"/>
      <c r="AD91" s="1997"/>
      <c r="AE91" s="1997"/>
      <c r="AF91" s="1997"/>
      <c r="AH91" s="1991"/>
      <c r="AI91" s="1987"/>
      <c r="AJ91" s="1987"/>
      <c r="AK91" s="1987"/>
      <c r="AL91" s="1987"/>
      <c r="AM91" s="1987"/>
      <c r="AN91" s="37"/>
      <c r="AO91" s="1992"/>
      <c r="AP91" s="1988"/>
      <c r="AQ91" s="1988"/>
    </row>
    <row r="92" spans="1:43" s="10" customFormat="1" outlineLevel="1">
      <c r="A92" s="37">
        <v>316</v>
      </c>
      <c r="B92" s="37"/>
      <c r="C92" s="43" t="s">
        <v>448</v>
      </c>
      <c r="D92" s="77"/>
      <c r="E92" s="37"/>
      <c r="F92" s="43"/>
      <c r="G92" s="37"/>
      <c r="H92" s="37"/>
      <c r="I92" s="37"/>
      <c r="J92" s="37"/>
      <c r="K92" s="37"/>
      <c r="L92" s="37"/>
      <c r="M92" s="37"/>
      <c r="N92" s="37"/>
      <c r="O92" s="37"/>
      <c r="P92" s="37"/>
      <c r="Q92" s="37"/>
      <c r="R92" s="1997"/>
      <c r="S92" s="1997"/>
      <c r="T92" s="1997"/>
      <c r="U92" s="1997"/>
      <c r="V92" s="1997"/>
      <c r="W92" s="1997"/>
      <c r="X92" s="1997"/>
      <c r="Y92" s="37"/>
      <c r="Z92" s="1997"/>
      <c r="AA92" s="1997"/>
      <c r="AB92" s="1997"/>
      <c r="AC92" s="1997"/>
      <c r="AD92" s="1997"/>
      <c r="AE92" s="1997"/>
      <c r="AF92" s="1997"/>
      <c r="AH92" s="1991"/>
      <c r="AI92" s="1987"/>
      <c r="AJ92" s="1987"/>
      <c r="AK92" s="1987"/>
      <c r="AL92" s="1987"/>
      <c r="AM92" s="1987"/>
      <c r="AN92" s="37"/>
      <c r="AO92" s="1992"/>
      <c r="AP92" s="1988"/>
      <c r="AQ92" s="1988"/>
    </row>
    <row r="93" spans="1:43" s="10" customFormat="1" outlineLevel="1">
      <c r="A93" s="37">
        <v>317</v>
      </c>
      <c r="B93" s="37"/>
      <c r="C93" s="43" t="s">
        <v>447</v>
      </c>
      <c r="D93" s="77"/>
      <c r="E93" s="37"/>
      <c r="F93" s="43"/>
      <c r="G93" s="37"/>
      <c r="H93" s="37"/>
      <c r="I93" s="37"/>
      <c r="J93" s="37"/>
      <c r="K93" s="37"/>
      <c r="L93" s="37"/>
      <c r="M93" s="37"/>
      <c r="N93" s="37"/>
      <c r="O93" s="37"/>
      <c r="P93" s="37"/>
      <c r="Q93" s="37"/>
      <c r="R93" s="1997"/>
      <c r="S93" s="1997"/>
      <c r="T93" s="1997"/>
      <c r="U93" s="1997"/>
      <c r="V93" s="1997"/>
      <c r="W93" s="1997"/>
      <c r="X93" s="1997"/>
      <c r="Y93" s="37"/>
      <c r="Z93" s="1997"/>
      <c r="AA93" s="1997"/>
      <c r="AB93" s="1997"/>
      <c r="AC93" s="1997"/>
      <c r="AD93" s="1997"/>
      <c r="AE93" s="1997"/>
      <c r="AF93" s="1997"/>
      <c r="AH93" s="1991"/>
      <c r="AI93" s="1987"/>
      <c r="AJ93" s="1987"/>
      <c r="AK93" s="1987"/>
      <c r="AL93" s="1987"/>
      <c r="AM93" s="1987"/>
      <c r="AN93" s="37"/>
      <c r="AO93" s="1992"/>
      <c r="AP93" s="1988"/>
      <c r="AQ93" s="1988"/>
    </row>
    <row r="94" spans="1:43" s="10" customFormat="1" outlineLevel="1">
      <c r="A94" s="37">
        <v>318</v>
      </c>
      <c r="B94" s="37"/>
      <c r="C94" s="43" t="s">
        <v>446</v>
      </c>
      <c r="D94" s="77"/>
      <c r="E94" s="37"/>
      <c r="F94" s="43"/>
      <c r="G94" s="37"/>
      <c r="H94" s="37"/>
      <c r="I94" s="37"/>
      <c r="J94" s="37"/>
      <c r="K94" s="37"/>
      <c r="L94" s="37"/>
      <c r="M94" s="37"/>
      <c r="N94" s="37"/>
      <c r="O94" s="37"/>
      <c r="P94" s="37"/>
      <c r="Q94" s="37"/>
      <c r="R94" s="1997"/>
      <c r="S94" s="1997"/>
      <c r="T94" s="1997"/>
      <c r="U94" s="1997"/>
      <c r="V94" s="1997"/>
      <c r="W94" s="1997"/>
      <c r="X94" s="1997"/>
      <c r="Y94" s="37"/>
      <c r="Z94" s="1997"/>
      <c r="AA94" s="1997"/>
      <c r="AB94" s="1997"/>
      <c r="AC94" s="1997"/>
      <c r="AD94" s="1997"/>
      <c r="AE94" s="1997"/>
      <c r="AF94" s="1997"/>
      <c r="AH94" s="1991"/>
      <c r="AI94" s="1987"/>
      <c r="AJ94" s="1987"/>
      <c r="AK94" s="1987"/>
      <c r="AL94" s="1987"/>
      <c r="AM94" s="1987"/>
      <c r="AN94" s="37"/>
      <c r="AO94" s="1992"/>
      <c r="AP94" s="1988"/>
      <c r="AQ94" s="1988"/>
    </row>
    <row r="95" spans="1:43" s="10" customFormat="1" outlineLevel="1">
      <c r="A95" s="37">
        <v>319</v>
      </c>
      <c r="B95" s="37"/>
      <c r="C95" s="43" t="s">
        <v>445</v>
      </c>
      <c r="D95" s="77"/>
      <c r="E95" s="37"/>
      <c r="F95" s="43"/>
      <c r="G95" s="37"/>
      <c r="H95" s="37"/>
      <c r="I95" s="37"/>
      <c r="J95" s="37"/>
      <c r="K95" s="37"/>
      <c r="L95" s="37"/>
      <c r="M95" s="37"/>
      <c r="N95" s="37"/>
      <c r="O95" s="37"/>
      <c r="P95" s="37"/>
      <c r="Q95" s="37"/>
      <c r="R95" s="1997"/>
      <c r="S95" s="1997"/>
      <c r="T95" s="1997"/>
      <c r="U95" s="1997"/>
      <c r="V95" s="1997"/>
      <c r="W95" s="1997"/>
      <c r="X95" s="1997"/>
      <c r="Y95" s="37"/>
      <c r="Z95" s="1997"/>
      <c r="AA95" s="1997"/>
      <c r="AB95" s="1997"/>
      <c r="AC95" s="1997"/>
      <c r="AD95" s="1997"/>
      <c r="AE95" s="1997"/>
      <c r="AF95" s="1997"/>
      <c r="AH95" s="1991"/>
      <c r="AI95" s="1987"/>
      <c r="AJ95" s="1987"/>
      <c r="AK95" s="1987"/>
      <c r="AL95" s="1987"/>
      <c r="AM95" s="1987"/>
      <c r="AN95" s="37"/>
      <c r="AO95" s="1992"/>
      <c r="AP95" s="1988"/>
      <c r="AQ95" s="1988"/>
    </row>
    <row r="96" spans="1:43" s="10" customFormat="1" outlineLevel="1">
      <c r="A96" s="37"/>
      <c r="B96" s="37"/>
      <c r="C96" s="77"/>
      <c r="D96" s="77"/>
      <c r="E96" s="37"/>
      <c r="F96" s="43"/>
      <c r="G96" s="37"/>
      <c r="H96" s="37"/>
      <c r="I96" s="37"/>
      <c r="J96" s="37"/>
      <c r="K96" s="37"/>
      <c r="L96" s="37"/>
      <c r="M96" s="37"/>
      <c r="N96" s="37"/>
      <c r="O96" s="37"/>
      <c r="P96" s="37"/>
      <c r="Q96" s="37"/>
      <c r="R96" s="1997"/>
      <c r="S96" s="1997"/>
      <c r="T96" s="1997"/>
      <c r="U96" s="1997"/>
      <c r="V96" s="1997"/>
      <c r="W96" s="1997"/>
      <c r="X96" s="1997"/>
      <c r="Y96" s="37"/>
      <c r="Z96" s="1997"/>
      <c r="AA96" s="1997"/>
      <c r="AB96" s="1997"/>
      <c r="AC96" s="1997"/>
      <c r="AD96" s="1997"/>
      <c r="AE96" s="1997"/>
      <c r="AF96" s="1997"/>
      <c r="AH96" s="1991"/>
      <c r="AI96" s="1987"/>
      <c r="AJ96" s="1987"/>
      <c r="AK96" s="1987"/>
      <c r="AL96" s="1987"/>
      <c r="AM96" s="1987"/>
      <c r="AN96" s="37"/>
      <c r="AO96" s="1992"/>
      <c r="AP96" s="1988"/>
      <c r="AQ96" s="1988"/>
    </row>
    <row r="97" spans="1:43" s="10" customFormat="1" outlineLevel="1">
      <c r="A97" s="38">
        <v>320</v>
      </c>
      <c r="B97" s="61" t="s">
        <v>444</v>
      </c>
      <c r="C97" s="78"/>
      <c r="D97" s="78"/>
      <c r="E97" s="37"/>
      <c r="F97" s="61"/>
      <c r="G97" s="37"/>
      <c r="H97" s="37"/>
      <c r="I97" s="37"/>
      <c r="J97" s="37"/>
      <c r="K97" s="37"/>
      <c r="L97" s="37"/>
      <c r="M97" s="37"/>
      <c r="N97" s="37"/>
      <c r="O97" s="37"/>
      <c r="P97" s="37"/>
      <c r="Q97" s="37"/>
      <c r="R97" s="2000"/>
      <c r="S97" s="2000"/>
      <c r="T97" s="2000"/>
      <c r="U97" s="2000"/>
      <c r="V97" s="2000"/>
      <c r="W97" s="2000"/>
      <c r="X97" s="2000"/>
      <c r="Y97" s="37"/>
      <c r="Z97" s="2000"/>
      <c r="AA97" s="2000"/>
      <c r="AB97" s="2000"/>
      <c r="AC97" s="2000"/>
      <c r="AD97" s="2000"/>
      <c r="AE97" s="2000"/>
      <c r="AF97" s="2000"/>
      <c r="AH97" s="1987"/>
      <c r="AI97" s="1987"/>
      <c r="AJ97" s="1987"/>
      <c r="AK97" s="1987"/>
      <c r="AL97" s="1987"/>
      <c r="AM97" s="1987"/>
      <c r="AN97" s="37"/>
      <c r="AO97" s="1988"/>
      <c r="AP97" s="1988"/>
      <c r="AQ97" s="1988"/>
    </row>
    <row r="98" spans="1:43" s="10" customFormat="1" outlineLevel="1">
      <c r="A98" s="37">
        <v>321</v>
      </c>
      <c r="B98" s="37"/>
      <c r="C98" s="43" t="s">
        <v>443</v>
      </c>
      <c r="D98" s="77"/>
      <c r="E98" s="37"/>
      <c r="F98" s="43"/>
      <c r="G98" s="37"/>
      <c r="H98" s="37"/>
      <c r="I98" s="37"/>
      <c r="J98" s="37"/>
      <c r="K98" s="37"/>
      <c r="L98" s="37"/>
      <c r="M98" s="37"/>
      <c r="N98" s="37"/>
      <c r="O98" s="37"/>
      <c r="P98" s="37"/>
      <c r="Q98" s="37"/>
      <c r="R98" s="1997"/>
      <c r="S98" s="1997"/>
      <c r="T98" s="1997"/>
      <c r="U98" s="1997"/>
      <c r="V98" s="1997"/>
      <c r="W98" s="1997"/>
      <c r="X98" s="1997"/>
      <c r="Y98" s="37"/>
      <c r="Z98" s="1997"/>
      <c r="AA98" s="1997"/>
      <c r="AB98" s="1997"/>
      <c r="AC98" s="1997"/>
      <c r="AD98" s="1997"/>
      <c r="AE98" s="1997"/>
      <c r="AF98" s="1997"/>
      <c r="AH98" s="1991"/>
      <c r="AI98" s="1987"/>
      <c r="AJ98" s="1987"/>
      <c r="AK98" s="1987"/>
      <c r="AL98" s="1987"/>
      <c r="AM98" s="1987"/>
      <c r="AN98" s="37"/>
      <c r="AO98" s="1992"/>
      <c r="AP98" s="1988"/>
      <c r="AQ98" s="1988"/>
    </row>
    <row r="99" spans="1:43" s="10" customFormat="1" outlineLevel="1">
      <c r="A99" s="37">
        <v>322</v>
      </c>
      <c r="B99" s="37"/>
      <c r="C99" s="43" t="s">
        <v>442</v>
      </c>
      <c r="D99" s="77"/>
      <c r="E99" s="37"/>
      <c r="F99" s="43"/>
      <c r="G99" s="37"/>
      <c r="H99" s="37"/>
      <c r="I99" s="37"/>
      <c r="J99" s="37"/>
      <c r="K99" s="37"/>
      <c r="L99" s="37"/>
      <c r="M99" s="37"/>
      <c r="N99" s="37"/>
      <c r="O99" s="37"/>
      <c r="P99" s="37"/>
      <c r="Q99" s="37"/>
      <c r="R99" s="1997"/>
      <c r="S99" s="1997"/>
      <c r="T99" s="1997"/>
      <c r="U99" s="1997"/>
      <c r="V99" s="1997"/>
      <c r="W99" s="1997"/>
      <c r="X99" s="1997"/>
      <c r="Y99" s="37"/>
      <c r="Z99" s="1997"/>
      <c r="AA99" s="1997"/>
      <c r="AB99" s="1997"/>
      <c r="AC99" s="1997"/>
      <c r="AD99" s="1997"/>
      <c r="AE99" s="1997"/>
      <c r="AF99" s="1997"/>
      <c r="AH99" s="1991"/>
      <c r="AI99" s="1987"/>
      <c r="AJ99" s="1987"/>
      <c r="AK99" s="1987"/>
      <c r="AL99" s="1987"/>
      <c r="AM99" s="1987"/>
      <c r="AN99" s="37"/>
      <c r="AO99" s="1992"/>
      <c r="AP99" s="1988"/>
      <c r="AQ99" s="1988"/>
    </row>
    <row r="100" spans="1:43" s="10" customFormat="1" outlineLevel="1">
      <c r="A100" s="37">
        <v>323</v>
      </c>
      <c r="B100" s="37"/>
      <c r="C100" s="43" t="s">
        <v>441</v>
      </c>
      <c r="D100" s="77"/>
      <c r="E100" s="37"/>
      <c r="F100" s="43"/>
      <c r="G100" s="37"/>
      <c r="H100" s="37"/>
      <c r="I100" s="37"/>
      <c r="J100" s="37"/>
      <c r="K100" s="37"/>
      <c r="L100" s="37"/>
      <c r="M100" s="37"/>
      <c r="N100" s="37"/>
      <c r="O100" s="37"/>
      <c r="P100" s="37"/>
      <c r="Q100" s="37"/>
      <c r="R100" s="1997"/>
      <c r="S100" s="1997"/>
      <c r="T100" s="1997"/>
      <c r="U100" s="1997"/>
      <c r="V100" s="1997"/>
      <c r="W100" s="1997"/>
      <c r="X100" s="1997"/>
      <c r="Y100" s="37"/>
      <c r="Z100" s="1997"/>
      <c r="AA100" s="1997"/>
      <c r="AB100" s="1997"/>
      <c r="AC100" s="1997"/>
      <c r="AD100" s="1997"/>
      <c r="AE100" s="1997"/>
      <c r="AF100" s="1997"/>
      <c r="AH100" s="1991"/>
      <c r="AI100" s="1987"/>
      <c r="AJ100" s="1987"/>
      <c r="AK100" s="1987"/>
      <c r="AL100" s="1987"/>
      <c r="AM100" s="1987"/>
      <c r="AN100" s="37"/>
      <c r="AO100" s="1992"/>
      <c r="AP100" s="1988"/>
      <c r="AQ100" s="1988"/>
    </row>
    <row r="101" spans="1:43" s="10" customFormat="1" outlineLevel="1">
      <c r="A101" s="37"/>
      <c r="B101" s="37"/>
      <c r="C101" s="77"/>
      <c r="D101" s="77"/>
      <c r="E101" s="37"/>
      <c r="F101" s="43"/>
      <c r="G101" s="37"/>
      <c r="H101" s="37"/>
      <c r="I101" s="37"/>
      <c r="J101" s="37"/>
      <c r="K101" s="37"/>
      <c r="L101" s="37"/>
      <c r="M101" s="37"/>
      <c r="N101" s="37"/>
      <c r="O101" s="37"/>
      <c r="P101" s="37"/>
      <c r="Q101" s="37"/>
      <c r="R101" s="1997"/>
      <c r="S101" s="1997"/>
      <c r="T101" s="1997"/>
      <c r="U101" s="1997"/>
      <c r="V101" s="1997"/>
      <c r="W101" s="1997"/>
      <c r="X101" s="1997"/>
      <c r="Y101" s="37"/>
      <c r="Z101" s="1997"/>
      <c r="AA101" s="1997"/>
      <c r="AB101" s="1997"/>
      <c r="AC101" s="1997"/>
      <c r="AD101" s="1997"/>
      <c r="AE101" s="1997"/>
      <c r="AF101" s="1997"/>
      <c r="AH101" s="1991"/>
      <c r="AI101" s="1987"/>
      <c r="AJ101" s="1987"/>
      <c r="AK101" s="1987"/>
      <c r="AL101" s="1987"/>
      <c r="AM101" s="1987"/>
      <c r="AN101" s="37"/>
      <c r="AO101" s="1992"/>
      <c r="AP101" s="1988"/>
      <c r="AQ101" s="1988"/>
    </row>
    <row r="102" spans="1:43" s="10" customFormat="1" outlineLevel="1">
      <c r="A102" s="38">
        <v>330</v>
      </c>
      <c r="B102" s="61" t="s">
        <v>440</v>
      </c>
      <c r="C102" s="78"/>
      <c r="D102" s="78"/>
      <c r="E102" s="37"/>
      <c r="F102" s="61"/>
      <c r="G102" s="37"/>
      <c r="H102" s="37"/>
      <c r="I102" s="37"/>
      <c r="J102" s="37"/>
      <c r="K102" s="37"/>
      <c r="L102" s="37"/>
      <c r="M102" s="37"/>
      <c r="N102" s="37"/>
      <c r="O102" s="37"/>
      <c r="P102" s="37"/>
      <c r="Q102" s="37"/>
      <c r="R102" s="2000"/>
      <c r="S102" s="2000"/>
      <c r="T102" s="2000"/>
      <c r="U102" s="2000"/>
      <c r="V102" s="2000"/>
      <c r="W102" s="2000"/>
      <c r="X102" s="2000"/>
      <c r="Y102" s="37"/>
      <c r="Z102" s="2000"/>
      <c r="AA102" s="2000"/>
      <c r="AB102" s="2000"/>
      <c r="AC102" s="2000"/>
      <c r="AD102" s="2000"/>
      <c r="AE102" s="2000"/>
      <c r="AF102" s="2000"/>
      <c r="AH102" s="1987"/>
      <c r="AI102" s="1987"/>
      <c r="AJ102" s="1987"/>
      <c r="AK102" s="1987"/>
      <c r="AL102" s="1987"/>
      <c r="AM102" s="1987"/>
      <c r="AN102" s="37"/>
      <c r="AO102" s="1988"/>
      <c r="AP102" s="1988"/>
      <c r="AQ102" s="1988"/>
    </row>
    <row r="103" spans="1:43" s="10" customFormat="1" outlineLevel="1">
      <c r="A103" s="37">
        <v>331</v>
      </c>
      <c r="B103" s="37"/>
      <c r="C103" s="43" t="s">
        <v>439</v>
      </c>
      <c r="D103" s="77"/>
      <c r="E103" s="37"/>
      <c r="F103" s="43"/>
      <c r="G103" s="37"/>
      <c r="H103" s="37"/>
      <c r="I103" s="37"/>
      <c r="J103" s="37"/>
      <c r="K103" s="37"/>
      <c r="L103" s="37"/>
      <c r="M103" s="37"/>
      <c r="N103" s="37"/>
      <c r="O103" s="37"/>
      <c r="P103" s="37"/>
      <c r="Q103" s="37"/>
      <c r="R103" s="1997"/>
      <c r="S103" s="1997"/>
      <c r="T103" s="1997"/>
      <c r="U103" s="1997"/>
      <c r="V103" s="1997"/>
      <c r="W103" s="1997"/>
      <c r="X103" s="1997"/>
      <c r="Y103" s="37"/>
      <c r="Z103" s="1997"/>
      <c r="AA103" s="1997"/>
      <c r="AB103" s="1997"/>
      <c r="AC103" s="1997"/>
      <c r="AD103" s="1997"/>
      <c r="AE103" s="1997"/>
      <c r="AF103" s="1997"/>
      <c r="AH103" s="1991"/>
      <c r="AI103" s="1987"/>
      <c r="AJ103" s="1987"/>
      <c r="AK103" s="1987"/>
      <c r="AL103" s="1987"/>
      <c r="AM103" s="1987"/>
      <c r="AN103" s="37"/>
      <c r="AO103" s="1992"/>
      <c r="AP103" s="1988"/>
      <c r="AQ103" s="1988"/>
    </row>
    <row r="104" spans="1:43" s="10" customFormat="1" outlineLevel="1">
      <c r="A104" s="37">
        <v>332</v>
      </c>
      <c r="B104" s="37"/>
      <c r="C104" s="43" t="s">
        <v>438</v>
      </c>
      <c r="D104" s="77"/>
      <c r="E104" s="37"/>
      <c r="F104" s="43"/>
      <c r="G104" s="37"/>
      <c r="H104" s="37"/>
      <c r="I104" s="37"/>
      <c r="J104" s="37"/>
      <c r="K104" s="37"/>
      <c r="L104" s="37"/>
      <c r="M104" s="37"/>
      <c r="N104" s="37"/>
      <c r="O104" s="37"/>
      <c r="P104" s="37"/>
      <c r="Q104" s="37"/>
      <c r="R104" s="1997"/>
      <c r="S104" s="1997"/>
      <c r="T104" s="1997"/>
      <c r="U104" s="1997"/>
      <c r="V104" s="1997"/>
      <c r="W104" s="1997"/>
      <c r="X104" s="1997"/>
      <c r="Y104" s="37"/>
      <c r="Z104" s="1997"/>
      <c r="AA104" s="1997"/>
      <c r="AB104" s="1997"/>
      <c r="AC104" s="1997"/>
      <c r="AD104" s="1997"/>
      <c r="AE104" s="1997"/>
      <c r="AF104" s="1997"/>
      <c r="AH104" s="1991"/>
      <c r="AI104" s="1987"/>
      <c r="AJ104" s="1987"/>
      <c r="AK104" s="1987"/>
      <c r="AL104" s="1987"/>
      <c r="AM104" s="1987"/>
      <c r="AN104" s="37"/>
      <c r="AO104" s="1992"/>
      <c r="AP104" s="1988"/>
      <c r="AQ104" s="1988"/>
    </row>
    <row r="105" spans="1:43" s="10" customFormat="1" outlineLevel="1">
      <c r="A105" s="37">
        <v>333</v>
      </c>
      <c r="B105" s="37"/>
      <c r="C105" s="43" t="s">
        <v>437</v>
      </c>
      <c r="D105" s="77"/>
      <c r="E105" s="37"/>
      <c r="F105" s="43"/>
      <c r="G105" s="37"/>
      <c r="H105" s="37"/>
      <c r="I105" s="37"/>
      <c r="J105" s="37"/>
      <c r="K105" s="37"/>
      <c r="L105" s="37"/>
      <c r="M105" s="37"/>
      <c r="N105" s="37"/>
      <c r="O105" s="37"/>
      <c r="P105" s="37"/>
      <c r="Q105" s="37"/>
      <c r="R105" s="1997"/>
      <c r="S105" s="1997"/>
      <c r="T105" s="1997"/>
      <c r="U105" s="1997"/>
      <c r="V105" s="1997"/>
      <c r="W105" s="1997"/>
      <c r="X105" s="1997"/>
      <c r="Y105" s="37"/>
      <c r="Z105" s="1997"/>
      <c r="AA105" s="1997"/>
      <c r="AB105" s="1997"/>
      <c r="AC105" s="1997"/>
      <c r="AD105" s="1997"/>
      <c r="AE105" s="1997"/>
      <c r="AF105" s="1997"/>
      <c r="AH105" s="1991"/>
      <c r="AI105" s="1987"/>
      <c r="AJ105" s="1987"/>
      <c r="AK105" s="1987"/>
      <c r="AL105" s="1987"/>
      <c r="AM105" s="1987"/>
      <c r="AN105" s="37"/>
      <c r="AO105" s="1992"/>
      <c r="AP105" s="1988"/>
      <c r="AQ105" s="1988"/>
    </row>
    <row r="106" spans="1:43" s="10" customFormat="1" outlineLevel="1">
      <c r="A106" s="37"/>
      <c r="B106" s="37"/>
      <c r="C106" s="77"/>
      <c r="D106" s="77"/>
      <c r="E106" s="37"/>
      <c r="F106" s="43"/>
      <c r="G106" s="37"/>
      <c r="H106" s="37"/>
      <c r="I106" s="37"/>
      <c r="J106" s="37"/>
      <c r="K106" s="37"/>
      <c r="L106" s="37"/>
      <c r="M106" s="37"/>
      <c r="N106" s="37"/>
      <c r="O106" s="37"/>
      <c r="P106" s="37"/>
      <c r="Q106" s="37"/>
      <c r="R106" s="1997"/>
      <c r="S106" s="1997"/>
      <c r="T106" s="1997"/>
      <c r="U106" s="1997"/>
      <c r="V106" s="1997"/>
      <c r="W106" s="1997"/>
      <c r="X106" s="1997"/>
      <c r="Y106" s="37"/>
      <c r="Z106" s="1997"/>
      <c r="AA106" s="1997"/>
      <c r="AB106" s="1997"/>
      <c r="AC106" s="1997"/>
      <c r="AD106" s="1997"/>
      <c r="AE106" s="1997"/>
      <c r="AF106" s="1997"/>
      <c r="AH106" s="1991"/>
      <c r="AI106" s="1987"/>
      <c r="AJ106" s="1987"/>
      <c r="AK106" s="1987"/>
      <c r="AL106" s="1987"/>
      <c r="AM106" s="1987"/>
      <c r="AN106" s="37"/>
      <c r="AO106" s="1992"/>
      <c r="AP106" s="1988"/>
      <c r="AQ106" s="1988"/>
    </row>
    <row r="107" spans="1:43" s="10" customFormat="1" outlineLevel="1">
      <c r="A107" s="38">
        <v>400</v>
      </c>
      <c r="B107" s="67" t="s">
        <v>436</v>
      </c>
      <c r="C107" s="78"/>
      <c r="D107" s="78"/>
      <c r="E107" s="37"/>
      <c r="F107" s="61"/>
      <c r="G107" s="37"/>
      <c r="H107" s="37"/>
      <c r="I107" s="37"/>
      <c r="J107" s="37"/>
      <c r="K107" s="37"/>
      <c r="L107" s="37"/>
      <c r="M107" s="37"/>
      <c r="N107" s="37"/>
      <c r="O107" s="37"/>
      <c r="P107" s="37"/>
      <c r="Q107" s="37"/>
      <c r="R107" s="2000"/>
      <c r="S107" s="2000"/>
      <c r="T107" s="2000"/>
      <c r="U107" s="2000"/>
      <c r="V107" s="2000"/>
      <c r="W107" s="2000"/>
      <c r="X107" s="2000"/>
      <c r="Y107" s="37"/>
      <c r="Z107" s="2000"/>
      <c r="AA107" s="2000"/>
      <c r="AB107" s="2000"/>
      <c r="AC107" s="2000"/>
      <c r="AD107" s="2000"/>
      <c r="AE107" s="2000"/>
      <c r="AF107" s="2000"/>
      <c r="AH107" s="1987"/>
      <c r="AI107" s="1987"/>
      <c r="AJ107" s="1987"/>
      <c r="AK107" s="1987"/>
      <c r="AL107" s="1987"/>
      <c r="AM107" s="1987"/>
      <c r="AN107" s="37"/>
      <c r="AO107" s="1988"/>
      <c r="AP107" s="1988"/>
      <c r="AQ107" s="1988"/>
    </row>
    <row r="108" spans="1:43" s="10" customFormat="1" outlineLevel="1">
      <c r="A108" s="37"/>
      <c r="B108" s="37"/>
      <c r="C108" s="77"/>
      <c r="D108" s="77"/>
      <c r="E108" s="37"/>
      <c r="F108" s="43"/>
      <c r="G108" s="37"/>
      <c r="H108" s="37"/>
      <c r="I108" s="37"/>
      <c r="J108" s="37"/>
      <c r="K108" s="37"/>
      <c r="L108" s="37"/>
      <c r="M108" s="37"/>
      <c r="N108" s="37"/>
      <c r="O108" s="37"/>
      <c r="P108" s="37"/>
      <c r="Q108" s="37"/>
      <c r="R108" s="1997"/>
      <c r="S108" s="1997"/>
      <c r="T108" s="1997"/>
      <c r="U108" s="1997"/>
      <c r="V108" s="1997"/>
      <c r="W108" s="1997"/>
      <c r="X108" s="1997"/>
      <c r="Y108" s="37"/>
      <c r="Z108" s="1997"/>
      <c r="AA108" s="1997"/>
      <c r="AB108" s="1997"/>
      <c r="AC108" s="1997"/>
      <c r="AD108" s="1997"/>
      <c r="AE108" s="1997"/>
      <c r="AF108" s="1997"/>
      <c r="AH108" s="1991"/>
      <c r="AI108" s="1987"/>
      <c r="AJ108" s="1987"/>
      <c r="AK108" s="1987"/>
      <c r="AL108" s="1987"/>
      <c r="AM108" s="1987"/>
      <c r="AN108" s="37"/>
      <c r="AO108" s="1992"/>
      <c r="AP108" s="1988"/>
      <c r="AQ108" s="1988"/>
    </row>
    <row r="109" spans="1:43" s="10" customFormat="1" outlineLevel="1">
      <c r="A109" s="38">
        <v>410</v>
      </c>
      <c r="B109" s="61" t="s">
        <v>435</v>
      </c>
      <c r="C109" s="78"/>
      <c r="D109" s="78"/>
      <c r="E109" s="37"/>
      <c r="F109" s="61"/>
      <c r="G109" s="37"/>
      <c r="H109" s="37"/>
      <c r="I109" s="37"/>
      <c r="J109" s="37"/>
      <c r="K109" s="37"/>
      <c r="L109" s="37"/>
      <c r="M109" s="37"/>
      <c r="N109" s="37"/>
      <c r="O109" s="37"/>
      <c r="P109" s="37"/>
      <c r="Q109" s="37"/>
      <c r="R109" s="2000"/>
      <c r="S109" s="2000"/>
      <c r="T109" s="2000"/>
      <c r="U109" s="2000"/>
      <c r="V109" s="2000"/>
      <c r="W109" s="2000"/>
      <c r="X109" s="2000"/>
      <c r="Y109" s="37"/>
      <c r="Z109" s="2000"/>
      <c r="AA109" s="2000"/>
      <c r="AB109" s="2000"/>
      <c r="AC109" s="2000"/>
      <c r="AD109" s="2000"/>
      <c r="AE109" s="2000"/>
      <c r="AF109" s="2000"/>
      <c r="AH109" s="1987"/>
      <c r="AI109" s="1987"/>
      <c r="AJ109" s="1987"/>
      <c r="AK109" s="1987"/>
      <c r="AL109" s="1987"/>
      <c r="AM109" s="1987"/>
      <c r="AN109" s="37"/>
      <c r="AO109" s="1988"/>
      <c r="AP109" s="1988"/>
      <c r="AQ109" s="1988"/>
    </row>
    <row r="110" spans="1:43" s="10" customFormat="1" outlineLevel="1">
      <c r="A110" s="37">
        <v>411</v>
      </c>
      <c r="B110" s="37"/>
      <c r="C110" s="43" t="s">
        <v>434</v>
      </c>
      <c r="D110" s="77"/>
      <c r="E110" s="37"/>
      <c r="F110" s="43"/>
      <c r="G110" s="37"/>
      <c r="H110" s="37"/>
      <c r="I110" s="37"/>
      <c r="J110" s="37"/>
      <c r="K110" s="37"/>
      <c r="L110" s="37"/>
      <c r="M110" s="37"/>
      <c r="N110" s="37"/>
      <c r="O110" s="37"/>
      <c r="P110" s="37"/>
      <c r="Q110" s="37"/>
      <c r="R110" s="1997"/>
      <c r="S110" s="1997"/>
      <c r="T110" s="1997"/>
      <c r="U110" s="1997"/>
      <c r="V110" s="1997"/>
      <c r="W110" s="1997"/>
      <c r="X110" s="1997"/>
      <c r="Y110" s="37"/>
      <c r="Z110" s="1997"/>
      <c r="AA110" s="1997"/>
      <c r="AB110" s="1997"/>
      <c r="AC110" s="1997"/>
      <c r="AD110" s="1997"/>
      <c r="AE110" s="1997"/>
      <c r="AF110" s="1997"/>
      <c r="AH110" s="1991"/>
      <c r="AI110" s="1987"/>
      <c r="AJ110" s="1987"/>
      <c r="AK110" s="1987"/>
      <c r="AL110" s="1987"/>
      <c r="AM110" s="1987"/>
      <c r="AN110" s="37"/>
      <c r="AO110" s="1992"/>
      <c r="AP110" s="1988"/>
      <c r="AQ110" s="1988"/>
    </row>
    <row r="111" spans="1:43" s="10" customFormat="1" outlineLevel="1">
      <c r="A111" s="37">
        <v>412</v>
      </c>
      <c r="B111" s="37"/>
      <c r="C111" s="43" t="s">
        <v>433</v>
      </c>
      <c r="D111" s="77"/>
      <c r="E111" s="37"/>
      <c r="F111" s="43"/>
      <c r="G111" s="37"/>
      <c r="H111" s="37"/>
      <c r="I111" s="37"/>
      <c r="J111" s="37"/>
      <c r="K111" s="37"/>
      <c r="L111" s="37"/>
      <c r="M111" s="37"/>
      <c r="N111" s="37"/>
      <c r="O111" s="37"/>
      <c r="P111" s="37"/>
      <c r="Q111" s="37"/>
      <c r="R111" s="1997"/>
      <c r="S111" s="1997"/>
      <c r="T111" s="1997"/>
      <c r="U111" s="1997"/>
      <c r="V111" s="1997"/>
      <c r="W111" s="1997"/>
      <c r="X111" s="1997"/>
      <c r="Y111" s="37"/>
      <c r="Z111" s="1997"/>
      <c r="AA111" s="1997"/>
      <c r="AB111" s="1997"/>
      <c r="AC111" s="1997"/>
      <c r="AD111" s="1997"/>
      <c r="AE111" s="1997"/>
      <c r="AF111" s="1997"/>
      <c r="AH111" s="1991"/>
      <c r="AI111" s="1987"/>
      <c r="AJ111" s="1987"/>
      <c r="AK111" s="1987"/>
      <c r="AL111" s="1987"/>
      <c r="AM111" s="1987"/>
      <c r="AN111" s="37"/>
      <c r="AO111" s="1992"/>
      <c r="AP111" s="1988"/>
      <c r="AQ111" s="1988"/>
    </row>
    <row r="112" spans="1:43" s="10" customFormat="1" outlineLevel="1">
      <c r="A112" s="37">
        <v>413</v>
      </c>
      <c r="B112" s="37"/>
      <c r="C112" s="43" t="s">
        <v>432</v>
      </c>
      <c r="D112" s="77"/>
      <c r="E112" s="37"/>
      <c r="F112" s="43"/>
      <c r="G112" s="37"/>
      <c r="H112" s="37"/>
      <c r="I112" s="37"/>
      <c r="J112" s="37"/>
      <c r="K112" s="37"/>
      <c r="L112" s="37"/>
      <c r="M112" s="37"/>
      <c r="N112" s="37"/>
      <c r="O112" s="37"/>
      <c r="P112" s="37"/>
      <c r="Q112" s="37"/>
      <c r="R112" s="1997"/>
      <c r="S112" s="1997"/>
      <c r="T112" s="1997"/>
      <c r="U112" s="1997"/>
      <c r="V112" s="1997"/>
      <c r="W112" s="1997"/>
      <c r="X112" s="1997"/>
      <c r="Y112" s="37"/>
      <c r="Z112" s="1997"/>
      <c r="AA112" s="1997"/>
      <c r="AB112" s="1997"/>
      <c r="AC112" s="1997"/>
      <c r="AD112" s="1997"/>
      <c r="AE112" s="1997"/>
      <c r="AF112" s="1997"/>
      <c r="AH112" s="1991"/>
      <c r="AI112" s="1987"/>
      <c r="AJ112" s="1987"/>
      <c r="AK112" s="1987"/>
      <c r="AL112" s="1987"/>
      <c r="AM112" s="1987"/>
      <c r="AN112" s="37"/>
      <c r="AO112" s="1992"/>
      <c r="AP112" s="1988"/>
      <c r="AQ112" s="1988"/>
    </row>
    <row r="113" spans="1:43" s="10" customFormat="1" outlineLevel="1">
      <c r="A113" s="37">
        <v>414</v>
      </c>
      <c r="B113" s="37"/>
      <c r="C113" s="43" t="s">
        <v>431</v>
      </c>
      <c r="D113" s="77"/>
      <c r="E113" s="37"/>
      <c r="F113" s="43"/>
      <c r="G113" s="37"/>
      <c r="H113" s="37"/>
      <c r="I113" s="37"/>
      <c r="J113" s="37"/>
      <c r="K113" s="37"/>
      <c r="L113" s="37"/>
      <c r="M113" s="37"/>
      <c r="N113" s="37"/>
      <c r="O113" s="37"/>
      <c r="P113" s="37"/>
      <c r="Q113" s="37"/>
      <c r="R113" s="1997"/>
      <c r="S113" s="1997"/>
      <c r="T113" s="1997"/>
      <c r="U113" s="1997"/>
      <c r="V113" s="1997"/>
      <c r="W113" s="1997"/>
      <c r="X113" s="1997"/>
      <c r="Y113" s="37"/>
      <c r="Z113" s="1997"/>
      <c r="AA113" s="1997"/>
      <c r="AB113" s="1997"/>
      <c r="AC113" s="1997"/>
      <c r="AD113" s="1997"/>
      <c r="AE113" s="1997"/>
      <c r="AF113" s="1997"/>
      <c r="AH113" s="1991"/>
      <c r="AI113" s="1987"/>
      <c r="AJ113" s="1987"/>
      <c r="AK113" s="1987"/>
      <c r="AL113" s="1987"/>
      <c r="AM113" s="1987"/>
      <c r="AN113" s="37"/>
      <c r="AO113" s="1992"/>
      <c r="AP113" s="1988"/>
      <c r="AQ113" s="1988"/>
    </row>
    <row r="114" spans="1:43" s="10" customFormat="1" outlineLevel="1">
      <c r="A114" s="37">
        <v>415</v>
      </c>
      <c r="B114" s="37"/>
      <c r="C114" s="43" t="s">
        <v>430</v>
      </c>
      <c r="D114" s="77"/>
      <c r="E114" s="37"/>
      <c r="F114" s="43"/>
      <c r="G114" s="37"/>
      <c r="H114" s="37"/>
      <c r="I114" s="37"/>
      <c r="J114" s="37"/>
      <c r="K114" s="37"/>
      <c r="L114" s="37"/>
      <c r="M114" s="37"/>
      <c r="N114" s="37"/>
      <c r="O114" s="37"/>
      <c r="P114" s="37"/>
      <c r="Q114" s="37"/>
      <c r="R114" s="1997"/>
      <c r="S114" s="1997"/>
      <c r="T114" s="1997"/>
      <c r="U114" s="1997"/>
      <c r="V114" s="1997"/>
      <c r="W114" s="1997"/>
      <c r="X114" s="1997"/>
      <c r="Y114" s="37"/>
      <c r="Z114" s="1997"/>
      <c r="AA114" s="1997"/>
      <c r="AB114" s="1997"/>
      <c r="AC114" s="1997"/>
      <c r="AD114" s="1997"/>
      <c r="AE114" s="1997"/>
      <c r="AF114" s="1997"/>
      <c r="AH114" s="1991"/>
      <c r="AI114" s="1987"/>
      <c r="AJ114" s="1987"/>
      <c r="AK114" s="1987"/>
      <c r="AL114" s="1987"/>
      <c r="AM114" s="1987"/>
      <c r="AN114" s="37"/>
      <c r="AO114" s="1992"/>
      <c r="AP114" s="1988"/>
      <c r="AQ114" s="1988"/>
    </row>
    <row r="115" spans="1:43" s="10" customFormat="1" outlineLevel="1">
      <c r="A115" s="37">
        <v>416</v>
      </c>
      <c r="B115" s="37"/>
      <c r="C115" s="43" t="s">
        <v>429</v>
      </c>
      <c r="D115" s="77"/>
      <c r="E115" s="37"/>
      <c r="F115" s="43"/>
      <c r="G115" s="37"/>
      <c r="H115" s="37"/>
      <c r="I115" s="37"/>
      <c r="J115" s="37"/>
      <c r="K115" s="37"/>
      <c r="L115" s="37"/>
      <c r="M115" s="37"/>
      <c r="N115" s="37"/>
      <c r="O115" s="37"/>
      <c r="P115" s="37"/>
      <c r="Q115" s="37"/>
      <c r="R115" s="1997"/>
      <c r="S115" s="1997"/>
      <c r="T115" s="1997"/>
      <c r="U115" s="1997"/>
      <c r="V115" s="1997"/>
      <c r="W115" s="1997"/>
      <c r="X115" s="1997"/>
      <c r="Y115" s="37"/>
      <c r="Z115" s="1997"/>
      <c r="AA115" s="1997"/>
      <c r="AB115" s="1997"/>
      <c r="AC115" s="1997"/>
      <c r="AD115" s="1997"/>
      <c r="AE115" s="1997"/>
      <c r="AF115" s="1997"/>
      <c r="AH115" s="1991"/>
      <c r="AI115" s="1987"/>
      <c r="AJ115" s="1987"/>
      <c r="AK115" s="1987"/>
      <c r="AL115" s="1987"/>
      <c r="AM115" s="1987"/>
      <c r="AN115" s="37"/>
      <c r="AO115" s="1992"/>
      <c r="AP115" s="1988"/>
      <c r="AQ115" s="1988"/>
    </row>
    <row r="116" spans="1:43" s="10" customFormat="1" outlineLevel="1">
      <c r="A116" s="37">
        <v>417</v>
      </c>
      <c r="B116" s="37"/>
      <c r="C116" s="43" t="s">
        <v>428</v>
      </c>
      <c r="D116" s="77"/>
      <c r="E116" s="37"/>
      <c r="F116" s="43"/>
      <c r="G116" s="37"/>
      <c r="H116" s="37"/>
      <c r="I116" s="37"/>
      <c r="J116" s="37"/>
      <c r="K116" s="37"/>
      <c r="L116" s="37"/>
      <c r="M116" s="37"/>
      <c r="N116" s="37"/>
      <c r="O116" s="37"/>
      <c r="P116" s="37"/>
      <c r="Q116" s="37"/>
      <c r="R116" s="1997"/>
      <c r="S116" s="1997"/>
      <c r="T116" s="1997"/>
      <c r="U116" s="1997"/>
      <c r="V116" s="1997"/>
      <c r="W116" s="1997"/>
      <c r="X116" s="1997"/>
      <c r="Y116" s="37"/>
      <c r="Z116" s="1997"/>
      <c r="AA116" s="1997"/>
      <c r="AB116" s="1997"/>
      <c r="AC116" s="1997"/>
      <c r="AD116" s="1997"/>
      <c r="AE116" s="1997"/>
      <c r="AF116" s="1997"/>
      <c r="AH116" s="1991"/>
      <c r="AI116" s="1987"/>
      <c r="AJ116" s="1987"/>
      <c r="AK116" s="1987"/>
      <c r="AL116" s="1987"/>
      <c r="AM116" s="1987"/>
      <c r="AN116" s="37"/>
      <c r="AO116" s="1992"/>
      <c r="AP116" s="1988"/>
      <c r="AQ116" s="1988"/>
    </row>
    <row r="117" spans="1:43" s="10" customFormat="1" outlineLevel="1">
      <c r="A117" s="37"/>
      <c r="B117" s="37"/>
      <c r="C117" s="77"/>
      <c r="D117" s="77"/>
      <c r="E117" s="37"/>
      <c r="F117" s="43"/>
      <c r="G117" s="37"/>
      <c r="H117" s="37"/>
      <c r="I117" s="37"/>
      <c r="J117" s="37"/>
      <c r="K117" s="37"/>
      <c r="L117" s="37"/>
      <c r="M117" s="37"/>
      <c r="N117" s="37"/>
      <c r="O117" s="37"/>
      <c r="P117" s="37"/>
      <c r="Q117" s="37"/>
      <c r="R117" s="1997"/>
      <c r="S117" s="1997"/>
      <c r="T117" s="1997"/>
      <c r="U117" s="1997"/>
      <c r="V117" s="1997"/>
      <c r="W117" s="1997"/>
      <c r="X117" s="1997"/>
      <c r="Y117" s="37"/>
      <c r="Z117" s="1997"/>
      <c r="AA117" s="1997"/>
      <c r="AB117" s="1997"/>
      <c r="AC117" s="1997"/>
      <c r="AD117" s="1997"/>
      <c r="AE117" s="1997"/>
      <c r="AF117" s="1997"/>
      <c r="AH117" s="1991"/>
      <c r="AI117" s="1987"/>
      <c r="AJ117" s="1987"/>
      <c r="AK117" s="1987"/>
      <c r="AL117" s="1987"/>
      <c r="AM117" s="1987"/>
      <c r="AN117" s="37"/>
      <c r="AO117" s="1992"/>
      <c r="AP117" s="1988"/>
      <c r="AQ117" s="1988"/>
    </row>
    <row r="118" spans="1:43" s="10" customFormat="1" outlineLevel="1">
      <c r="A118" s="38">
        <v>420</v>
      </c>
      <c r="B118" s="61" t="s">
        <v>427</v>
      </c>
      <c r="C118" s="78"/>
      <c r="D118" s="78"/>
      <c r="E118" s="37"/>
      <c r="F118" s="61"/>
      <c r="G118" s="37"/>
      <c r="H118" s="37"/>
      <c r="I118" s="37"/>
      <c r="J118" s="37"/>
      <c r="K118" s="37"/>
      <c r="L118" s="37"/>
      <c r="M118" s="37"/>
      <c r="N118" s="37"/>
      <c r="O118" s="37"/>
      <c r="P118" s="37"/>
      <c r="Q118" s="37"/>
      <c r="R118" s="2000"/>
      <c r="S118" s="2000"/>
      <c r="T118" s="2000"/>
      <c r="U118" s="2000"/>
      <c r="V118" s="2000"/>
      <c r="W118" s="2000"/>
      <c r="X118" s="2000"/>
      <c r="Y118" s="37"/>
      <c r="Z118" s="2000"/>
      <c r="AA118" s="2000"/>
      <c r="AB118" s="2000"/>
      <c r="AC118" s="2000"/>
      <c r="AD118" s="2000"/>
      <c r="AE118" s="2000"/>
      <c r="AF118" s="2000"/>
      <c r="AH118" s="1987"/>
      <c r="AI118" s="1987"/>
      <c r="AJ118" s="1987"/>
      <c r="AK118" s="1987"/>
      <c r="AL118" s="1987"/>
      <c r="AM118" s="1987"/>
      <c r="AN118" s="37"/>
      <c r="AO118" s="1988"/>
      <c r="AP118" s="1988"/>
      <c r="AQ118" s="1988"/>
    </row>
    <row r="119" spans="1:43" s="10" customFormat="1" outlineLevel="1">
      <c r="A119" s="37">
        <v>422</v>
      </c>
      <c r="B119" s="37"/>
      <c r="C119" s="43" t="s">
        <v>426</v>
      </c>
      <c r="D119" s="77"/>
      <c r="E119" s="37"/>
      <c r="F119" s="43"/>
      <c r="G119" s="37"/>
      <c r="H119" s="37"/>
      <c r="I119" s="37"/>
      <c r="J119" s="37"/>
      <c r="K119" s="37"/>
      <c r="L119" s="37"/>
      <c r="M119" s="37"/>
      <c r="N119" s="37"/>
      <c r="O119" s="37"/>
      <c r="P119" s="37"/>
      <c r="Q119" s="37"/>
      <c r="R119" s="1997"/>
      <c r="S119" s="1997"/>
      <c r="T119" s="1997"/>
      <c r="U119" s="1997"/>
      <c r="V119" s="1997"/>
      <c r="W119" s="1997"/>
      <c r="X119" s="1997"/>
      <c r="Y119" s="37"/>
      <c r="Z119" s="1997"/>
      <c r="AA119" s="1997"/>
      <c r="AB119" s="1997"/>
      <c r="AC119" s="1997"/>
      <c r="AD119" s="1997"/>
      <c r="AE119" s="1997"/>
      <c r="AF119" s="1997"/>
      <c r="AH119" s="1991"/>
      <c r="AI119" s="1987"/>
      <c r="AJ119" s="1987"/>
      <c r="AK119" s="1987"/>
      <c r="AL119" s="1987"/>
      <c r="AM119" s="1987"/>
      <c r="AN119" s="37"/>
      <c r="AO119" s="1992"/>
      <c r="AP119" s="1988"/>
      <c r="AQ119" s="1988"/>
    </row>
    <row r="120" spans="1:43" s="10" customFormat="1" outlineLevel="1">
      <c r="A120" s="37">
        <v>423</v>
      </c>
      <c r="B120" s="37"/>
      <c r="C120" s="43" t="s">
        <v>425</v>
      </c>
      <c r="D120" s="77"/>
      <c r="E120" s="37"/>
      <c r="F120" s="43"/>
      <c r="G120" s="37"/>
      <c r="H120" s="37"/>
      <c r="I120" s="37"/>
      <c r="J120" s="37"/>
      <c r="K120" s="37"/>
      <c r="L120" s="37"/>
      <c r="M120" s="37"/>
      <c r="N120" s="37"/>
      <c r="O120" s="37"/>
      <c r="P120" s="37"/>
      <c r="Q120" s="37"/>
      <c r="R120" s="1997"/>
      <c r="S120" s="1997"/>
      <c r="T120" s="1997"/>
      <c r="U120" s="1997"/>
      <c r="V120" s="1997"/>
      <c r="W120" s="1997"/>
      <c r="X120" s="1997"/>
      <c r="Y120" s="37"/>
      <c r="Z120" s="1997"/>
      <c r="AA120" s="1997"/>
      <c r="AB120" s="1997"/>
      <c r="AC120" s="1997"/>
      <c r="AD120" s="1997"/>
      <c r="AE120" s="1997"/>
      <c r="AF120" s="1997"/>
      <c r="AH120" s="1991"/>
      <c r="AI120" s="1987"/>
      <c r="AJ120" s="1987"/>
      <c r="AK120" s="1987"/>
      <c r="AL120" s="1987"/>
      <c r="AM120" s="1987"/>
      <c r="AN120" s="37"/>
      <c r="AO120" s="1992"/>
      <c r="AP120" s="1988"/>
      <c r="AQ120" s="1988"/>
    </row>
    <row r="121" spans="1:43" s="10" customFormat="1" outlineLevel="1">
      <c r="A121" s="37">
        <v>424</v>
      </c>
      <c r="B121" s="37"/>
      <c r="C121" s="43" t="s">
        <v>424</v>
      </c>
      <c r="D121" s="77"/>
      <c r="E121" s="37"/>
      <c r="F121" s="43"/>
      <c r="G121" s="37"/>
      <c r="H121" s="37"/>
      <c r="I121" s="37"/>
      <c r="J121" s="37"/>
      <c r="K121" s="37"/>
      <c r="L121" s="37"/>
      <c r="M121" s="37"/>
      <c r="N121" s="37"/>
      <c r="O121" s="37"/>
      <c r="P121" s="37"/>
      <c r="Q121" s="37"/>
      <c r="R121" s="1997"/>
      <c r="S121" s="1997"/>
      <c r="T121" s="1997"/>
      <c r="U121" s="1997"/>
      <c r="V121" s="1997"/>
      <c r="W121" s="1997"/>
      <c r="X121" s="1997"/>
      <c r="Y121" s="37"/>
      <c r="Z121" s="1997"/>
      <c r="AA121" s="1997"/>
      <c r="AB121" s="1997"/>
      <c r="AC121" s="1997"/>
      <c r="AD121" s="1997"/>
      <c r="AE121" s="1997"/>
      <c r="AF121" s="1997"/>
      <c r="AH121" s="1991"/>
      <c r="AI121" s="1987"/>
      <c r="AJ121" s="1987"/>
      <c r="AK121" s="1987"/>
      <c r="AL121" s="1987"/>
      <c r="AM121" s="1987"/>
      <c r="AN121" s="37"/>
      <c r="AO121" s="1992"/>
      <c r="AP121" s="1988"/>
      <c r="AQ121" s="1988"/>
    </row>
    <row r="122" spans="1:43" s="10" customFormat="1" outlineLevel="1">
      <c r="A122" s="37">
        <v>427</v>
      </c>
      <c r="B122" s="37"/>
      <c r="C122" s="43" t="s">
        <v>423</v>
      </c>
      <c r="D122" s="77"/>
      <c r="E122" s="37"/>
      <c r="F122" s="43"/>
      <c r="G122" s="37"/>
      <c r="H122" s="37"/>
      <c r="I122" s="37"/>
      <c r="J122" s="37"/>
      <c r="K122" s="37"/>
      <c r="L122" s="37"/>
      <c r="M122" s="37"/>
      <c r="N122" s="37"/>
      <c r="O122" s="37"/>
      <c r="P122" s="37"/>
      <c r="Q122" s="37"/>
      <c r="R122" s="1997"/>
      <c r="S122" s="1997"/>
      <c r="T122" s="1997"/>
      <c r="U122" s="1997"/>
      <c r="V122" s="1997"/>
      <c r="W122" s="1997"/>
      <c r="X122" s="1997"/>
      <c r="Y122" s="37"/>
      <c r="Z122" s="1997"/>
      <c r="AA122" s="1997"/>
      <c r="AB122" s="1997"/>
      <c r="AC122" s="1997"/>
      <c r="AD122" s="1997"/>
      <c r="AE122" s="1997"/>
      <c r="AF122" s="1997"/>
      <c r="AH122" s="1991"/>
      <c r="AI122" s="1987"/>
      <c r="AJ122" s="1987"/>
      <c r="AK122" s="1987"/>
      <c r="AL122" s="1987"/>
      <c r="AM122" s="1987"/>
      <c r="AN122" s="37"/>
      <c r="AO122" s="1992"/>
      <c r="AP122" s="1988"/>
      <c r="AQ122" s="1988"/>
    </row>
    <row r="123" spans="1:43" s="10" customFormat="1" outlineLevel="1">
      <c r="A123" s="37"/>
      <c r="B123" s="37"/>
      <c r="C123" s="77"/>
      <c r="D123" s="77"/>
      <c r="E123" s="37"/>
      <c r="F123" s="43"/>
      <c r="G123" s="37"/>
      <c r="H123" s="37"/>
      <c r="I123" s="37"/>
      <c r="J123" s="37"/>
      <c r="K123" s="37"/>
      <c r="L123" s="37"/>
      <c r="M123" s="37"/>
      <c r="N123" s="37"/>
      <c r="O123" s="37"/>
      <c r="P123" s="37"/>
      <c r="Q123" s="37"/>
      <c r="R123" s="1997"/>
      <c r="S123" s="1997"/>
      <c r="T123" s="1997"/>
      <c r="U123" s="1997"/>
      <c r="V123" s="1997"/>
      <c r="W123" s="1997"/>
      <c r="X123" s="1997"/>
      <c r="Y123" s="37"/>
      <c r="Z123" s="1997"/>
      <c r="AA123" s="1997"/>
      <c r="AB123" s="1997"/>
      <c r="AC123" s="1997"/>
      <c r="AD123" s="1997"/>
      <c r="AE123" s="1997"/>
      <c r="AF123" s="1997"/>
      <c r="AH123" s="1991"/>
      <c r="AI123" s="1991"/>
      <c r="AJ123" s="1991"/>
      <c r="AK123" s="1991"/>
      <c r="AL123" s="1991"/>
      <c r="AM123" s="1991"/>
      <c r="AN123" s="37"/>
      <c r="AO123" s="1992"/>
      <c r="AP123" s="1988"/>
      <c r="AQ123" s="1988"/>
    </row>
    <row r="124" spans="1:43" s="10" customFormat="1" ht="15.75" outlineLevel="1" thickBot="1">
      <c r="A124" s="38">
        <v>430</v>
      </c>
      <c r="B124" s="67" t="s">
        <v>422</v>
      </c>
      <c r="C124" s="78"/>
      <c r="D124" s="78"/>
      <c r="E124" s="37"/>
      <c r="F124" s="61"/>
      <c r="G124" s="37"/>
      <c r="H124" s="37"/>
      <c r="I124" s="37"/>
      <c r="J124" s="37"/>
      <c r="K124" s="37"/>
      <c r="L124" s="37"/>
      <c r="M124" s="37"/>
      <c r="N124" s="37"/>
      <c r="O124" s="37"/>
      <c r="P124" s="37"/>
      <c r="Q124" s="37"/>
      <c r="R124" s="2003"/>
      <c r="S124" s="2003"/>
      <c r="T124" s="2003"/>
      <c r="U124" s="2003"/>
      <c r="V124" s="2003"/>
      <c r="W124" s="2003"/>
      <c r="X124" s="2003"/>
      <c r="Y124" s="37"/>
      <c r="Z124" s="2003"/>
      <c r="AA124" s="2003"/>
      <c r="AB124" s="2003"/>
      <c r="AC124" s="2003"/>
      <c r="AD124" s="2003"/>
      <c r="AE124" s="2003"/>
      <c r="AF124" s="2003"/>
      <c r="AH124" s="1989"/>
      <c r="AI124" s="1989"/>
      <c r="AJ124" s="1989"/>
      <c r="AK124" s="1989"/>
      <c r="AL124" s="1989"/>
      <c r="AM124" s="1989"/>
      <c r="AN124" s="37"/>
      <c r="AO124" s="1990"/>
      <c r="AP124" s="1990"/>
      <c r="AQ124" s="1990"/>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421</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outlineLevel="1">
      <c r="A128" s="37"/>
      <c r="B128" s="73" t="e">
        <f>#REF!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outlineLevel="1">
      <c r="A129" s="37"/>
      <c r="B129" s="74" t="s">
        <v>420</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outlineLevel="1">
      <c r="A132" s="67" t="s">
        <v>343</v>
      </c>
      <c r="B132" s="67" t="s">
        <v>342</v>
      </c>
      <c r="C132" s="37"/>
      <c r="D132" s="37"/>
      <c r="E132" s="38"/>
      <c r="F132" s="37"/>
      <c r="G132" s="66"/>
      <c r="H132" s="37"/>
      <c r="I132" s="37"/>
      <c r="J132" s="37"/>
      <c r="K132" s="37"/>
      <c r="L132" s="37"/>
      <c r="M132" s="37"/>
      <c r="N132" s="37"/>
      <c r="O132" s="37"/>
      <c r="P132" s="37"/>
      <c r="Q132" s="37"/>
      <c r="R132" s="1993"/>
      <c r="S132" s="1993"/>
      <c r="T132" s="1993"/>
      <c r="U132" s="1993"/>
      <c r="V132" s="1993"/>
      <c r="W132" s="1993"/>
      <c r="X132" s="1993"/>
      <c r="Y132" s="37"/>
      <c r="Z132" s="1993"/>
      <c r="AA132" s="1993"/>
      <c r="AB132" s="1993"/>
      <c r="AC132" s="1993"/>
      <c r="AD132" s="1993"/>
      <c r="AE132" s="1993"/>
      <c r="AF132" s="1993"/>
      <c r="AH132" s="1993"/>
      <c r="AI132" s="1993"/>
      <c r="AJ132" s="1993"/>
      <c r="AK132" s="1993"/>
      <c r="AL132" s="1993"/>
      <c r="AM132" s="1993"/>
      <c r="AN132" s="37"/>
      <c r="AO132" s="1994"/>
      <c r="AP132" s="1994"/>
      <c r="AQ132" s="1994"/>
    </row>
    <row r="133" spans="1:43" s="10" customFormat="1" outlineLevel="1">
      <c r="A133" s="37"/>
      <c r="B133" s="37"/>
      <c r="C133" s="64"/>
      <c r="D133" s="37"/>
      <c r="E133" s="64"/>
      <c r="F133" s="37"/>
      <c r="G133" s="63"/>
      <c r="H133" s="37"/>
      <c r="I133" s="37"/>
      <c r="J133" s="37"/>
      <c r="K133" s="37"/>
      <c r="L133" s="37"/>
      <c r="M133" s="37"/>
      <c r="N133" s="37"/>
      <c r="O133" s="37"/>
      <c r="P133" s="37"/>
      <c r="Q133" s="37"/>
      <c r="R133" s="2001"/>
      <c r="S133" s="2001"/>
      <c r="T133" s="2001"/>
      <c r="U133" s="2001"/>
      <c r="V133" s="2001"/>
      <c r="W133" s="2001"/>
      <c r="X133" s="2001"/>
      <c r="Y133" s="37"/>
      <c r="Z133" s="2001"/>
      <c r="AA133" s="2001"/>
      <c r="AB133" s="2001"/>
      <c r="AC133" s="2001"/>
      <c r="AD133" s="2001"/>
      <c r="AE133" s="2001"/>
      <c r="AF133" s="2001"/>
      <c r="AH133" s="1991"/>
      <c r="AI133" s="1991"/>
      <c r="AJ133" s="1991"/>
      <c r="AK133" s="1991"/>
      <c r="AL133" s="1991"/>
      <c r="AM133" s="1991"/>
      <c r="AN133" s="37"/>
      <c r="AO133" s="1992"/>
      <c r="AP133" s="1995"/>
      <c r="AQ133" s="1995"/>
    </row>
    <row r="134" spans="1:43" s="10" customFormat="1" outlineLevel="1">
      <c r="A134" s="38" t="s">
        <v>419</v>
      </c>
      <c r="B134" s="59" t="s">
        <v>418</v>
      </c>
      <c r="C134" s="58"/>
      <c r="D134" s="37"/>
      <c r="E134" s="58"/>
      <c r="F134" s="37"/>
      <c r="G134" s="57"/>
      <c r="H134" s="37"/>
      <c r="I134" s="37"/>
      <c r="J134" s="37"/>
      <c r="K134" s="37"/>
      <c r="L134" s="37"/>
      <c r="M134" s="37"/>
      <c r="N134" s="37"/>
      <c r="O134" s="37"/>
      <c r="P134" s="37"/>
      <c r="Q134" s="37"/>
      <c r="R134" s="2000"/>
      <c r="S134" s="2000"/>
      <c r="T134" s="2000"/>
      <c r="U134" s="2000"/>
      <c r="V134" s="2000"/>
      <c r="W134" s="2000"/>
      <c r="X134" s="2000"/>
      <c r="Y134" s="37"/>
      <c r="Z134" s="2000"/>
      <c r="AA134" s="2000"/>
      <c r="AB134" s="2000"/>
      <c r="AC134" s="2000"/>
      <c r="AD134" s="2000"/>
      <c r="AE134" s="2000"/>
      <c r="AF134" s="2000"/>
      <c r="AH134" s="1987"/>
      <c r="AI134" s="1987"/>
      <c r="AJ134" s="1987"/>
      <c r="AK134" s="1987"/>
      <c r="AL134" s="1987"/>
      <c r="AM134" s="1987"/>
      <c r="AN134" s="37"/>
      <c r="AO134" s="1988"/>
      <c r="AP134" s="1988"/>
      <c r="AQ134" s="1988"/>
    </row>
    <row r="135" spans="1:43" s="10" customFormat="1" outlineLevel="1">
      <c r="A135" s="37" t="s">
        <v>417</v>
      </c>
      <c r="B135" s="65" t="s">
        <v>416</v>
      </c>
      <c r="C135" s="64"/>
      <c r="D135" s="37"/>
      <c r="E135" s="64"/>
      <c r="F135" s="37"/>
      <c r="G135" s="63"/>
      <c r="H135" s="37"/>
      <c r="I135" s="37"/>
      <c r="J135" s="37"/>
      <c r="K135" s="37"/>
      <c r="L135" s="37"/>
      <c r="M135" s="37"/>
      <c r="N135" s="37"/>
      <c r="O135" s="37"/>
      <c r="P135" s="37"/>
      <c r="Q135" s="37"/>
      <c r="R135" s="1997"/>
      <c r="S135" s="1997"/>
      <c r="T135" s="1997"/>
      <c r="U135" s="1997"/>
      <c r="V135" s="1997"/>
      <c r="W135" s="1997"/>
      <c r="X135" s="1997"/>
      <c r="Y135" s="37"/>
      <c r="Z135" s="1997"/>
      <c r="AA135" s="1997"/>
      <c r="AB135" s="1997"/>
      <c r="AC135" s="1997"/>
      <c r="AD135" s="1997"/>
      <c r="AE135" s="1997"/>
      <c r="AF135" s="1997"/>
      <c r="AH135" s="1991"/>
      <c r="AI135" s="1987"/>
      <c r="AJ135" s="1987"/>
      <c r="AK135" s="1987"/>
      <c r="AL135" s="1987"/>
      <c r="AM135" s="1987"/>
      <c r="AN135" s="37"/>
      <c r="AO135" s="1992"/>
      <c r="AP135" s="1988"/>
      <c r="AQ135" s="1988"/>
    </row>
    <row r="136" spans="1:43" s="10" customFormat="1" outlineLevel="1">
      <c r="A136" s="37"/>
      <c r="B136" s="37"/>
      <c r="C136" s="64"/>
      <c r="D136" s="37"/>
      <c r="E136" s="64"/>
      <c r="F136" s="37"/>
      <c r="G136" s="63"/>
      <c r="H136" s="37"/>
      <c r="I136" s="37"/>
      <c r="J136" s="37"/>
      <c r="K136" s="37"/>
      <c r="L136" s="37"/>
      <c r="M136" s="37"/>
      <c r="N136" s="37"/>
      <c r="O136" s="37"/>
      <c r="P136" s="37"/>
      <c r="Q136" s="37"/>
      <c r="R136" s="2001"/>
      <c r="S136" s="2001"/>
      <c r="T136" s="2001"/>
      <c r="U136" s="2001"/>
      <c r="V136" s="2001"/>
      <c r="W136" s="2001"/>
      <c r="X136" s="2001"/>
      <c r="Y136" s="37"/>
      <c r="Z136" s="2001"/>
      <c r="AA136" s="2001"/>
      <c r="AB136" s="2001"/>
      <c r="AC136" s="2001"/>
      <c r="AD136" s="2001"/>
      <c r="AE136" s="2001"/>
      <c r="AF136" s="2001"/>
      <c r="AH136" s="1991"/>
      <c r="AI136" s="1987"/>
      <c r="AJ136" s="1987"/>
      <c r="AK136" s="1987"/>
      <c r="AL136" s="1987"/>
      <c r="AM136" s="1987"/>
      <c r="AN136" s="37"/>
      <c r="AO136" s="1992"/>
      <c r="AP136" s="1988"/>
      <c r="AQ136" s="1988"/>
    </row>
    <row r="137" spans="1:43" s="10" customFormat="1" outlineLevel="1">
      <c r="A137" s="38" t="s">
        <v>415</v>
      </c>
      <c r="B137" s="59" t="s">
        <v>414</v>
      </c>
      <c r="C137" s="58"/>
      <c r="D137" s="37"/>
      <c r="E137" s="58"/>
      <c r="F137" s="37"/>
      <c r="G137" s="57"/>
      <c r="H137" s="37"/>
      <c r="I137" s="37"/>
      <c r="J137" s="37"/>
      <c r="K137" s="37"/>
      <c r="L137" s="37"/>
      <c r="M137" s="37"/>
      <c r="N137" s="37"/>
      <c r="O137" s="37"/>
      <c r="P137" s="37"/>
      <c r="Q137" s="37"/>
      <c r="R137" s="2000"/>
      <c r="S137" s="2000"/>
      <c r="T137" s="2000"/>
      <c r="U137" s="2000"/>
      <c r="V137" s="2000"/>
      <c r="W137" s="2000"/>
      <c r="X137" s="2000"/>
      <c r="Y137" s="37"/>
      <c r="Z137" s="2000"/>
      <c r="AA137" s="2000"/>
      <c r="AB137" s="2000"/>
      <c r="AC137" s="2000"/>
      <c r="AD137" s="2000"/>
      <c r="AE137" s="2000"/>
      <c r="AF137" s="2000"/>
      <c r="AH137" s="1987"/>
      <c r="AI137" s="1987"/>
      <c r="AJ137" s="1987"/>
      <c r="AK137" s="1987"/>
      <c r="AL137" s="1987"/>
      <c r="AM137" s="1987"/>
      <c r="AN137" s="37"/>
      <c r="AO137" s="1988"/>
      <c r="AP137" s="1988"/>
      <c r="AQ137" s="1988"/>
    </row>
    <row r="138" spans="1:43" s="10" customFormat="1" outlineLevel="1">
      <c r="A138" s="37" t="s">
        <v>413</v>
      </c>
      <c r="B138" s="65" t="s">
        <v>412</v>
      </c>
      <c r="C138" s="64"/>
      <c r="D138" s="37"/>
      <c r="E138" s="64"/>
      <c r="F138" s="37"/>
      <c r="G138" s="63"/>
      <c r="H138" s="37"/>
      <c r="I138" s="37"/>
      <c r="J138" s="37"/>
      <c r="K138" s="37"/>
      <c r="L138" s="37"/>
      <c r="M138" s="37"/>
      <c r="N138" s="37"/>
      <c r="O138" s="37"/>
      <c r="P138" s="37"/>
      <c r="Q138" s="37"/>
      <c r="R138" s="1997"/>
      <c r="S138" s="1997"/>
      <c r="T138" s="1997"/>
      <c r="U138" s="1997"/>
      <c r="V138" s="1997"/>
      <c r="W138" s="1997"/>
      <c r="X138" s="1997"/>
      <c r="Y138" s="37"/>
      <c r="Z138" s="1997"/>
      <c r="AA138" s="1997"/>
      <c r="AB138" s="1997"/>
      <c r="AC138" s="1997"/>
      <c r="AD138" s="1997"/>
      <c r="AE138" s="1997"/>
      <c r="AF138" s="1997"/>
      <c r="AH138" s="1991"/>
      <c r="AI138" s="1987"/>
      <c r="AJ138" s="1987"/>
      <c r="AK138" s="1987"/>
      <c r="AL138" s="1987"/>
      <c r="AM138" s="1987"/>
      <c r="AN138" s="37"/>
      <c r="AO138" s="1992"/>
      <c r="AP138" s="1988"/>
      <c r="AQ138" s="1988"/>
    </row>
    <row r="139" spans="1:43" s="10" customFormat="1" outlineLevel="1">
      <c r="A139" s="37"/>
      <c r="B139" s="65" t="s">
        <v>411</v>
      </c>
      <c r="C139" s="64"/>
      <c r="D139" s="37"/>
      <c r="E139" s="64"/>
      <c r="F139" s="37"/>
      <c r="G139" s="63"/>
      <c r="H139" s="37"/>
      <c r="I139" s="37"/>
      <c r="J139" s="37"/>
      <c r="K139" s="37"/>
      <c r="L139" s="37"/>
      <c r="M139" s="37"/>
      <c r="N139" s="37"/>
      <c r="O139" s="37"/>
      <c r="P139" s="37"/>
      <c r="Q139" s="37"/>
      <c r="R139" s="1997"/>
      <c r="S139" s="1997"/>
      <c r="T139" s="1997"/>
      <c r="U139" s="1997"/>
      <c r="V139" s="1997"/>
      <c r="W139" s="1997"/>
      <c r="X139" s="1997"/>
      <c r="Y139" s="37"/>
      <c r="Z139" s="1997"/>
      <c r="AA139" s="1997"/>
      <c r="AB139" s="1997"/>
      <c r="AC139" s="1997"/>
      <c r="AD139" s="1997"/>
      <c r="AE139" s="1997"/>
      <c r="AF139" s="1997"/>
      <c r="AH139" s="1991"/>
      <c r="AI139" s="1987"/>
      <c r="AJ139" s="1987"/>
      <c r="AK139" s="1987"/>
      <c r="AL139" s="1987"/>
      <c r="AM139" s="1987"/>
      <c r="AN139" s="37"/>
      <c r="AO139" s="1992"/>
      <c r="AP139" s="1988"/>
      <c r="AQ139" s="1988"/>
    </row>
    <row r="140" spans="1:43" s="10" customFormat="1" outlineLevel="1">
      <c r="A140" s="37" t="s">
        <v>410</v>
      </c>
      <c r="B140" s="65" t="s">
        <v>409</v>
      </c>
      <c r="C140" s="64"/>
      <c r="D140" s="37"/>
      <c r="E140" s="64"/>
      <c r="F140" s="37"/>
      <c r="G140" s="63"/>
      <c r="H140" s="37"/>
      <c r="I140" s="37"/>
      <c r="J140" s="37"/>
      <c r="K140" s="37"/>
      <c r="L140" s="37"/>
      <c r="M140" s="37"/>
      <c r="N140" s="37"/>
      <c r="O140" s="37"/>
      <c r="P140" s="37"/>
      <c r="Q140" s="37"/>
      <c r="R140" s="1997"/>
      <c r="S140" s="1997"/>
      <c r="T140" s="1997"/>
      <c r="U140" s="1997"/>
      <c r="V140" s="1997"/>
      <c r="W140" s="1997"/>
      <c r="X140" s="1997"/>
      <c r="Y140" s="37"/>
      <c r="Z140" s="1997"/>
      <c r="AA140" s="1997"/>
      <c r="AB140" s="1997"/>
      <c r="AC140" s="1997"/>
      <c r="AD140" s="1997"/>
      <c r="AE140" s="1997"/>
      <c r="AF140" s="1997"/>
      <c r="AH140" s="1991"/>
      <c r="AI140" s="1987"/>
      <c r="AJ140" s="1987"/>
      <c r="AK140" s="1987"/>
      <c r="AL140" s="1987"/>
      <c r="AM140" s="1987"/>
      <c r="AN140" s="37"/>
      <c r="AO140" s="1992"/>
      <c r="AP140" s="1988"/>
      <c r="AQ140" s="1988"/>
    </row>
    <row r="141" spans="1:43" s="10" customFormat="1" outlineLevel="1">
      <c r="A141" s="37" t="s">
        <v>408</v>
      </c>
      <c r="B141" s="65" t="s">
        <v>407</v>
      </c>
      <c r="C141" s="64"/>
      <c r="D141" s="37"/>
      <c r="E141" s="64"/>
      <c r="F141" s="37"/>
      <c r="G141" s="63"/>
      <c r="H141" s="37"/>
      <c r="I141" s="37"/>
      <c r="J141" s="37"/>
      <c r="K141" s="37"/>
      <c r="L141" s="37"/>
      <c r="M141" s="37"/>
      <c r="N141" s="37"/>
      <c r="O141" s="37"/>
      <c r="P141" s="37"/>
      <c r="Q141" s="37"/>
      <c r="R141" s="1997"/>
      <c r="S141" s="1997"/>
      <c r="T141" s="1997"/>
      <c r="U141" s="1997"/>
      <c r="V141" s="1997"/>
      <c r="W141" s="1997"/>
      <c r="X141" s="1997"/>
      <c r="Y141" s="37"/>
      <c r="Z141" s="1997"/>
      <c r="AA141" s="1997"/>
      <c r="AB141" s="1997"/>
      <c r="AC141" s="1997"/>
      <c r="AD141" s="1997"/>
      <c r="AE141" s="1997"/>
      <c r="AF141" s="1997"/>
      <c r="AH141" s="1991"/>
      <c r="AI141" s="1987"/>
      <c r="AJ141" s="1987"/>
      <c r="AK141" s="1987"/>
      <c r="AL141" s="1987"/>
      <c r="AM141" s="1987"/>
      <c r="AN141" s="37"/>
      <c r="AO141" s="1992"/>
      <c r="AP141" s="1988"/>
      <c r="AQ141" s="1988"/>
    </row>
    <row r="142" spans="1:43" s="10" customFormat="1" outlineLevel="1">
      <c r="A142" s="37"/>
      <c r="B142" s="37"/>
      <c r="C142" s="64"/>
      <c r="D142" s="37"/>
      <c r="E142" s="64"/>
      <c r="F142" s="37"/>
      <c r="G142" s="63"/>
      <c r="H142" s="37"/>
      <c r="I142" s="37"/>
      <c r="J142" s="37"/>
      <c r="K142" s="37"/>
      <c r="L142" s="37"/>
      <c r="M142" s="37"/>
      <c r="N142" s="37"/>
      <c r="O142" s="37"/>
      <c r="P142" s="37"/>
      <c r="Q142" s="37"/>
      <c r="R142" s="2001"/>
      <c r="S142" s="2001"/>
      <c r="T142" s="2001"/>
      <c r="U142" s="2001"/>
      <c r="V142" s="2001"/>
      <c r="W142" s="2001"/>
      <c r="X142" s="2001"/>
      <c r="Y142" s="37"/>
      <c r="Z142" s="2001"/>
      <c r="AA142" s="2001"/>
      <c r="AB142" s="2001"/>
      <c r="AC142" s="2001"/>
      <c r="AD142" s="2001"/>
      <c r="AE142" s="2001"/>
      <c r="AF142" s="2001"/>
      <c r="AH142" s="1991"/>
      <c r="AI142" s="1987"/>
      <c r="AJ142" s="1987"/>
      <c r="AK142" s="1987"/>
      <c r="AL142" s="1987"/>
      <c r="AM142" s="1987"/>
      <c r="AN142" s="37"/>
      <c r="AO142" s="1992"/>
      <c r="AP142" s="1988"/>
      <c r="AQ142" s="1988"/>
    </row>
    <row r="143" spans="1:43" s="10" customFormat="1" outlineLevel="1">
      <c r="A143" s="38">
        <v>1</v>
      </c>
      <c r="B143" s="59" t="s">
        <v>406</v>
      </c>
      <c r="C143" s="58"/>
      <c r="D143" s="37"/>
      <c r="E143" s="58"/>
      <c r="F143" s="37"/>
      <c r="G143" s="57"/>
      <c r="H143" s="37"/>
      <c r="I143" s="37"/>
      <c r="J143" s="37"/>
      <c r="K143" s="37"/>
      <c r="L143" s="37"/>
      <c r="M143" s="37"/>
      <c r="N143" s="37"/>
      <c r="O143" s="37"/>
      <c r="P143" s="37"/>
      <c r="Q143" s="37"/>
      <c r="R143" s="2000"/>
      <c r="S143" s="2000"/>
      <c r="T143" s="2000"/>
      <c r="U143" s="2000"/>
      <c r="V143" s="2000"/>
      <c r="W143" s="2000"/>
      <c r="X143" s="2000"/>
      <c r="Y143" s="37"/>
      <c r="Z143" s="2000"/>
      <c r="AA143" s="2000"/>
      <c r="AB143" s="2000"/>
      <c r="AC143" s="2000"/>
      <c r="AD143" s="2000"/>
      <c r="AE143" s="2000"/>
      <c r="AF143" s="2000"/>
      <c r="AH143" s="1987"/>
      <c r="AI143" s="1987"/>
      <c r="AJ143" s="1987"/>
      <c r="AK143" s="1987"/>
      <c r="AL143" s="1987"/>
      <c r="AM143" s="1987"/>
      <c r="AN143" s="37"/>
      <c r="AO143" s="1988"/>
      <c r="AP143" s="1988"/>
      <c r="AQ143" s="1988"/>
    </row>
    <row r="144" spans="1:43" s="10" customFormat="1" outlineLevel="1">
      <c r="A144" s="38">
        <v>2</v>
      </c>
      <c r="B144" s="59" t="s">
        <v>405</v>
      </c>
      <c r="C144" s="58"/>
      <c r="D144" s="37"/>
      <c r="E144" s="58"/>
      <c r="F144" s="37"/>
      <c r="G144" s="57"/>
      <c r="H144" s="37"/>
      <c r="I144" s="37"/>
      <c r="J144" s="37"/>
      <c r="K144" s="37"/>
      <c r="L144" s="37"/>
      <c r="M144" s="37"/>
      <c r="N144" s="37"/>
      <c r="O144" s="37"/>
      <c r="P144" s="37"/>
      <c r="Q144" s="37"/>
      <c r="R144" s="2000"/>
      <c r="S144" s="2000"/>
      <c r="T144" s="2000"/>
      <c r="U144" s="2000"/>
      <c r="V144" s="2000"/>
      <c r="W144" s="2000"/>
      <c r="X144" s="2000"/>
      <c r="Y144" s="37"/>
      <c r="Z144" s="2000"/>
      <c r="AA144" s="2000"/>
      <c r="AB144" s="2000"/>
      <c r="AC144" s="2000"/>
      <c r="AD144" s="2000"/>
      <c r="AE144" s="2000"/>
      <c r="AF144" s="2000"/>
      <c r="AH144" s="1987"/>
      <c r="AI144" s="1987"/>
      <c r="AJ144" s="1987"/>
      <c r="AK144" s="1987"/>
      <c r="AL144" s="1987"/>
      <c r="AM144" s="1987"/>
      <c r="AN144" s="37"/>
      <c r="AO144" s="1988"/>
      <c r="AP144" s="1988"/>
      <c r="AQ144" s="1988"/>
    </row>
    <row r="145" spans="1:43" s="10" customFormat="1" outlineLevel="1">
      <c r="A145" s="38">
        <v>3</v>
      </c>
      <c r="B145" s="59" t="s">
        <v>404</v>
      </c>
      <c r="C145" s="58"/>
      <c r="D145" s="37"/>
      <c r="E145" s="58"/>
      <c r="F145" s="37"/>
      <c r="G145" s="57"/>
      <c r="H145" s="37"/>
      <c r="I145" s="37"/>
      <c r="J145" s="37"/>
      <c r="K145" s="37"/>
      <c r="L145" s="37"/>
      <c r="M145" s="37"/>
      <c r="N145" s="37"/>
      <c r="O145" s="37"/>
      <c r="P145" s="37"/>
      <c r="Q145" s="37"/>
      <c r="R145" s="2000"/>
      <c r="S145" s="2000"/>
      <c r="T145" s="2000"/>
      <c r="U145" s="2000"/>
      <c r="V145" s="2000"/>
      <c r="W145" s="2000"/>
      <c r="X145" s="2000"/>
      <c r="Y145" s="37"/>
      <c r="Z145" s="2000"/>
      <c r="AA145" s="2000"/>
      <c r="AB145" s="2000"/>
      <c r="AC145" s="2000"/>
      <c r="AD145" s="2000"/>
      <c r="AE145" s="2000"/>
      <c r="AF145" s="2000"/>
      <c r="AH145" s="1987"/>
      <c r="AI145" s="1987"/>
      <c r="AJ145" s="1987"/>
      <c r="AK145" s="1987"/>
      <c r="AL145" s="1987"/>
      <c r="AM145" s="1987"/>
      <c r="AN145" s="37"/>
      <c r="AO145" s="1988"/>
      <c r="AP145" s="1988"/>
      <c r="AQ145" s="1988"/>
    </row>
    <row r="146" spans="1:43" s="10" customFormat="1" outlineLevel="1">
      <c r="A146" s="37"/>
      <c r="B146" s="37"/>
      <c r="C146" s="64"/>
      <c r="D146" s="37"/>
      <c r="E146" s="64"/>
      <c r="F146" s="37"/>
      <c r="G146" s="63"/>
      <c r="H146" s="37"/>
      <c r="I146" s="37"/>
      <c r="J146" s="37"/>
      <c r="K146" s="37"/>
      <c r="L146" s="37"/>
      <c r="M146" s="37"/>
      <c r="N146" s="37"/>
      <c r="O146" s="37"/>
      <c r="P146" s="37"/>
      <c r="Q146" s="37"/>
      <c r="R146" s="2001"/>
      <c r="S146" s="2001"/>
      <c r="T146" s="2001"/>
      <c r="U146" s="2001"/>
      <c r="V146" s="2001"/>
      <c r="W146" s="2001"/>
      <c r="X146" s="2001"/>
      <c r="Y146" s="37"/>
      <c r="Z146" s="2001"/>
      <c r="AA146" s="2001"/>
      <c r="AB146" s="2001"/>
      <c r="AC146" s="2001"/>
      <c r="AD146" s="2001"/>
      <c r="AE146" s="2001"/>
      <c r="AF146" s="2001"/>
      <c r="AH146" s="1991"/>
      <c r="AI146" s="1987"/>
      <c r="AJ146" s="1987"/>
      <c r="AK146" s="1987"/>
      <c r="AL146" s="1987"/>
      <c r="AM146" s="1987"/>
      <c r="AN146" s="37"/>
      <c r="AO146" s="1992"/>
      <c r="AP146" s="1988"/>
      <c r="AQ146" s="1988"/>
    </row>
    <row r="147" spans="1:43" s="10" customFormat="1" outlineLevel="1">
      <c r="A147" s="38">
        <v>4</v>
      </c>
      <c r="B147" s="59" t="s">
        <v>403</v>
      </c>
      <c r="C147" s="58"/>
      <c r="D147" s="37"/>
      <c r="E147" s="58"/>
      <c r="F147" s="37"/>
      <c r="G147" s="57"/>
      <c r="H147" s="37"/>
      <c r="I147" s="37"/>
      <c r="J147" s="37"/>
      <c r="K147" s="37"/>
      <c r="L147" s="37"/>
      <c r="M147" s="37"/>
      <c r="N147" s="37"/>
      <c r="O147" s="37"/>
      <c r="P147" s="37"/>
      <c r="Q147" s="37"/>
      <c r="R147" s="2000"/>
      <c r="S147" s="2000"/>
      <c r="T147" s="2000"/>
      <c r="U147" s="2000"/>
      <c r="V147" s="2000"/>
      <c r="W147" s="2000"/>
      <c r="X147" s="2000"/>
      <c r="Y147" s="37"/>
      <c r="Z147" s="2000"/>
      <c r="AA147" s="2000"/>
      <c r="AB147" s="2000"/>
      <c r="AC147" s="2000"/>
      <c r="AD147" s="2000"/>
      <c r="AE147" s="2000"/>
      <c r="AF147" s="2000"/>
      <c r="AH147" s="1987"/>
      <c r="AI147" s="1987"/>
      <c r="AJ147" s="1987"/>
      <c r="AK147" s="1987"/>
      <c r="AL147" s="1987"/>
      <c r="AM147" s="1987"/>
      <c r="AN147" s="37"/>
      <c r="AO147" s="1988"/>
      <c r="AP147" s="1988"/>
      <c r="AQ147" s="1988"/>
    </row>
    <row r="148" spans="1:43" s="10" customFormat="1" outlineLevel="1">
      <c r="A148" s="38">
        <v>5</v>
      </c>
      <c r="B148" s="59" t="s">
        <v>402</v>
      </c>
      <c r="C148" s="58"/>
      <c r="D148" s="37"/>
      <c r="E148" s="58"/>
      <c r="F148" s="37"/>
      <c r="G148" s="57"/>
      <c r="H148" s="37"/>
      <c r="I148" s="37"/>
      <c r="J148" s="37"/>
      <c r="K148" s="37"/>
      <c r="L148" s="37"/>
      <c r="M148" s="37"/>
      <c r="N148" s="37"/>
      <c r="O148" s="37"/>
      <c r="P148" s="37"/>
      <c r="Q148" s="37"/>
      <c r="R148" s="2000"/>
      <c r="S148" s="2000"/>
      <c r="T148" s="2000"/>
      <c r="U148" s="2000"/>
      <c r="V148" s="2000"/>
      <c r="W148" s="2000"/>
      <c r="X148" s="2000"/>
      <c r="Y148" s="37"/>
      <c r="Z148" s="2000"/>
      <c r="AA148" s="2000"/>
      <c r="AB148" s="2000"/>
      <c r="AC148" s="2000"/>
      <c r="AD148" s="2000"/>
      <c r="AE148" s="2000"/>
      <c r="AF148" s="2000"/>
      <c r="AH148" s="1987"/>
      <c r="AI148" s="1987"/>
      <c r="AJ148" s="1987"/>
      <c r="AK148" s="1987"/>
      <c r="AL148" s="1987"/>
      <c r="AM148" s="1987"/>
      <c r="AN148" s="37"/>
      <c r="AO148" s="1988"/>
      <c r="AP148" s="1988"/>
      <c r="AQ148" s="1988"/>
    </row>
    <row r="149" spans="1:43" s="10" customFormat="1" outlineLevel="1">
      <c r="A149" s="37" t="s">
        <v>401</v>
      </c>
      <c r="B149" s="65" t="s">
        <v>400</v>
      </c>
      <c r="C149" s="64"/>
      <c r="D149" s="37"/>
      <c r="E149" s="64"/>
      <c r="F149" s="37"/>
      <c r="G149" s="63"/>
      <c r="H149" s="37"/>
      <c r="I149" s="37"/>
      <c r="J149" s="37"/>
      <c r="K149" s="37"/>
      <c r="L149" s="37"/>
      <c r="M149" s="37"/>
      <c r="N149" s="37"/>
      <c r="O149" s="37"/>
      <c r="P149" s="37"/>
      <c r="Q149" s="37"/>
      <c r="R149" s="1997"/>
      <c r="S149" s="1997"/>
      <c r="T149" s="1997"/>
      <c r="U149" s="1997"/>
      <c r="V149" s="1997"/>
      <c r="W149" s="1997"/>
      <c r="X149" s="1997"/>
      <c r="Y149" s="37"/>
      <c r="Z149" s="1997"/>
      <c r="AA149" s="1997"/>
      <c r="AB149" s="1997"/>
      <c r="AC149" s="1997"/>
      <c r="AD149" s="1997"/>
      <c r="AE149" s="1997"/>
      <c r="AF149" s="1997"/>
      <c r="AH149" s="1991"/>
      <c r="AI149" s="1987"/>
      <c r="AJ149" s="1987"/>
      <c r="AK149" s="1987"/>
      <c r="AL149" s="1987"/>
      <c r="AM149" s="1987"/>
      <c r="AN149" s="37"/>
      <c r="AO149" s="1992"/>
      <c r="AP149" s="1988"/>
      <c r="AQ149" s="1988"/>
    </row>
    <row r="150" spans="1:43" s="10" customFormat="1" outlineLevel="1">
      <c r="A150" s="37"/>
      <c r="B150" s="37"/>
      <c r="C150" s="37"/>
      <c r="D150" s="64"/>
      <c r="E150" s="64"/>
      <c r="F150" s="37"/>
      <c r="G150" s="63"/>
      <c r="H150" s="37"/>
      <c r="I150" s="37"/>
      <c r="J150" s="37"/>
      <c r="K150" s="37"/>
      <c r="L150" s="37"/>
      <c r="M150" s="37"/>
      <c r="N150" s="37"/>
      <c r="O150" s="37"/>
      <c r="P150" s="37"/>
      <c r="Q150" s="37"/>
      <c r="R150" s="2001"/>
      <c r="S150" s="2001"/>
      <c r="T150" s="2001"/>
      <c r="U150" s="2001"/>
      <c r="V150" s="2001"/>
      <c r="W150" s="2001"/>
      <c r="X150" s="2001"/>
      <c r="Y150" s="37"/>
      <c r="Z150" s="2001"/>
      <c r="AA150" s="2001"/>
      <c r="AB150" s="2001"/>
      <c r="AC150" s="2001"/>
      <c r="AD150" s="2001"/>
      <c r="AE150" s="2001"/>
      <c r="AF150" s="2001"/>
      <c r="AH150" s="1991"/>
      <c r="AI150" s="1987"/>
      <c r="AJ150" s="1987"/>
      <c r="AK150" s="1987"/>
      <c r="AL150" s="1987"/>
      <c r="AM150" s="1987"/>
      <c r="AN150" s="37"/>
      <c r="AO150" s="1992"/>
      <c r="AP150" s="1988"/>
      <c r="AQ150" s="1988"/>
    </row>
    <row r="151" spans="1:43" s="10" customFormat="1" outlineLevel="1">
      <c r="A151" s="38">
        <v>6</v>
      </c>
      <c r="B151" s="59" t="s">
        <v>399</v>
      </c>
      <c r="C151" s="58"/>
      <c r="D151" s="37"/>
      <c r="E151" s="58"/>
      <c r="F151" s="37"/>
      <c r="G151" s="57"/>
      <c r="H151" s="37"/>
      <c r="I151" s="37"/>
      <c r="J151" s="37"/>
      <c r="K151" s="37"/>
      <c r="L151" s="37"/>
      <c r="M151" s="37"/>
      <c r="N151" s="37"/>
      <c r="O151" s="37"/>
      <c r="P151" s="37"/>
      <c r="Q151" s="37"/>
      <c r="R151" s="2000"/>
      <c r="S151" s="2000"/>
      <c r="T151" s="2000"/>
      <c r="U151" s="2000"/>
      <c r="V151" s="2000"/>
      <c r="W151" s="2000"/>
      <c r="X151" s="2000"/>
      <c r="Y151" s="37"/>
      <c r="Z151" s="2000"/>
      <c r="AA151" s="2000"/>
      <c r="AB151" s="2000"/>
      <c r="AC151" s="2000"/>
      <c r="AD151" s="2000"/>
      <c r="AE151" s="2000"/>
      <c r="AF151" s="2000"/>
      <c r="AH151" s="1987"/>
      <c r="AI151" s="1987"/>
      <c r="AJ151" s="1987"/>
      <c r="AK151" s="1987"/>
      <c r="AL151" s="1987"/>
      <c r="AM151" s="1987"/>
      <c r="AN151" s="37"/>
      <c r="AO151" s="1988"/>
      <c r="AP151" s="1988"/>
      <c r="AQ151" s="1988"/>
    </row>
    <row r="152" spans="1:43" s="10" customFormat="1" outlineLevel="1">
      <c r="A152" s="38">
        <v>7</v>
      </c>
      <c r="B152" s="59" t="s">
        <v>398</v>
      </c>
      <c r="C152" s="58"/>
      <c r="D152" s="37"/>
      <c r="E152" s="58"/>
      <c r="F152" s="37"/>
      <c r="G152" s="57"/>
      <c r="H152" s="37"/>
      <c r="I152" s="37"/>
      <c r="J152" s="37"/>
      <c r="K152" s="37"/>
      <c r="L152" s="37"/>
      <c r="M152" s="37"/>
      <c r="N152" s="37"/>
      <c r="O152" s="37"/>
      <c r="P152" s="37"/>
      <c r="Q152" s="37"/>
      <c r="R152" s="2000"/>
      <c r="S152" s="2000"/>
      <c r="T152" s="2000"/>
      <c r="U152" s="2000"/>
      <c r="V152" s="2000"/>
      <c r="W152" s="2000"/>
      <c r="X152" s="2000"/>
      <c r="Y152" s="37"/>
      <c r="Z152" s="2000"/>
      <c r="AA152" s="2000"/>
      <c r="AB152" s="2000"/>
      <c r="AC152" s="2000"/>
      <c r="AD152" s="2000"/>
      <c r="AE152" s="2000"/>
      <c r="AF152" s="2000"/>
      <c r="AH152" s="1987"/>
      <c r="AI152" s="1987"/>
      <c r="AJ152" s="1987"/>
      <c r="AK152" s="1987"/>
      <c r="AL152" s="1987"/>
      <c r="AM152" s="1987"/>
      <c r="AN152" s="37"/>
      <c r="AO152" s="1988"/>
      <c r="AP152" s="1988"/>
      <c r="AQ152" s="1988"/>
    </row>
    <row r="153" spans="1:43" s="10" customFormat="1" outlineLevel="1">
      <c r="A153" s="37"/>
      <c r="B153" s="37"/>
      <c r="C153" s="64"/>
      <c r="D153" s="37"/>
      <c r="E153" s="64"/>
      <c r="F153" s="37"/>
      <c r="G153" s="63"/>
      <c r="H153" s="37"/>
      <c r="I153" s="37"/>
      <c r="J153" s="37"/>
      <c r="K153" s="37"/>
      <c r="L153" s="37"/>
      <c r="M153" s="37"/>
      <c r="N153" s="37"/>
      <c r="O153" s="37"/>
      <c r="P153" s="37"/>
      <c r="Q153" s="37"/>
      <c r="R153" s="2001"/>
      <c r="S153" s="2001"/>
      <c r="T153" s="2001"/>
      <c r="U153" s="2001"/>
      <c r="V153" s="2001"/>
      <c r="W153" s="2001"/>
      <c r="X153" s="2001"/>
      <c r="Y153" s="37"/>
      <c r="Z153" s="2001"/>
      <c r="AA153" s="2001"/>
      <c r="AB153" s="2001"/>
      <c r="AC153" s="2001"/>
      <c r="AD153" s="2001"/>
      <c r="AE153" s="2001"/>
      <c r="AF153" s="2001"/>
      <c r="AH153" s="1991"/>
      <c r="AI153" s="1987"/>
      <c r="AJ153" s="1987"/>
      <c r="AK153" s="1987"/>
      <c r="AL153" s="1987"/>
      <c r="AM153" s="1987"/>
      <c r="AN153" s="37"/>
      <c r="AO153" s="1992"/>
      <c r="AP153" s="1988"/>
      <c r="AQ153" s="1988"/>
    </row>
    <row r="154" spans="1:43" s="10" customFormat="1" outlineLevel="1">
      <c r="A154" s="38">
        <v>8</v>
      </c>
      <c r="B154" s="59" t="s">
        <v>397</v>
      </c>
      <c r="C154" s="58"/>
      <c r="D154" s="37"/>
      <c r="E154" s="58"/>
      <c r="F154" s="37"/>
      <c r="G154" s="57"/>
      <c r="H154" s="37"/>
      <c r="I154" s="37"/>
      <c r="J154" s="37"/>
      <c r="K154" s="37"/>
      <c r="L154" s="37"/>
      <c r="M154" s="37"/>
      <c r="N154" s="37"/>
      <c r="O154" s="37"/>
      <c r="P154" s="37"/>
      <c r="Q154" s="37"/>
      <c r="R154" s="2000"/>
      <c r="S154" s="2000"/>
      <c r="T154" s="2000"/>
      <c r="U154" s="2000"/>
      <c r="V154" s="2000"/>
      <c r="W154" s="2000"/>
      <c r="X154" s="2000"/>
      <c r="Y154" s="37"/>
      <c r="Z154" s="2000"/>
      <c r="AA154" s="2000"/>
      <c r="AB154" s="2000"/>
      <c r="AC154" s="2000"/>
      <c r="AD154" s="2000"/>
      <c r="AE154" s="2000"/>
      <c r="AF154" s="2000"/>
      <c r="AH154" s="1987"/>
      <c r="AI154" s="1987"/>
      <c r="AJ154" s="1987"/>
      <c r="AK154" s="1987"/>
      <c r="AL154" s="1987"/>
      <c r="AM154" s="1987"/>
      <c r="AN154" s="37"/>
      <c r="AO154" s="1988"/>
      <c r="AP154" s="1988"/>
      <c r="AQ154" s="1988"/>
    </row>
    <row r="155" spans="1:43" s="10" customFormat="1" outlineLevel="1">
      <c r="A155" s="37"/>
      <c r="B155" s="37"/>
      <c r="C155" s="64"/>
      <c r="D155" s="37"/>
      <c r="E155" s="64"/>
      <c r="F155" s="37"/>
      <c r="G155" s="63"/>
      <c r="H155" s="37"/>
      <c r="I155" s="37"/>
      <c r="J155" s="37"/>
      <c r="K155" s="37"/>
      <c r="L155" s="37"/>
      <c r="M155" s="37"/>
      <c r="N155" s="37"/>
      <c r="O155" s="37"/>
      <c r="P155" s="37"/>
      <c r="Q155" s="37"/>
      <c r="R155" s="2001"/>
      <c r="S155" s="2001"/>
      <c r="T155" s="2001"/>
      <c r="U155" s="2001"/>
      <c r="V155" s="2001"/>
      <c r="W155" s="2001"/>
      <c r="X155" s="2001"/>
      <c r="Y155" s="37"/>
      <c r="Z155" s="2001"/>
      <c r="AA155" s="2001"/>
      <c r="AB155" s="2001"/>
      <c r="AC155" s="2001"/>
      <c r="AD155" s="2001"/>
      <c r="AE155" s="2001"/>
      <c r="AF155" s="2001"/>
      <c r="AH155" s="1991"/>
      <c r="AI155" s="1987"/>
      <c r="AJ155" s="1987"/>
      <c r="AK155" s="1987"/>
      <c r="AL155" s="1987"/>
      <c r="AM155" s="1987"/>
      <c r="AN155" s="37"/>
      <c r="AO155" s="1992"/>
      <c r="AP155" s="1988"/>
      <c r="AQ155" s="1988"/>
    </row>
    <row r="156" spans="1:43" s="10" customFormat="1" outlineLevel="1">
      <c r="A156" s="38">
        <v>9</v>
      </c>
      <c r="B156" s="59" t="s">
        <v>396</v>
      </c>
      <c r="C156" s="58"/>
      <c r="D156" s="37"/>
      <c r="E156" s="58"/>
      <c r="F156" s="37"/>
      <c r="G156" s="57"/>
      <c r="H156" s="37"/>
      <c r="I156" s="37"/>
      <c r="J156" s="37"/>
      <c r="K156" s="37"/>
      <c r="L156" s="37"/>
      <c r="M156" s="37"/>
      <c r="N156" s="37"/>
      <c r="O156" s="37"/>
      <c r="P156" s="37"/>
      <c r="Q156" s="37"/>
      <c r="R156" s="2000"/>
      <c r="S156" s="2000"/>
      <c r="T156" s="2000"/>
      <c r="U156" s="2000"/>
      <c r="V156" s="2000"/>
      <c r="W156" s="2000"/>
      <c r="X156" s="2000"/>
      <c r="Y156" s="37"/>
      <c r="Z156" s="2000"/>
      <c r="AA156" s="2000"/>
      <c r="AB156" s="2000"/>
      <c r="AC156" s="2000"/>
      <c r="AD156" s="2000"/>
      <c r="AE156" s="2000"/>
      <c r="AF156" s="2000"/>
      <c r="AH156" s="1987"/>
      <c r="AI156" s="1987"/>
      <c r="AJ156" s="1987"/>
      <c r="AK156" s="1987"/>
      <c r="AL156" s="1987"/>
      <c r="AM156" s="1987"/>
      <c r="AN156" s="37"/>
      <c r="AO156" s="1988"/>
      <c r="AP156" s="1988"/>
      <c r="AQ156" s="1988"/>
    </row>
    <row r="157" spans="1:43" s="10" customFormat="1" outlineLevel="1">
      <c r="A157" s="38">
        <v>10</v>
      </c>
      <c r="B157" s="59" t="s">
        <v>387</v>
      </c>
      <c r="C157" s="58"/>
      <c r="D157" s="37"/>
      <c r="E157" s="58"/>
      <c r="F157" s="37"/>
      <c r="G157" s="57"/>
      <c r="H157" s="37"/>
      <c r="I157" s="37"/>
      <c r="J157" s="37"/>
      <c r="K157" s="37"/>
      <c r="L157" s="37"/>
      <c r="M157" s="37"/>
      <c r="N157" s="37"/>
      <c r="O157" s="37"/>
      <c r="P157" s="37"/>
      <c r="Q157" s="37"/>
      <c r="R157" s="2000"/>
      <c r="S157" s="2000"/>
      <c r="T157" s="2000"/>
      <c r="U157" s="2000"/>
      <c r="V157" s="2000"/>
      <c r="W157" s="2000"/>
      <c r="X157" s="2000"/>
      <c r="Y157" s="37"/>
      <c r="Z157" s="2000"/>
      <c r="AA157" s="2000"/>
      <c r="AB157" s="2000"/>
      <c r="AC157" s="2000"/>
      <c r="AD157" s="2000"/>
      <c r="AE157" s="2000"/>
      <c r="AF157" s="2000"/>
      <c r="AH157" s="1987"/>
      <c r="AI157" s="1987"/>
      <c r="AJ157" s="1987"/>
      <c r="AK157" s="1987"/>
      <c r="AL157" s="1987"/>
      <c r="AM157" s="1987"/>
      <c r="AN157" s="37"/>
      <c r="AO157" s="1988"/>
      <c r="AP157" s="1988"/>
      <c r="AQ157" s="1988"/>
    </row>
    <row r="158" spans="1:43" s="10" customFormat="1" outlineLevel="1">
      <c r="A158" s="38">
        <v>11</v>
      </c>
      <c r="B158" s="59" t="s">
        <v>386</v>
      </c>
      <c r="C158" s="58"/>
      <c r="D158" s="37"/>
      <c r="E158" s="58"/>
      <c r="F158" s="37"/>
      <c r="G158" s="57"/>
      <c r="H158" s="37"/>
      <c r="I158" s="37"/>
      <c r="J158" s="37"/>
      <c r="K158" s="37"/>
      <c r="L158" s="37"/>
      <c r="M158" s="37"/>
      <c r="N158" s="37"/>
      <c r="O158" s="37"/>
      <c r="P158" s="37"/>
      <c r="Q158" s="37"/>
      <c r="R158" s="2002"/>
      <c r="S158" s="2002"/>
      <c r="T158" s="2002"/>
      <c r="U158" s="2002"/>
      <c r="V158" s="2002"/>
      <c r="W158" s="2002"/>
      <c r="X158" s="2002"/>
      <c r="Y158" s="37"/>
      <c r="Z158" s="2002"/>
      <c r="AA158" s="2002"/>
      <c r="AB158" s="2002"/>
      <c r="AC158" s="2002"/>
      <c r="AD158" s="2002"/>
      <c r="AE158" s="2002"/>
      <c r="AF158" s="2002"/>
      <c r="AH158" s="1987"/>
      <c r="AI158" s="1987"/>
      <c r="AJ158" s="1987"/>
      <c r="AK158" s="1987"/>
      <c r="AL158" s="1987"/>
      <c r="AM158" s="1987"/>
      <c r="AN158" s="37"/>
      <c r="AO158" s="1988"/>
      <c r="AP158" s="1988"/>
      <c r="AQ158" s="1988"/>
    </row>
    <row r="159" spans="1:43" s="10" customFormat="1" outlineLevel="1">
      <c r="A159" s="37"/>
      <c r="B159" s="37"/>
      <c r="C159" s="64"/>
      <c r="D159" s="37"/>
      <c r="E159" s="64"/>
      <c r="F159" s="37"/>
      <c r="G159" s="63"/>
      <c r="H159" s="37"/>
      <c r="I159" s="37"/>
      <c r="J159" s="37"/>
      <c r="K159" s="37"/>
      <c r="L159" s="37"/>
      <c r="M159" s="37"/>
      <c r="N159" s="37"/>
      <c r="O159" s="37"/>
      <c r="P159" s="37"/>
      <c r="Q159" s="37"/>
      <c r="R159" s="2001"/>
      <c r="S159" s="2001"/>
      <c r="T159" s="2001"/>
      <c r="U159" s="2001"/>
      <c r="V159" s="2001"/>
      <c r="W159" s="2001"/>
      <c r="X159" s="2001"/>
      <c r="Y159" s="37"/>
      <c r="Z159" s="2001"/>
      <c r="AA159" s="2001"/>
      <c r="AB159" s="2001"/>
      <c r="AC159" s="2001"/>
      <c r="AD159" s="2001"/>
      <c r="AE159" s="2001"/>
      <c r="AF159" s="2001"/>
      <c r="AH159" s="1991"/>
      <c r="AI159" s="1987"/>
      <c r="AJ159" s="1987"/>
      <c r="AK159" s="1987"/>
      <c r="AL159" s="1987"/>
      <c r="AM159" s="1987"/>
      <c r="AN159" s="37"/>
      <c r="AO159" s="1992"/>
      <c r="AP159" s="1988"/>
      <c r="AQ159" s="1988"/>
    </row>
    <row r="160" spans="1:43" s="10" customFormat="1" outlineLevel="1">
      <c r="A160" s="38">
        <v>12</v>
      </c>
      <c r="B160" s="59" t="s">
        <v>385</v>
      </c>
      <c r="C160" s="58"/>
      <c r="D160" s="37"/>
      <c r="E160" s="58"/>
      <c r="F160" s="37"/>
      <c r="G160" s="57"/>
      <c r="H160" s="37"/>
      <c r="I160" s="37"/>
      <c r="J160" s="37"/>
      <c r="K160" s="37"/>
      <c r="L160" s="37"/>
      <c r="M160" s="37"/>
      <c r="N160" s="37"/>
      <c r="O160" s="37"/>
      <c r="P160" s="37"/>
      <c r="Q160" s="37"/>
      <c r="R160" s="2000"/>
      <c r="S160" s="2000"/>
      <c r="T160" s="2000"/>
      <c r="U160" s="2000"/>
      <c r="V160" s="2000"/>
      <c r="W160" s="2000"/>
      <c r="X160" s="2000"/>
      <c r="Y160" s="37"/>
      <c r="Z160" s="2000"/>
      <c r="AA160" s="2000"/>
      <c r="AB160" s="2000"/>
      <c r="AC160" s="2000"/>
      <c r="AD160" s="2000"/>
      <c r="AE160" s="2000"/>
      <c r="AF160" s="2000"/>
      <c r="AH160" s="1987"/>
      <c r="AI160" s="1987"/>
      <c r="AJ160" s="1987"/>
      <c r="AK160" s="1987"/>
      <c r="AL160" s="1987"/>
      <c r="AM160" s="1987"/>
      <c r="AN160" s="37"/>
      <c r="AO160" s="1988"/>
      <c r="AP160" s="1988"/>
      <c r="AQ160" s="1988"/>
    </row>
    <row r="161" spans="1:43" s="10" customFormat="1" outlineLevel="1">
      <c r="A161" s="38">
        <v>13</v>
      </c>
      <c r="B161" s="59" t="s">
        <v>384</v>
      </c>
      <c r="C161" s="58"/>
      <c r="D161" s="37"/>
      <c r="E161" s="58"/>
      <c r="F161" s="37"/>
      <c r="G161" s="57"/>
      <c r="H161" s="37"/>
      <c r="I161" s="37"/>
      <c r="J161" s="37"/>
      <c r="K161" s="37"/>
      <c r="L161" s="37"/>
      <c r="M161" s="37"/>
      <c r="N161" s="37"/>
      <c r="O161" s="37"/>
      <c r="P161" s="37"/>
      <c r="Q161" s="37"/>
      <c r="R161" s="2000"/>
      <c r="S161" s="2000"/>
      <c r="T161" s="2000"/>
      <c r="U161" s="2000"/>
      <c r="V161" s="2000"/>
      <c r="W161" s="2000"/>
      <c r="X161" s="2000"/>
      <c r="Y161" s="37"/>
      <c r="Z161" s="2002"/>
      <c r="AA161" s="2002"/>
      <c r="AB161" s="2002"/>
      <c r="AC161" s="2002"/>
      <c r="AD161" s="2002"/>
      <c r="AE161" s="2002"/>
      <c r="AF161" s="2002"/>
      <c r="AH161" s="1987"/>
      <c r="AI161" s="1987"/>
      <c r="AJ161" s="1987"/>
      <c r="AK161" s="1987"/>
      <c r="AL161" s="1987"/>
      <c r="AM161" s="1987"/>
      <c r="AN161" s="37"/>
      <c r="AO161" s="1988"/>
      <c r="AP161" s="1988"/>
      <c r="AQ161" s="1988"/>
    </row>
    <row r="162" spans="1:43" s="10" customFormat="1" outlineLevel="1">
      <c r="A162" s="38"/>
      <c r="B162" s="38"/>
      <c r="C162" s="58"/>
      <c r="D162" s="37"/>
      <c r="E162" s="58"/>
      <c r="F162" s="37"/>
      <c r="G162" s="57"/>
      <c r="H162" s="37"/>
      <c r="I162" s="37"/>
      <c r="J162" s="37"/>
      <c r="K162" s="37"/>
      <c r="L162" s="37"/>
      <c r="M162" s="37"/>
      <c r="N162" s="37"/>
      <c r="O162" s="37"/>
      <c r="P162" s="37"/>
      <c r="Q162" s="37"/>
      <c r="R162" s="2002"/>
      <c r="S162" s="2002"/>
      <c r="T162" s="2002"/>
      <c r="U162" s="2002"/>
      <c r="V162" s="2002"/>
      <c r="W162" s="2002"/>
      <c r="X162" s="2002"/>
      <c r="Y162" s="37"/>
      <c r="Z162" s="2002"/>
      <c r="AA162" s="2002"/>
      <c r="AB162" s="2002"/>
      <c r="AC162" s="2002"/>
      <c r="AD162" s="2002"/>
      <c r="AE162" s="2002"/>
      <c r="AF162" s="2002"/>
      <c r="AH162" s="1987"/>
      <c r="AI162" s="1987"/>
      <c r="AJ162" s="1987"/>
      <c r="AK162" s="1987"/>
      <c r="AL162" s="1987"/>
      <c r="AM162" s="1987"/>
      <c r="AN162" s="37"/>
      <c r="AO162" s="1988"/>
      <c r="AP162" s="1988"/>
      <c r="AQ162" s="1988"/>
    </row>
    <row r="163" spans="1:43" s="10" customFormat="1" ht="15.75" outlineLevel="1" thickBot="1">
      <c r="A163" s="38">
        <v>14</v>
      </c>
      <c r="B163" s="59" t="s">
        <v>383</v>
      </c>
      <c r="C163" s="58"/>
      <c r="D163" s="37"/>
      <c r="E163" s="58"/>
      <c r="F163" s="37"/>
      <c r="G163" s="57"/>
      <c r="H163" s="37"/>
      <c r="I163" s="37"/>
      <c r="J163" s="37"/>
      <c r="K163" s="37"/>
      <c r="L163" s="37"/>
      <c r="M163" s="37"/>
      <c r="N163" s="37"/>
      <c r="O163" s="37"/>
      <c r="P163" s="37"/>
      <c r="Q163" s="37"/>
      <c r="R163" s="2003"/>
      <c r="S163" s="2003"/>
      <c r="T163" s="2003"/>
      <c r="U163" s="2003"/>
      <c r="V163" s="2003"/>
      <c r="W163" s="2003"/>
      <c r="X163" s="2003"/>
      <c r="Y163" s="37"/>
      <c r="Z163" s="2003"/>
      <c r="AA163" s="2003"/>
      <c r="AB163" s="2003"/>
      <c r="AC163" s="2003"/>
      <c r="AD163" s="2003"/>
      <c r="AE163" s="2003"/>
      <c r="AF163" s="2003"/>
      <c r="AH163" s="1989"/>
      <c r="AI163" s="1989"/>
      <c r="AJ163" s="1989"/>
      <c r="AK163" s="1989"/>
      <c r="AL163" s="1989"/>
      <c r="AM163" s="1989"/>
      <c r="AN163" s="37"/>
      <c r="AO163" s="1990"/>
      <c r="AP163" s="1990"/>
      <c r="AQ163" s="1990"/>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outlineLevel="1">
      <c r="A167" s="37"/>
      <c r="B167" s="49" t="e">
        <f>#REF!</f>
        <v>#REF!</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outlineLevel="1">
      <c r="A168" s="37"/>
      <c r="B168" s="56" t="s">
        <v>317</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outlineLevel="1">
      <c r="A176" s="37"/>
      <c r="B176" s="49" t="e">
        <f>#REF!</f>
        <v>#REF!</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outlineLevel="1">
      <c r="A177" s="37"/>
      <c r="B177" s="53" t="s">
        <v>316</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mergeCells count="582">
    <mergeCell ref="K2:N2"/>
    <mergeCell ref="K3:N3"/>
    <mergeCell ref="R87:X87"/>
    <mergeCell ref="Z71:AF71"/>
    <mergeCell ref="Z54:AF54"/>
    <mergeCell ref="R84:X84"/>
    <mergeCell ref="R85:X85"/>
    <mergeCell ref="R86:X86"/>
    <mergeCell ref="R10:X10"/>
    <mergeCell ref="R11:X11"/>
    <mergeCell ref="Z42:AF42"/>
    <mergeCell ref="Z35:AF35"/>
    <mergeCell ref="Z38:AF38"/>
    <mergeCell ref="Z39:AF39"/>
    <mergeCell ref="Z43:AF43"/>
    <mergeCell ref="Z55:AF55"/>
    <mergeCell ref="Z56:AF56"/>
    <mergeCell ref="Z14:AF14"/>
    <mergeCell ref="Z15:AF15"/>
    <mergeCell ref="Z21:AF21"/>
    <mergeCell ref="Z16:AF16"/>
    <mergeCell ref="Z62:AF62"/>
    <mergeCell ref="Z70:AF70"/>
    <mergeCell ref="Z10:AF10"/>
    <mergeCell ref="R14:X14"/>
    <mergeCell ref="R15:X15"/>
    <mergeCell ref="R16:X16"/>
    <mergeCell ref="R17:X17"/>
    <mergeCell ref="R82:X82"/>
    <mergeCell ref="R83:X83"/>
    <mergeCell ref="R65:X65"/>
    <mergeCell ref="R12:X12"/>
    <mergeCell ref="R13:X13"/>
    <mergeCell ref="R33:X33"/>
    <mergeCell ref="R34:X34"/>
    <mergeCell ref="R35:X35"/>
    <mergeCell ref="R36:X36"/>
    <mergeCell ref="R66:X66"/>
    <mergeCell ref="R56:X56"/>
    <mergeCell ref="R38:X38"/>
    <mergeCell ref="R58:X58"/>
    <mergeCell ref="R40:X40"/>
    <mergeCell ref="R41:X41"/>
    <mergeCell ref="R42:X42"/>
    <mergeCell ref="R43:X43"/>
    <mergeCell ref="R44:X44"/>
    <mergeCell ref="R45:X45"/>
    <mergeCell ref="R46:X46"/>
    <mergeCell ref="AH85:AM85"/>
    <mergeCell ref="AO85:AQ85"/>
    <mergeCell ref="AH92:AM92"/>
    <mergeCell ref="Z11:AF11"/>
    <mergeCell ref="Z12:AF12"/>
    <mergeCell ref="Z13:AF13"/>
    <mergeCell ref="Z48:AF48"/>
    <mergeCell ref="Z49:AF49"/>
    <mergeCell ref="Z20:AF20"/>
    <mergeCell ref="Z40:AF40"/>
    <mergeCell ref="Z41:AF41"/>
    <mergeCell ref="Z17:AF17"/>
    <mergeCell ref="Z18:AF18"/>
    <mergeCell ref="Z19:AF19"/>
    <mergeCell ref="Z33:AF33"/>
    <mergeCell ref="AH74:AM74"/>
    <mergeCell ref="AO74:AQ74"/>
    <mergeCell ref="AH69:AM69"/>
    <mergeCell ref="AO69:AQ69"/>
    <mergeCell ref="AH70:AM70"/>
    <mergeCell ref="AO70:AQ70"/>
    <mergeCell ref="AH71:AM71"/>
    <mergeCell ref="AO71:AQ71"/>
    <mergeCell ref="AO92:AQ92"/>
    <mergeCell ref="AH104:AM104"/>
    <mergeCell ref="AO104:AQ104"/>
    <mergeCell ref="AH105:AM105"/>
    <mergeCell ref="AO105:AQ105"/>
    <mergeCell ref="AH97:AM97"/>
    <mergeCell ref="AO97:AQ97"/>
    <mergeCell ref="AH98:AM98"/>
    <mergeCell ref="AO98:AQ98"/>
    <mergeCell ref="AH99:AM99"/>
    <mergeCell ref="AO99:AQ99"/>
    <mergeCell ref="AH106:AM106"/>
    <mergeCell ref="AO106:AQ106"/>
    <mergeCell ref="AH113:AM113"/>
    <mergeCell ref="AO113:AQ113"/>
    <mergeCell ref="Z22:AF22"/>
    <mergeCell ref="Z23:AF23"/>
    <mergeCell ref="Z69:AF69"/>
    <mergeCell ref="Z74:AF74"/>
    <mergeCell ref="Z24:AF24"/>
    <mergeCell ref="Z25:AF25"/>
    <mergeCell ref="Z26:AF26"/>
    <mergeCell ref="Z27:AF27"/>
    <mergeCell ref="Z76:AF76"/>
    <mergeCell ref="Z77:AF77"/>
    <mergeCell ref="Z58:AF58"/>
    <mergeCell ref="Z59:AF59"/>
    <mergeCell ref="Z60:AF60"/>
    <mergeCell ref="Z61:AF61"/>
    <mergeCell ref="Z72:AF72"/>
    <mergeCell ref="Z73:AF73"/>
    <mergeCell ref="AH112:AM112"/>
    <mergeCell ref="AO112:AQ112"/>
    <mergeCell ref="AH107:AM107"/>
    <mergeCell ref="AO107:AQ107"/>
    <mergeCell ref="AH108:AM108"/>
    <mergeCell ref="AO108:AQ108"/>
    <mergeCell ref="AH109:AM109"/>
    <mergeCell ref="AO109:AQ109"/>
    <mergeCell ref="AH110:AM110"/>
    <mergeCell ref="AO110:AQ110"/>
    <mergeCell ref="AH111:AM111"/>
    <mergeCell ref="AO111:AQ111"/>
    <mergeCell ref="AH93:AM93"/>
    <mergeCell ref="AO93:AQ93"/>
    <mergeCell ref="AH94:AM94"/>
    <mergeCell ref="AO94:AQ94"/>
    <mergeCell ref="AH101:AM101"/>
    <mergeCell ref="AO101:AQ101"/>
    <mergeCell ref="AH102:AM102"/>
    <mergeCell ref="AO102:AQ102"/>
    <mergeCell ref="AH103:AM103"/>
    <mergeCell ref="AO103:AQ103"/>
    <mergeCell ref="AH100:AM100"/>
    <mergeCell ref="AO100:AQ100"/>
    <mergeCell ref="AH95:AM95"/>
    <mergeCell ref="AO95:AQ95"/>
    <mergeCell ref="AH96:AM96"/>
    <mergeCell ref="AO96:AQ96"/>
    <mergeCell ref="AH86:AM86"/>
    <mergeCell ref="AO86:AQ86"/>
    <mergeCell ref="AH87:AM87"/>
    <mergeCell ref="AO87:AQ87"/>
    <mergeCell ref="AH89:AM89"/>
    <mergeCell ref="AO89:AQ89"/>
    <mergeCell ref="AH90:AM90"/>
    <mergeCell ref="AO90:AQ90"/>
    <mergeCell ref="AH91:AM91"/>
    <mergeCell ref="AO91:AQ91"/>
    <mergeCell ref="AH88:AM88"/>
    <mergeCell ref="AO88:AQ88"/>
    <mergeCell ref="AH83:AM83"/>
    <mergeCell ref="AO83:AQ83"/>
    <mergeCell ref="AH84:AM84"/>
    <mergeCell ref="AH82:AM82"/>
    <mergeCell ref="AO82:AQ82"/>
    <mergeCell ref="AH75:AM75"/>
    <mergeCell ref="AO75:AQ75"/>
    <mergeCell ref="AH76:AM76"/>
    <mergeCell ref="AO76:AQ76"/>
    <mergeCell ref="AH77:AM77"/>
    <mergeCell ref="AO77:AQ77"/>
    <mergeCell ref="AH78:AM78"/>
    <mergeCell ref="AO78:AQ78"/>
    <mergeCell ref="AH79:AM79"/>
    <mergeCell ref="AO79:AQ79"/>
    <mergeCell ref="AO84:AQ84"/>
    <mergeCell ref="AH73:AM73"/>
    <mergeCell ref="AO73:AQ73"/>
    <mergeCell ref="AO58:AQ58"/>
    <mergeCell ref="AH59:AM59"/>
    <mergeCell ref="AO59:AQ59"/>
    <mergeCell ref="AH66:AM66"/>
    <mergeCell ref="AO66:AQ66"/>
    <mergeCell ref="AH60:AM60"/>
    <mergeCell ref="AO60:AQ60"/>
    <mergeCell ref="AH61:AM61"/>
    <mergeCell ref="AO61:AQ61"/>
    <mergeCell ref="AH63:AM63"/>
    <mergeCell ref="AO63:AQ63"/>
    <mergeCell ref="AH64:AM64"/>
    <mergeCell ref="AO64:AQ64"/>
    <mergeCell ref="AH65:AM65"/>
    <mergeCell ref="AO65:AQ65"/>
    <mergeCell ref="AH67:AM67"/>
    <mergeCell ref="AO67:AQ67"/>
    <mergeCell ref="AH68:AM68"/>
    <mergeCell ref="AO68:AQ68"/>
    <mergeCell ref="AO46:AQ46"/>
    <mergeCell ref="AH72:AM72"/>
    <mergeCell ref="AO72:AQ72"/>
    <mergeCell ref="Z50:AF50"/>
    <mergeCell ref="Z57:AF57"/>
    <mergeCell ref="Z68:AF68"/>
    <mergeCell ref="Z66:AF66"/>
    <mergeCell ref="Z67:AF67"/>
    <mergeCell ref="AH56:AM56"/>
    <mergeCell ref="AO56:AQ56"/>
    <mergeCell ref="AH51:AM51"/>
    <mergeCell ref="AO51:AQ51"/>
    <mergeCell ref="AH52:AM52"/>
    <mergeCell ref="Z63:AF63"/>
    <mergeCell ref="Z64:AF64"/>
    <mergeCell ref="AO57:AQ57"/>
    <mergeCell ref="AH58:AM58"/>
    <mergeCell ref="Z52:AF52"/>
    <mergeCell ref="R50:X50"/>
    <mergeCell ref="R51:X51"/>
    <mergeCell ref="R52:X52"/>
    <mergeCell ref="R60:X60"/>
    <mergeCell ref="R57:X57"/>
    <mergeCell ref="AO52:AQ52"/>
    <mergeCell ref="AH53:AM53"/>
    <mergeCell ref="AO53:AQ53"/>
    <mergeCell ref="AH47:AM47"/>
    <mergeCell ref="R49:X49"/>
    <mergeCell ref="R53:X53"/>
    <mergeCell ref="R47:X47"/>
    <mergeCell ref="R48:X48"/>
    <mergeCell ref="R54:X54"/>
    <mergeCell ref="R63:X63"/>
    <mergeCell ref="R64:X64"/>
    <mergeCell ref="R73:X73"/>
    <mergeCell ref="R69:X69"/>
    <mergeCell ref="R70:X70"/>
    <mergeCell ref="R71:X71"/>
    <mergeCell ref="R72:X72"/>
    <mergeCell ref="R68:X68"/>
    <mergeCell ref="R67:X67"/>
    <mergeCell ref="R74:X74"/>
    <mergeCell ref="R75:X75"/>
    <mergeCell ref="R55:X55"/>
    <mergeCell ref="R62:X62"/>
    <mergeCell ref="R59:X59"/>
    <mergeCell ref="R61:X61"/>
    <mergeCell ref="Z75:AF75"/>
    <mergeCell ref="R18:X18"/>
    <mergeCell ref="R19:X19"/>
    <mergeCell ref="R20:X20"/>
    <mergeCell ref="R21:X21"/>
    <mergeCell ref="R30:X30"/>
    <mergeCell ref="R31:X31"/>
    <mergeCell ref="R22:X22"/>
    <mergeCell ref="R23:X23"/>
    <mergeCell ref="R24:X24"/>
    <mergeCell ref="R29:X29"/>
    <mergeCell ref="R25:X25"/>
    <mergeCell ref="R26:X26"/>
    <mergeCell ref="R27:X27"/>
    <mergeCell ref="R28:X28"/>
    <mergeCell ref="R37:X37"/>
    <mergeCell ref="R32:X32"/>
    <mergeCell ref="R39:X39"/>
    <mergeCell ref="R76:X76"/>
    <mergeCell ref="Z83:AF83"/>
    <mergeCell ref="Z82:AF82"/>
    <mergeCell ref="R77:X77"/>
    <mergeCell ref="R78:X78"/>
    <mergeCell ref="R79:X79"/>
    <mergeCell ref="Z78:AF78"/>
    <mergeCell ref="Z79:AF79"/>
    <mergeCell ref="R89:X89"/>
    <mergeCell ref="Z86:AF86"/>
    <mergeCell ref="Z87:AF87"/>
    <mergeCell ref="Z88:AF88"/>
    <mergeCell ref="Z84:AF84"/>
    <mergeCell ref="Z85:AF85"/>
    <mergeCell ref="R88:X88"/>
    <mergeCell ref="R103:X103"/>
    <mergeCell ref="R124:X124"/>
    <mergeCell ref="R109:X109"/>
    <mergeCell ref="R110:X110"/>
    <mergeCell ref="R111:X111"/>
    <mergeCell ref="R112:X112"/>
    <mergeCell ref="R113:X113"/>
    <mergeCell ref="R114:X114"/>
    <mergeCell ref="R115:X115"/>
    <mergeCell ref="R116:X116"/>
    <mergeCell ref="R120:X120"/>
    <mergeCell ref="R121:X121"/>
    <mergeCell ref="R122:X122"/>
    <mergeCell ref="R123:X123"/>
    <mergeCell ref="R117:X117"/>
    <mergeCell ref="R118:X118"/>
    <mergeCell ref="R119:X119"/>
    <mergeCell ref="Z28:AF28"/>
    <mergeCell ref="Z29:AF29"/>
    <mergeCell ref="Z36:AF36"/>
    <mergeCell ref="Z37:AF37"/>
    <mergeCell ref="Z31:AF31"/>
    <mergeCell ref="Z34:AF34"/>
    <mergeCell ref="Z30:AF30"/>
    <mergeCell ref="Z32:AF32"/>
    <mergeCell ref="Z89:AF89"/>
    <mergeCell ref="Z46:AF46"/>
    <mergeCell ref="Z47:AF47"/>
    <mergeCell ref="Z65:AF65"/>
    <mergeCell ref="Z53:AF53"/>
    <mergeCell ref="Z51:AF51"/>
    <mergeCell ref="R90:X90"/>
    <mergeCell ref="R91:X91"/>
    <mergeCell ref="R92:X92"/>
    <mergeCell ref="Z98:AF98"/>
    <mergeCell ref="R97:X97"/>
    <mergeCell ref="R98:X98"/>
    <mergeCell ref="Z109:AF109"/>
    <mergeCell ref="Z112:AF112"/>
    <mergeCell ref="Z113:AF113"/>
    <mergeCell ref="Z104:AF104"/>
    <mergeCell ref="R106:X106"/>
    <mergeCell ref="R107:X107"/>
    <mergeCell ref="R108:X108"/>
    <mergeCell ref="R93:X93"/>
    <mergeCell ref="Z101:AF101"/>
    <mergeCell ref="R94:X94"/>
    <mergeCell ref="R95:X95"/>
    <mergeCell ref="R96:X96"/>
    <mergeCell ref="R104:X104"/>
    <mergeCell ref="R105:X105"/>
    <mergeCell ref="R99:X99"/>
    <mergeCell ref="R100:X100"/>
    <mergeCell ref="R101:X101"/>
    <mergeCell ref="R102:X102"/>
    <mergeCell ref="Z136:AF136"/>
    <mergeCell ref="Z137:AF137"/>
    <mergeCell ref="Z44:AF44"/>
    <mergeCell ref="Z45:AF45"/>
    <mergeCell ref="Z120:AF120"/>
    <mergeCell ref="Z121:AF121"/>
    <mergeCell ref="Z116:AF116"/>
    <mergeCell ref="Z117:AF117"/>
    <mergeCell ref="Z118:AF118"/>
    <mergeCell ref="Z111:AF111"/>
    <mergeCell ref="Z114:AF114"/>
    <mergeCell ref="Z90:AF90"/>
    <mergeCell ref="Z91:AF91"/>
    <mergeCell ref="Z102:AF102"/>
    <mergeCell ref="Z103:AF103"/>
    <mergeCell ref="Z92:AF92"/>
    <mergeCell ref="Z93:AF93"/>
    <mergeCell ref="Z94:AF94"/>
    <mergeCell ref="Z97:AF97"/>
    <mergeCell ref="Z99:AF99"/>
    <mergeCell ref="Z100:AF100"/>
    <mergeCell ref="Z95:AF95"/>
    <mergeCell ref="Z96:AF96"/>
    <mergeCell ref="Z108:AF108"/>
    <mergeCell ref="Z119:AF119"/>
    <mergeCell ref="Z132:AF132"/>
    <mergeCell ref="Z133:AF133"/>
    <mergeCell ref="Z134:AF134"/>
    <mergeCell ref="Z135:AF135"/>
    <mergeCell ref="Z105:AF105"/>
    <mergeCell ref="Z106:AF106"/>
    <mergeCell ref="Z107:AF107"/>
    <mergeCell ref="Z110:AF110"/>
    <mergeCell ref="Z115:AF115"/>
    <mergeCell ref="Z144:AF144"/>
    <mergeCell ref="Z124:AF124"/>
    <mergeCell ref="Z123:AF123"/>
    <mergeCell ref="Z122:AF122"/>
    <mergeCell ref="R135:X135"/>
    <mergeCell ref="Z150:AF150"/>
    <mergeCell ref="Z151:AF151"/>
    <mergeCell ref="Z152:AF152"/>
    <mergeCell ref="Z153:AF153"/>
    <mergeCell ref="Z146:AF146"/>
    <mergeCell ref="Z147:AF147"/>
    <mergeCell ref="Z148:AF148"/>
    <mergeCell ref="Z149:AF149"/>
    <mergeCell ref="Z145:AF145"/>
    <mergeCell ref="Z138:AF138"/>
    <mergeCell ref="Z139:AF139"/>
    <mergeCell ref="Z140:AF140"/>
    <mergeCell ref="Z141:AF141"/>
    <mergeCell ref="Z142:AF142"/>
    <mergeCell ref="Z143:AF143"/>
    <mergeCell ref="R140:X140"/>
    <mergeCell ref="R141:X141"/>
    <mergeCell ref="R142:X142"/>
    <mergeCell ref="R143:X143"/>
    <mergeCell ref="Z162:AF162"/>
    <mergeCell ref="Z163:AF163"/>
    <mergeCell ref="Z154:AF154"/>
    <mergeCell ref="Z155:AF155"/>
    <mergeCell ref="Z156:AF156"/>
    <mergeCell ref="Z157:AF157"/>
    <mergeCell ref="Z158:AF158"/>
    <mergeCell ref="Z159:AF159"/>
    <mergeCell ref="Z160:AF160"/>
    <mergeCell ref="Z161:AF161"/>
    <mergeCell ref="R162:X162"/>
    <mergeCell ref="R163:X163"/>
    <mergeCell ref="R150:X150"/>
    <mergeCell ref="R151:X151"/>
    <mergeCell ref="R152:X152"/>
    <mergeCell ref="R153:X153"/>
    <mergeCell ref="R154:X154"/>
    <mergeCell ref="R155:X155"/>
    <mergeCell ref="R158:X158"/>
    <mergeCell ref="R159:X159"/>
    <mergeCell ref="R160:X160"/>
    <mergeCell ref="R161:X161"/>
    <mergeCell ref="R156:X156"/>
    <mergeCell ref="R157:X157"/>
    <mergeCell ref="R144:X144"/>
    <mergeCell ref="R145:X145"/>
    <mergeCell ref="AH38:AM38"/>
    <mergeCell ref="AO38:AQ38"/>
    <mergeCell ref="AH40:AM40"/>
    <mergeCell ref="AO40:AQ40"/>
    <mergeCell ref="AH39:AM39"/>
    <mergeCell ref="AO39:AQ39"/>
    <mergeCell ref="AH46:AM46"/>
    <mergeCell ref="AO43:AQ43"/>
    <mergeCell ref="AO47:AQ47"/>
    <mergeCell ref="AH48:AM48"/>
    <mergeCell ref="AO48:AQ48"/>
    <mergeCell ref="AH54:AM54"/>
    <mergeCell ref="AO54:AQ54"/>
    <mergeCell ref="AH44:AM44"/>
    <mergeCell ref="AO44:AQ44"/>
    <mergeCell ref="AH45:AM45"/>
    <mergeCell ref="AO45:AQ45"/>
    <mergeCell ref="AH55:AM55"/>
    <mergeCell ref="AO55:AQ55"/>
    <mergeCell ref="AH62:AM62"/>
    <mergeCell ref="AO62:AQ62"/>
    <mergeCell ref="AH57:AM57"/>
    <mergeCell ref="R148:X148"/>
    <mergeCell ref="R149:X149"/>
    <mergeCell ref="R146:X146"/>
    <mergeCell ref="R147:X147"/>
    <mergeCell ref="AH41:AM41"/>
    <mergeCell ref="AO41:AQ41"/>
    <mergeCell ref="AH115:AM115"/>
    <mergeCell ref="AO115:AQ115"/>
    <mergeCell ref="AH42:AM42"/>
    <mergeCell ref="AO42:AQ42"/>
    <mergeCell ref="R136:X136"/>
    <mergeCell ref="R137:X137"/>
    <mergeCell ref="R138:X138"/>
    <mergeCell ref="R139:X139"/>
    <mergeCell ref="R132:X132"/>
    <mergeCell ref="R133:X133"/>
    <mergeCell ref="R134:X134"/>
    <mergeCell ref="AH114:AM114"/>
    <mergeCell ref="AO114:AQ114"/>
    <mergeCell ref="AH49:AM49"/>
    <mergeCell ref="AO49:AQ49"/>
    <mergeCell ref="AH50:AM50"/>
    <mergeCell ref="AO50:AQ50"/>
    <mergeCell ref="AH43:AM43"/>
    <mergeCell ref="AH33:AM33"/>
    <mergeCell ref="AO33:AQ33"/>
    <mergeCell ref="AH28:AM28"/>
    <mergeCell ref="AO28:AQ28"/>
    <mergeCell ref="AH29:AM29"/>
    <mergeCell ref="AO29:AQ29"/>
    <mergeCell ref="AH30:AM30"/>
    <mergeCell ref="AO30:AQ30"/>
    <mergeCell ref="AH37:AM37"/>
    <mergeCell ref="AO37:AQ37"/>
    <mergeCell ref="AH31:AM31"/>
    <mergeCell ref="AO31:AQ31"/>
    <mergeCell ref="AH32:AM32"/>
    <mergeCell ref="AO32:AQ32"/>
    <mergeCell ref="AH34:AM34"/>
    <mergeCell ref="AO34:AQ34"/>
    <mergeCell ref="AH35:AM35"/>
    <mergeCell ref="AO35:AQ35"/>
    <mergeCell ref="AH36:AM36"/>
    <mergeCell ref="AO36:AQ36"/>
    <mergeCell ref="AH17:AM17"/>
    <mergeCell ref="AO17:AQ17"/>
    <mergeCell ref="AH18:AM18"/>
    <mergeCell ref="AO18:AQ18"/>
    <mergeCell ref="AH27:AM27"/>
    <mergeCell ref="AO27:AQ27"/>
    <mergeCell ref="AH22:AM22"/>
    <mergeCell ref="AO22:AQ22"/>
    <mergeCell ref="AH23:AM23"/>
    <mergeCell ref="AO23:AQ23"/>
    <mergeCell ref="AH24:AM24"/>
    <mergeCell ref="AO24:AQ24"/>
    <mergeCell ref="AH25:AM25"/>
    <mergeCell ref="AO25:AQ25"/>
    <mergeCell ref="AH26:AM26"/>
    <mergeCell ref="AO26:AQ26"/>
    <mergeCell ref="AH117:AM117"/>
    <mergeCell ref="AO117:AQ117"/>
    <mergeCell ref="AH10:AM10"/>
    <mergeCell ref="AO10:AQ10"/>
    <mergeCell ref="AH11:AM11"/>
    <mergeCell ref="AO11:AQ11"/>
    <mergeCell ref="AH12:AM12"/>
    <mergeCell ref="AO12:AQ12"/>
    <mergeCell ref="AH15:AM15"/>
    <mergeCell ref="AO15:AQ15"/>
    <mergeCell ref="AH116:AM116"/>
    <mergeCell ref="AO116:AQ116"/>
    <mergeCell ref="AH13:AM13"/>
    <mergeCell ref="AO13:AQ13"/>
    <mergeCell ref="AH14:AM14"/>
    <mergeCell ref="AO14:AQ14"/>
    <mergeCell ref="AH21:AM21"/>
    <mergeCell ref="AO21:AQ21"/>
    <mergeCell ref="AH16:AM16"/>
    <mergeCell ref="AO16:AQ16"/>
    <mergeCell ref="AH19:AM19"/>
    <mergeCell ref="AO19:AQ19"/>
    <mergeCell ref="AH20:AM20"/>
    <mergeCell ref="AO20:AQ20"/>
    <mergeCell ref="AH122:AM122"/>
    <mergeCell ref="AO122:AQ122"/>
    <mergeCell ref="AH123:AM123"/>
    <mergeCell ref="AO123:AQ123"/>
    <mergeCell ref="AH120:AM120"/>
    <mergeCell ref="AO120:AQ120"/>
    <mergeCell ref="AH121:AM121"/>
    <mergeCell ref="AO121:AQ121"/>
    <mergeCell ref="AH118:AM118"/>
    <mergeCell ref="AO118:AQ118"/>
    <mergeCell ref="AH119:AM119"/>
    <mergeCell ref="AO119:AQ119"/>
    <mergeCell ref="AH134:AM134"/>
    <mergeCell ref="AO134:AQ134"/>
    <mergeCell ref="AH135:AM135"/>
    <mergeCell ref="AO135:AQ135"/>
    <mergeCell ref="AH132:AM132"/>
    <mergeCell ref="AO132:AQ132"/>
    <mergeCell ref="AH133:AM133"/>
    <mergeCell ref="AO133:AQ133"/>
    <mergeCell ref="AH124:AM124"/>
    <mergeCell ref="AO124:AQ124"/>
    <mergeCell ref="AH140:AM140"/>
    <mergeCell ref="AO140:AQ140"/>
    <mergeCell ref="AH141:AM141"/>
    <mergeCell ref="AO141:AQ141"/>
    <mergeCell ref="AH138:AM138"/>
    <mergeCell ref="AO138:AQ138"/>
    <mergeCell ref="AH139:AM139"/>
    <mergeCell ref="AO139:AQ139"/>
    <mergeCell ref="AH136:AM136"/>
    <mergeCell ref="AO136:AQ136"/>
    <mergeCell ref="AH137:AM137"/>
    <mergeCell ref="AO137:AQ137"/>
    <mergeCell ref="AH146:AM146"/>
    <mergeCell ref="AO146:AQ146"/>
    <mergeCell ref="AH147:AM147"/>
    <mergeCell ref="AO147:AQ147"/>
    <mergeCell ref="AH144:AM144"/>
    <mergeCell ref="AO144:AQ144"/>
    <mergeCell ref="AH145:AM145"/>
    <mergeCell ref="AO145:AQ145"/>
    <mergeCell ref="AH142:AM142"/>
    <mergeCell ref="AO142:AQ142"/>
    <mergeCell ref="AH143:AM143"/>
    <mergeCell ref="AO143:AQ143"/>
    <mergeCell ref="AH150:AM150"/>
    <mergeCell ref="AO150:AQ150"/>
    <mergeCell ref="AH151:AM151"/>
    <mergeCell ref="AO151:AQ151"/>
    <mergeCell ref="AH152:AM152"/>
    <mergeCell ref="AO152:AQ152"/>
    <mergeCell ref="AH153:AM153"/>
    <mergeCell ref="AO153:AQ153"/>
    <mergeCell ref="AH148:AM148"/>
    <mergeCell ref="AO148:AQ148"/>
    <mergeCell ref="AH149:AM149"/>
    <mergeCell ref="AO149:AQ149"/>
    <mergeCell ref="AH154:AM154"/>
    <mergeCell ref="AO154:AQ154"/>
    <mergeCell ref="AH163:AM163"/>
    <mergeCell ref="AO163:AQ163"/>
    <mergeCell ref="AH159:AM159"/>
    <mergeCell ref="AO159:AQ159"/>
    <mergeCell ref="AH160:AM160"/>
    <mergeCell ref="AO160:AQ160"/>
    <mergeCell ref="AH161:AM161"/>
    <mergeCell ref="AO161:AQ161"/>
    <mergeCell ref="AH155:AM155"/>
    <mergeCell ref="AO155:AQ155"/>
    <mergeCell ref="AH162:AM162"/>
    <mergeCell ref="AO162:AQ162"/>
    <mergeCell ref="AH156:AM156"/>
    <mergeCell ref="AO156:AQ156"/>
    <mergeCell ref="AH157:AM157"/>
    <mergeCell ref="AO157:AQ157"/>
    <mergeCell ref="AH158:AM158"/>
    <mergeCell ref="AO158:AQ158"/>
  </mergeCells>
  <phoneticPr fontId="0" type="noConversion"/>
  <pageMargins left="0.75" right="0.5" top="0.75" bottom="0.75" header="0.25" footer="0.25"/>
  <pageSetup paperSize="9" scale="7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CC57"/>
  <sheetViews>
    <sheetView workbookViewId="0">
      <selection activeCell="G13" sqref="G13:Y13"/>
    </sheetView>
  </sheetViews>
  <sheetFormatPr defaultRowHeight="15"/>
  <cols>
    <col min="1" max="5" width="1.42578125" customWidth="1"/>
    <col min="6" max="6" width="1" customWidth="1"/>
    <col min="7" max="7" width="1.85546875" customWidth="1"/>
    <col min="8" max="25" width="1.85546875" style="878" customWidth="1"/>
    <col min="26" max="26" width="1.140625" customWidth="1"/>
    <col min="27" max="27" width="1.7109375" customWidth="1"/>
    <col min="28" max="30" width="1.7109375" style="878" customWidth="1"/>
    <col min="31" max="31" width="2.140625" style="878" customWidth="1"/>
    <col min="32" max="35" width="1.7109375" style="878" customWidth="1"/>
    <col min="36" max="37" width="1.7109375" customWidth="1"/>
    <col min="38" max="41" width="1.7109375" style="895" customWidth="1"/>
    <col min="42" max="42" width="1.140625" customWidth="1"/>
    <col min="43" max="43" width="2" customWidth="1"/>
    <col min="44" max="59" width="2" style="878" customWidth="1"/>
    <col min="60" max="60" width="2" customWidth="1"/>
    <col min="61" max="61" width="1.28515625" customWidth="1"/>
    <col min="62" max="62" width="2" customWidth="1"/>
    <col min="63" max="69" width="2" style="878" customWidth="1"/>
    <col min="70" max="70" width="2" customWidth="1"/>
    <col min="71" max="71" width="1.42578125" customWidth="1"/>
    <col min="72" max="76" width="1.85546875" customWidth="1"/>
    <col min="77" max="77" width="1.85546875" style="878" customWidth="1"/>
    <col min="78" max="78" width="1.85546875" customWidth="1"/>
    <col min="79" max="79" width="1.85546875" style="878" customWidth="1"/>
    <col min="80" max="80" width="1.85546875" customWidth="1"/>
    <col min="81" max="81" width="1.28515625" customWidth="1"/>
  </cols>
  <sheetData>
    <row r="1" spans="1:80">
      <c r="A1" s="340" t="e">
        <f>#REF!</f>
        <v>#REF!</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7"/>
      <c r="AB1" s="347"/>
      <c r="AC1" s="347"/>
      <c r="AD1" s="347"/>
      <c r="AE1" s="347"/>
      <c r="AF1" s="347"/>
      <c r="AG1" s="347"/>
      <c r="AH1" s="347"/>
      <c r="AI1" s="347"/>
      <c r="AJ1" s="347"/>
      <c r="AK1" s="341"/>
      <c r="AL1" s="893"/>
      <c r="AM1" s="893"/>
      <c r="AN1" s="893"/>
      <c r="AO1" s="893"/>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CB1" s="342" t="str">
        <f>'Bao cao'!Z1</f>
        <v>Báo cáo tài chính riêng</v>
      </c>
    </row>
    <row r="2" spans="1:80">
      <c r="A2" s="912" t="e">
        <f>#REF!</f>
        <v>#REF!</v>
      </c>
      <c r="B2" s="884"/>
      <c r="C2" s="842"/>
      <c r="D2" s="842"/>
      <c r="E2" s="842"/>
      <c r="F2" s="842"/>
      <c r="G2" s="842"/>
      <c r="H2" s="842"/>
      <c r="I2" s="842"/>
      <c r="J2" s="842"/>
      <c r="K2" s="842"/>
      <c r="L2" s="842"/>
      <c r="M2" s="842"/>
      <c r="N2" s="842"/>
      <c r="O2" s="842"/>
      <c r="P2" s="842"/>
      <c r="Q2" s="842"/>
      <c r="R2" s="842"/>
      <c r="S2" s="842"/>
      <c r="T2" s="842"/>
      <c r="U2" s="842"/>
      <c r="V2" s="842"/>
      <c r="W2" s="842"/>
      <c r="X2" s="842"/>
      <c r="Y2" s="842"/>
      <c r="Z2" s="842"/>
      <c r="AA2" s="885"/>
      <c r="AB2" s="885"/>
      <c r="AC2" s="885"/>
      <c r="AD2" s="885"/>
      <c r="AE2" s="885"/>
      <c r="AF2" s="885"/>
      <c r="AG2" s="885"/>
      <c r="AH2" s="885"/>
      <c r="AI2" s="885"/>
      <c r="AJ2" s="885"/>
      <c r="AK2" s="842"/>
      <c r="AL2" s="894"/>
      <c r="AM2" s="894"/>
      <c r="AN2" s="894"/>
      <c r="AO2" s="894"/>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R2" s="866"/>
      <c r="BS2" s="866"/>
      <c r="BT2" s="866"/>
      <c r="BU2" s="866"/>
      <c r="BV2" s="866"/>
      <c r="BW2" s="866"/>
      <c r="BX2" s="866"/>
      <c r="BY2" s="866"/>
      <c r="BZ2" s="866"/>
      <c r="CA2" s="866"/>
      <c r="CB2" s="886" t="e">
        <f>#REF!</f>
        <v>#REF!</v>
      </c>
    </row>
    <row r="3" spans="1:80">
      <c r="A3" s="117"/>
      <c r="B3" s="357"/>
      <c r="C3" s="880"/>
      <c r="D3" s="880"/>
      <c r="E3" s="880"/>
      <c r="F3" s="880"/>
      <c r="G3" s="880"/>
      <c r="H3" s="880"/>
      <c r="I3" s="880"/>
      <c r="J3" s="880"/>
      <c r="K3" s="880"/>
      <c r="L3" s="880"/>
      <c r="M3" s="880"/>
      <c r="N3" s="880"/>
      <c r="O3" s="880"/>
      <c r="P3" s="880"/>
      <c r="Q3" s="880"/>
      <c r="R3" s="880"/>
      <c r="S3" s="880"/>
      <c r="T3" s="880"/>
      <c r="U3" s="880"/>
      <c r="V3" s="880"/>
      <c r="W3" s="880"/>
      <c r="X3" s="880"/>
      <c r="Y3" s="880"/>
      <c r="Z3" s="880"/>
      <c r="AA3" s="887"/>
      <c r="AB3" s="887"/>
      <c r="AC3" s="887"/>
      <c r="AD3" s="887"/>
      <c r="AE3" s="887"/>
      <c r="AF3" s="887"/>
      <c r="AG3" s="887"/>
      <c r="AH3" s="887"/>
      <c r="AI3" s="887"/>
      <c r="AJ3" s="887"/>
      <c r="AK3" s="880"/>
      <c r="AL3" s="357"/>
      <c r="AM3" s="357"/>
      <c r="AN3" s="357"/>
      <c r="AO3" s="357"/>
      <c r="AP3" s="880"/>
      <c r="AQ3" s="880"/>
      <c r="AR3" s="880"/>
      <c r="AS3" s="880"/>
      <c r="AT3" s="880"/>
      <c r="AU3" s="880"/>
      <c r="AV3" s="880"/>
      <c r="AW3" s="880"/>
      <c r="AX3" s="880"/>
      <c r="AY3" s="880"/>
      <c r="AZ3" s="880"/>
      <c r="BA3" s="880"/>
      <c r="BB3" s="880"/>
      <c r="BC3" s="880"/>
      <c r="BD3" s="880"/>
      <c r="BE3" s="880"/>
      <c r="BF3" s="880"/>
      <c r="BG3" s="880"/>
      <c r="BH3" s="880"/>
      <c r="BI3" s="880"/>
      <c r="BJ3" s="880"/>
      <c r="BK3" s="880"/>
      <c r="BL3" s="880"/>
      <c r="BM3" s="880"/>
      <c r="BN3" s="880"/>
      <c r="BO3" s="880"/>
      <c r="BP3" s="880"/>
      <c r="BQ3" s="880"/>
      <c r="BR3" s="880"/>
    </row>
    <row r="4" spans="1:80" ht="32.25" customHeight="1">
      <c r="A4" s="2064" t="s">
        <v>1508</v>
      </c>
      <c r="B4" s="2064"/>
      <c r="C4" s="2064"/>
      <c r="D4" s="2064"/>
      <c r="E4" s="2064"/>
      <c r="F4" s="2064"/>
      <c r="G4" s="2064"/>
      <c r="H4" s="2064"/>
      <c r="I4" s="2064"/>
      <c r="J4" s="2064"/>
      <c r="K4" s="2064"/>
      <c r="L4" s="2064"/>
      <c r="M4" s="2064"/>
      <c r="N4" s="2064"/>
      <c r="O4" s="2064"/>
      <c r="P4" s="2064"/>
      <c r="Q4" s="2064"/>
      <c r="R4" s="2064"/>
      <c r="S4" s="2064"/>
      <c r="T4" s="2064"/>
      <c r="U4" s="2064"/>
      <c r="V4" s="2064"/>
      <c r="W4" s="2064"/>
      <c r="X4" s="2064"/>
      <c r="Y4" s="2064"/>
      <c r="Z4" s="2064"/>
      <c r="AA4" s="2064"/>
      <c r="AB4" s="2064"/>
      <c r="AC4" s="2064"/>
      <c r="AD4" s="2064"/>
      <c r="AE4" s="2064"/>
      <c r="AF4" s="2064"/>
      <c r="AG4" s="2064"/>
      <c r="AH4" s="2064"/>
      <c r="AI4" s="2064"/>
      <c r="AJ4" s="2064"/>
      <c r="AK4" s="2064"/>
      <c r="AL4" s="2064"/>
      <c r="AM4" s="2064"/>
      <c r="AN4" s="2064"/>
      <c r="AO4" s="2064"/>
      <c r="AP4" s="2064"/>
      <c r="AQ4" s="2064"/>
      <c r="AR4" s="2064"/>
      <c r="AS4" s="2064"/>
      <c r="AT4" s="2064"/>
      <c r="AU4" s="2064"/>
      <c r="AV4" s="2064"/>
      <c r="AW4" s="2064"/>
      <c r="AX4" s="2064"/>
      <c r="AY4" s="2064"/>
      <c r="AZ4" s="2064"/>
      <c r="BA4" s="2064"/>
      <c r="BB4" s="2064"/>
      <c r="BC4" s="2064"/>
      <c r="BD4" s="2064"/>
      <c r="BE4" s="2064"/>
      <c r="BF4" s="2064"/>
      <c r="BG4" s="2064"/>
      <c r="BH4" s="2064"/>
      <c r="BI4" s="2064"/>
      <c r="BJ4" s="2064"/>
      <c r="BK4" s="2064"/>
      <c r="BL4" s="2064"/>
      <c r="BM4" s="2064"/>
      <c r="BN4" s="2064"/>
      <c r="BO4" s="2064"/>
      <c r="BP4" s="2064"/>
      <c r="BQ4" s="2064"/>
      <c r="BR4" s="2064"/>
      <c r="BS4" s="2064"/>
      <c r="BT4" s="2064"/>
      <c r="BU4" s="2064"/>
      <c r="BV4" s="2064"/>
      <c r="BW4" s="2064"/>
      <c r="BX4" s="2064"/>
      <c r="BY4" s="2064"/>
      <c r="BZ4" s="2064"/>
      <c r="CA4" s="2064"/>
      <c r="CB4" s="2064"/>
    </row>
    <row r="5" spans="1:80" ht="27.75" customHeight="1">
      <c r="A5" s="2026" t="s">
        <v>1509</v>
      </c>
      <c r="B5" s="2026"/>
      <c r="C5" s="2026"/>
      <c r="D5" s="2026"/>
      <c r="E5" s="2026"/>
      <c r="F5" s="2026"/>
      <c r="G5" s="2026"/>
      <c r="H5" s="2026"/>
      <c r="I5" s="2026"/>
      <c r="J5" s="2026"/>
      <c r="K5" s="2026"/>
      <c r="L5" s="2026"/>
      <c r="M5" s="2026"/>
      <c r="N5" s="2026"/>
      <c r="O5" s="2026"/>
      <c r="P5" s="2026"/>
      <c r="Q5" s="2026"/>
      <c r="R5" s="2026"/>
      <c r="S5" s="2026"/>
      <c r="T5" s="2026"/>
      <c r="U5" s="2026"/>
      <c r="V5" s="2026"/>
      <c r="W5" s="2026"/>
      <c r="X5" s="2026"/>
      <c r="Y5" s="2026"/>
      <c r="Z5" s="2026"/>
      <c r="AA5" s="2026"/>
      <c r="AB5" s="2026"/>
      <c r="AC5" s="2026"/>
      <c r="AD5" s="2026"/>
      <c r="AE5" s="2026"/>
      <c r="AF5" s="2026"/>
      <c r="AG5" s="2026"/>
      <c r="AH5" s="2026"/>
      <c r="AI5" s="2026"/>
      <c r="AJ5" s="2026"/>
      <c r="AK5" s="888"/>
      <c r="AL5" s="2026" t="s">
        <v>1510</v>
      </c>
      <c r="AM5" s="2026"/>
      <c r="AN5" s="2026"/>
      <c r="AO5" s="2026"/>
      <c r="AP5" s="2026"/>
      <c r="AQ5" s="2026"/>
      <c r="AR5" s="2026"/>
      <c r="AS5" s="2026"/>
      <c r="AT5" s="2026"/>
      <c r="AU5" s="2026"/>
      <c r="AV5" s="2026"/>
      <c r="AW5" s="2026"/>
      <c r="AX5" s="2026"/>
      <c r="AY5" s="2026"/>
      <c r="AZ5" s="2026"/>
      <c r="BA5" s="2026"/>
      <c r="BB5" s="2026"/>
      <c r="BC5" s="2026"/>
      <c r="BD5" s="2026"/>
      <c r="BE5" s="2026"/>
      <c r="BF5" s="2026"/>
      <c r="BG5" s="2026"/>
      <c r="BH5" s="2026"/>
      <c r="BI5" s="2026"/>
      <c r="BJ5" s="2026"/>
      <c r="BK5" s="2026"/>
      <c r="BL5" s="2026"/>
      <c r="BM5" s="2026"/>
      <c r="BN5" s="2026"/>
      <c r="BO5" s="2026"/>
      <c r="BP5" s="2026"/>
      <c r="BQ5" s="2026"/>
      <c r="BR5" s="2026"/>
    </row>
    <row r="6" spans="1:80" ht="38.25" customHeight="1">
      <c r="A6" s="2027" t="s">
        <v>1511</v>
      </c>
      <c r="B6" s="2027"/>
      <c r="C6" s="2027"/>
      <c r="D6" s="2027"/>
      <c r="E6" s="2027"/>
      <c r="F6" s="880"/>
      <c r="G6" s="2028" t="s">
        <v>720</v>
      </c>
      <c r="H6" s="2028"/>
      <c r="I6" s="2028"/>
      <c r="J6" s="2028"/>
      <c r="K6" s="2028"/>
      <c r="L6" s="2028"/>
      <c r="M6" s="2028"/>
      <c r="N6" s="2028"/>
      <c r="O6" s="2028"/>
      <c r="P6" s="2028"/>
      <c r="Q6" s="2028"/>
      <c r="R6" s="2028"/>
      <c r="S6" s="2028"/>
      <c r="T6" s="2028"/>
      <c r="U6" s="2028"/>
      <c r="V6" s="2028"/>
      <c r="W6" s="2028"/>
      <c r="X6" s="2028"/>
      <c r="Y6" s="2028"/>
      <c r="Z6" s="880"/>
      <c r="AA6" s="2029" t="s">
        <v>1512</v>
      </c>
      <c r="AB6" s="2029"/>
      <c r="AC6" s="2029"/>
      <c r="AD6" s="2029"/>
      <c r="AE6" s="2029"/>
      <c r="AF6" s="2029"/>
      <c r="AG6" s="2029"/>
      <c r="AH6" s="2029"/>
      <c r="AI6" s="2029"/>
      <c r="AJ6" s="2029"/>
      <c r="AK6" s="880"/>
      <c r="AL6" s="2029" t="s">
        <v>343</v>
      </c>
      <c r="AM6" s="2029"/>
      <c r="AN6" s="2029"/>
      <c r="AO6" s="2029"/>
      <c r="AP6" s="880"/>
      <c r="AQ6" s="2043" t="s">
        <v>720</v>
      </c>
      <c r="AR6" s="2043"/>
      <c r="AS6" s="2043"/>
      <c r="AT6" s="2043"/>
      <c r="AU6" s="2043"/>
      <c r="AV6" s="2043"/>
      <c r="AW6" s="2043"/>
      <c r="AX6" s="2043"/>
      <c r="AY6" s="2043"/>
      <c r="AZ6" s="2043"/>
      <c r="BA6" s="2043"/>
      <c r="BB6" s="2043"/>
      <c r="BC6" s="2043"/>
      <c r="BD6" s="2043"/>
      <c r="BE6" s="2043"/>
      <c r="BF6" s="2043"/>
      <c r="BG6" s="2043"/>
      <c r="BH6" s="2043"/>
      <c r="BI6" s="880"/>
      <c r="BJ6" s="2029" t="s">
        <v>1513</v>
      </c>
      <c r="BK6" s="2029"/>
      <c r="BL6" s="2029"/>
      <c r="BM6" s="2029"/>
      <c r="BN6" s="2029"/>
      <c r="BO6" s="2029"/>
      <c r="BP6" s="2029"/>
      <c r="BQ6" s="2029"/>
      <c r="BR6" s="2029"/>
      <c r="BT6" s="2038" t="s">
        <v>1515</v>
      </c>
      <c r="BU6" s="2038"/>
      <c r="BV6" s="2038"/>
      <c r="BW6" s="2038"/>
      <c r="BX6" s="2038"/>
      <c r="BY6" s="2038"/>
      <c r="BZ6" s="2038"/>
      <c r="CA6" s="2038"/>
      <c r="CB6" s="2038"/>
    </row>
    <row r="7" spans="1:80">
      <c r="A7" s="2033"/>
      <c r="B7" s="2033"/>
      <c r="C7" s="2033"/>
      <c r="D7" s="2033"/>
      <c r="E7" s="2033"/>
      <c r="F7" s="357"/>
      <c r="G7" s="2065" t="s">
        <v>1514</v>
      </c>
      <c r="H7" s="2065"/>
      <c r="I7" s="2065"/>
      <c r="J7" s="2065"/>
      <c r="K7" s="2065"/>
      <c r="L7" s="2065"/>
      <c r="M7" s="2065"/>
      <c r="N7" s="2065"/>
      <c r="O7" s="2065"/>
      <c r="P7" s="2065"/>
      <c r="Q7" s="2065"/>
      <c r="R7" s="2065"/>
      <c r="S7" s="2065"/>
      <c r="T7" s="2065"/>
      <c r="U7" s="2065"/>
      <c r="V7" s="2065"/>
      <c r="W7" s="2065"/>
      <c r="X7" s="2065"/>
      <c r="Y7" s="2065"/>
      <c r="Z7" s="392"/>
      <c r="AA7" s="2066"/>
      <c r="AB7" s="2066"/>
      <c r="AC7" s="2066"/>
      <c r="AD7" s="2066"/>
      <c r="AE7" s="2066"/>
      <c r="AF7" s="2066"/>
      <c r="AG7" s="2066"/>
      <c r="AH7" s="2066"/>
      <c r="AI7" s="2066"/>
      <c r="AJ7" s="2066"/>
      <c r="AK7" s="259"/>
      <c r="AL7" s="2071"/>
      <c r="AM7" s="2071"/>
      <c r="AN7" s="2071"/>
      <c r="AO7" s="2071"/>
      <c r="AP7" s="259"/>
      <c r="AQ7" s="2067" t="s">
        <v>1514</v>
      </c>
      <c r="AR7" s="2067"/>
      <c r="AS7" s="2067"/>
      <c r="AT7" s="2067"/>
      <c r="AU7" s="2067"/>
      <c r="AV7" s="2067"/>
      <c r="AW7" s="2067"/>
      <c r="AX7" s="2067"/>
      <c r="AY7" s="2067"/>
      <c r="AZ7" s="2067"/>
      <c r="BA7" s="2067"/>
      <c r="BB7" s="2067"/>
      <c r="BC7" s="2067"/>
      <c r="BD7" s="2067"/>
      <c r="BE7" s="2067"/>
      <c r="BF7" s="2067"/>
      <c r="BG7" s="2067"/>
      <c r="BH7" s="2067"/>
      <c r="BI7" s="259"/>
      <c r="BJ7" s="2067"/>
      <c r="BK7" s="2067"/>
      <c r="BL7" s="2067"/>
      <c r="BM7" s="2067"/>
      <c r="BN7" s="2067"/>
      <c r="BO7" s="2067"/>
      <c r="BP7" s="2067"/>
      <c r="BQ7" s="2067"/>
      <c r="BR7" s="2067"/>
      <c r="BT7" s="2048"/>
      <c r="BU7" s="2048"/>
      <c r="BV7" s="2048"/>
      <c r="BW7" s="2048"/>
      <c r="BX7" s="2048"/>
      <c r="BY7" s="2048"/>
      <c r="BZ7" s="2048"/>
      <c r="CA7" s="2048"/>
      <c r="CB7" s="2048"/>
    </row>
    <row r="8" spans="1:80" ht="16.5" customHeight="1">
      <c r="A8" s="2033">
        <v>100</v>
      </c>
      <c r="B8" s="2033"/>
      <c r="C8" s="2033"/>
      <c r="D8" s="2033"/>
      <c r="E8" s="2033"/>
      <c r="F8" s="357"/>
      <c r="G8" s="2065" t="s">
        <v>1516</v>
      </c>
      <c r="H8" s="2065"/>
      <c r="I8" s="2065"/>
      <c r="J8" s="2065"/>
      <c r="K8" s="2065"/>
      <c r="L8" s="2065"/>
      <c r="M8" s="2065"/>
      <c r="N8" s="2065"/>
      <c r="O8" s="2065"/>
      <c r="P8" s="2065"/>
      <c r="Q8" s="2065"/>
      <c r="R8" s="2065"/>
      <c r="S8" s="2065"/>
      <c r="T8" s="2065"/>
      <c r="U8" s="2065"/>
      <c r="V8" s="2065"/>
      <c r="W8" s="2065"/>
      <c r="X8" s="2065"/>
      <c r="Y8" s="2065"/>
      <c r="Z8" s="392"/>
      <c r="AA8" s="2068">
        <v>838563900492</v>
      </c>
      <c r="AB8" s="2068"/>
      <c r="AC8" s="2068"/>
      <c r="AD8" s="2068"/>
      <c r="AE8" s="2068"/>
      <c r="AF8" s="2068"/>
      <c r="AG8" s="2068"/>
      <c r="AH8" s="2068"/>
      <c r="AI8" s="2068"/>
      <c r="AJ8" s="2068"/>
      <c r="AK8" s="889"/>
      <c r="AL8" s="2072">
        <v>100</v>
      </c>
      <c r="AM8" s="2073"/>
      <c r="AN8" s="2073"/>
      <c r="AO8" s="2073"/>
      <c r="AP8" s="889"/>
      <c r="AQ8" s="2069" t="s">
        <v>1516</v>
      </c>
      <c r="AR8" s="2069"/>
      <c r="AS8" s="2069"/>
      <c r="AT8" s="2069"/>
      <c r="AU8" s="2069"/>
      <c r="AV8" s="2069"/>
      <c r="AW8" s="2069"/>
      <c r="AX8" s="2069"/>
      <c r="AY8" s="2069"/>
      <c r="AZ8" s="2069"/>
      <c r="BA8" s="2069"/>
      <c r="BB8" s="2069"/>
      <c r="BC8" s="2069"/>
      <c r="BD8" s="2069"/>
      <c r="BE8" s="2069"/>
      <c r="BF8" s="2069"/>
      <c r="BG8" s="2069"/>
      <c r="BH8" s="2069"/>
      <c r="BI8" s="889"/>
      <c r="BJ8" s="2070">
        <f>'Bao cao'!AH10</f>
        <v>911951801582</v>
      </c>
      <c r="BK8" s="2070"/>
      <c r="BL8" s="2070"/>
      <c r="BM8" s="2070"/>
      <c r="BN8" s="2070"/>
      <c r="BO8" s="2070"/>
      <c r="BP8" s="2070"/>
      <c r="BQ8" s="2070"/>
      <c r="BR8" s="2070"/>
      <c r="BT8" s="2017">
        <f t="shared" ref="BT8:BT17" si="0">BJ8-AA8</f>
        <v>73387901090</v>
      </c>
      <c r="BU8" s="2017"/>
      <c r="BV8" s="2017"/>
      <c r="BW8" s="2017"/>
      <c r="BX8" s="2017"/>
      <c r="BY8" s="2017"/>
      <c r="BZ8" s="2017"/>
      <c r="CA8" s="2017"/>
      <c r="CB8" s="2017"/>
    </row>
    <row r="9" spans="1:80" ht="16.5" customHeight="1">
      <c r="A9" s="2034">
        <v>110</v>
      </c>
      <c r="B9" s="2034"/>
      <c r="C9" s="2034"/>
      <c r="D9" s="2034"/>
      <c r="E9" s="2034"/>
      <c r="F9" s="378"/>
      <c r="G9" s="2049" t="s">
        <v>691</v>
      </c>
      <c r="H9" s="2049"/>
      <c r="I9" s="2049"/>
      <c r="J9" s="2049"/>
      <c r="K9" s="2049"/>
      <c r="L9" s="2049"/>
      <c r="M9" s="2049"/>
      <c r="N9" s="2049"/>
      <c r="O9" s="2049"/>
      <c r="P9" s="2049"/>
      <c r="Q9" s="2049"/>
      <c r="R9" s="2049"/>
      <c r="S9" s="2049"/>
      <c r="T9" s="2049"/>
      <c r="U9" s="2049"/>
      <c r="V9" s="2049"/>
      <c r="W9" s="2049"/>
      <c r="X9" s="2049"/>
      <c r="Y9" s="2049"/>
      <c r="Z9" s="379"/>
      <c r="AA9" s="2075">
        <v>6393549162</v>
      </c>
      <c r="AB9" s="2075"/>
      <c r="AC9" s="2075"/>
      <c r="AD9" s="2075"/>
      <c r="AE9" s="2075"/>
      <c r="AF9" s="2075"/>
      <c r="AG9" s="2075"/>
      <c r="AH9" s="2075"/>
      <c r="AI9" s="2075"/>
      <c r="AJ9" s="2075"/>
      <c r="AK9" s="890"/>
      <c r="AL9" s="2074">
        <v>110</v>
      </c>
      <c r="AM9" s="2074"/>
      <c r="AN9" s="2074"/>
      <c r="AO9" s="2074"/>
      <c r="AP9" s="890"/>
      <c r="AQ9" s="2076" t="str">
        <f>G9</f>
        <v>I. Tiền và các khoản tương đương tiền</v>
      </c>
      <c r="AR9" s="2076"/>
      <c r="AS9" s="2076"/>
      <c r="AT9" s="2076"/>
      <c r="AU9" s="2076"/>
      <c r="AV9" s="2076"/>
      <c r="AW9" s="2076"/>
      <c r="AX9" s="2076"/>
      <c r="AY9" s="2076"/>
      <c r="AZ9" s="2076"/>
      <c r="BA9" s="2076"/>
      <c r="BB9" s="2076"/>
      <c r="BC9" s="2076"/>
      <c r="BD9" s="2076"/>
      <c r="BE9" s="2076"/>
      <c r="BF9" s="2076"/>
      <c r="BG9" s="2076"/>
      <c r="BH9" s="2076"/>
      <c r="BI9" s="890"/>
      <c r="BJ9" s="2077">
        <f>'Bao cao'!AH13</f>
        <v>42156342744</v>
      </c>
      <c r="BK9" s="2077"/>
      <c r="BL9" s="2077"/>
      <c r="BM9" s="2077"/>
      <c r="BN9" s="2077"/>
      <c r="BO9" s="2077"/>
      <c r="BP9" s="2077"/>
      <c r="BQ9" s="2077"/>
      <c r="BR9" s="2077"/>
      <c r="BT9" s="2017">
        <f t="shared" si="0"/>
        <v>35762793582</v>
      </c>
      <c r="BU9" s="2017"/>
      <c r="BV9" s="2017"/>
      <c r="BW9" s="2017"/>
      <c r="BX9" s="2017"/>
      <c r="BY9" s="2017"/>
      <c r="BZ9" s="2017"/>
      <c r="CA9" s="2017"/>
      <c r="CB9" s="2017"/>
    </row>
    <row r="10" spans="1:80" ht="16.5" customHeight="1">
      <c r="A10" s="2034">
        <v>120</v>
      </c>
      <c r="B10" s="2034"/>
      <c r="C10" s="2034"/>
      <c r="D10" s="2034"/>
      <c r="E10" s="2034"/>
      <c r="F10" s="378"/>
      <c r="G10" s="2049" t="s">
        <v>690</v>
      </c>
      <c r="H10" s="2049"/>
      <c r="I10" s="2049"/>
      <c r="J10" s="2049"/>
      <c r="K10" s="2049"/>
      <c r="L10" s="2049"/>
      <c r="M10" s="2049"/>
      <c r="N10" s="2049"/>
      <c r="O10" s="2049"/>
      <c r="P10" s="2049"/>
      <c r="Q10" s="2049"/>
      <c r="R10" s="2049"/>
      <c r="S10" s="2049"/>
      <c r="T10" s="2049"/>
      <c r="U10" s="2049"/>
      <c r="V10" s="2049"/>
      <c r="W10" s="2049"/>
      <c r="X10" s="2049"/>
      <c r="Y10" s="2049"/>
      <c r="Z10" s="379"/>
      <c r="AA10" s="2062">
        <v>0</v>
      </c>
      <c r="AB10" s="2062"/>
      <c r="AC10" s="2062"/>
      <c r="AD10" s="2062"/>
      <c r="AE10" s="2062"/>
      <c r="AF10" s="2062"/>
      <c r="AG10" s="2062"/>
      <c r="AH10" s="2062"/>
      <c r="AI10" s="2062"/>
      <c r="AJ10" s="2062"/>
      <c r="AK10" s="891"/>
      <c r="AL10" s="2054">
        <v>120</v>
      </c>
      <c r="AM10" s="2054"/>
      <c r="AN10" s="2054"/>
      <c r="AO10" s="2054"/>
      <c r="AP10" s="891"/>
      <c r="AQ10" s="2063" t="str">
        <f>G10</f>
        <v>II. Các khoản đầu tư tài chính ngắn hạn</v>
      </c>
      <c r="AR10" s="2063"/>
      <c r="AS10" s="2063"/>
      <c r="AT10" s="2063"/>
      <c r="AU10" s="2063"/>
      <c r="AV10" s="2063"/>
      <c r="AW10" s="2063"/>
      <c r="AX10" s="2063"/>
      <c r="AY10" s="2063"/>
      <c r="AZ10" s="2063"/>
      <c r="BA10" s="2063"/>
      <c r="BB10" s="2063"/>
      <c r="BC10" s="2063"/>
      <c r="BD10" s="2063"/>
      <c r="BE10" s="2063"/>
      <c r="BF10" s="2063"/>
      <c r="BG10" s="2063"/>
      <c r="BH10" s="2063"/>
      <c r="BI10" s="891"/>
      <c r="BJ10" s="2062">
        <f>'Bao cao'!AH16</f>
        <v>0</v>
      </c>
      <c r="BK10" s="2062"/>
      <c r="BL10" s="2062"/>
      <c r="BM10" s="2062"/>
      <c r="BN10" s="2062"/>
      <c r="BO10" s="2062"/>
      <c r="BP10" s="2062"/>
      <c r="BQ10" s="2062"/>
      <c r="BR10" s="2062"/>
      <c r="BT10" s="2017">
        <f t="shared" si="0"/>
        <v>0</v>
      </c>
      <c r="BU10" s="2017"/>
      <c r="BV10" s="2017"/>
      <c r="BW10" s="2017"/>
      <c r="BX10" s="2017"/>
      <c r="BY10" s="2017"/>
      <c r="BZ10" s="2017"/>
      <c r="CA10" s="2017"/>
      <c r="CB10" s="2017"/>
    </row>
    <row r="11" spans="1:80" ht="16.5" customHeight="1">
      <c r="A11" s="2034">
        <v>130</v>
      </c>
      <c r="B11" s="2034"/>
      <c r="C11" s="2034"/>
      <c r="D11" s="2034"/>
      <c r="E11" s="2034"/>
      <c r="F11" s="378"/>
      <c r="G11" s="2049" t="s">
        <v>498</v>
      </c>
      <c r="H11" s="2049"/>
      <c r="I11" s="2049"/>
      <c r="J11" s="2049"/>
      <c r="K11" s="2049"/>
      <c r="L11" s="2049"/>
      <c r="M11" s="2049"/>
      <c r="N11" s="2049"/>
      <c r="O11" s="2049"/>
      <c r="P11" s="2049"/>
      <c r="Q11" s="2049"/>
      <c r="R11" s="2049"/>
      <c r="S11" s="2049"/>
      <c r="T11" s="2049"/>
      <c r="U11" s="2049"/>
      <c r="V11" s="2049"/>
      <c r="W11" s="2049"/>
      <c r="X11" s="2049"/>
      <c r="Y11" s="2049"/>
      <c r="Z11" s="379"/>
      <c r="AA11" s="2059">
        <v>595342630045</v>
      </c>
      <c r="AB11" s="2059"/>
      <c r="AC11" s="2059"/>
      <c r="AD11" s="2059"/>
      <c r="AE11" s="2059"/>
      <c r="AF11" s="2059"/>
      <c r="AG11" s="2059"/>
      <c r="AH11" s="2059"/>
      <c r="AI11" s="2059"/>
      <c r="AJ11" s="2059"/>
      <c r="AK11" s="877"/>
      <c r="AL11" s="2061">
        <v>130</v>
      </c>
      <c r="AM11" s="2061"/>
      <c r="AN11" s="2061"/>
      <c r="AO11" s="2061"/>
      <c r="AP11" s="877"/>
      <c r="AQ11" s="2060" t="s">
        <v>498</v>
      </c>
      <c r="AR11" s="2060"/>
      <c r="AS11" s="2060"/>
      <c r="AT11" s="2060"/>
      <c r="AU11" s="2060"/>
      <c r="AV11" s="2060"/>
      <c r="AW11" s="2060"/>
      <c r="AX11" s="2060"/>
      <c r="AY11" s="2060"/>
      <c r="AZ11" s="2060"/>
      <c r="BA11" s="2060"/>
      <c r="BB11" s="2060"/>
      <c r="BC11" s="2060"/>
      <c r="BD11" s="2060"/>
      <c r="BE11" s="2060"/>
      <c r="BF11" s="2060"/>
      <c r="BG11" s="2060"/>
      <c r="BH11" s="2060"/>
      <c r="BI11" s="877"/>
      <c r="BJ11" s="2052">
        <f>'Bao cao'!AH21</f>
        <v>687924571055</v>
      </c>
      <c r="BK11" s="2052"/>
      <c r="BL11" s="2052"/>
      <c r="BM11" s="2052"/>
      <c r="BN11" s="2052"/>
      <c r="BO11" s="2052"/>
      <c r="BP11" s="2052"/>
      <c r="BQ11" s="2052"/>
      <c r="BR11" s="2052"/>
      <c r="BT11" s="2017">
        <f t="shared" si="0"/>
        <v>92581941010</v>
      </c>
      <c r="BU11" s="2017"/>
      <c r="BV11" s="2017"/>
      <c r="BW11" s="2017"/>
      <c r="BX11" s="2017"/>
      <c r="BY11" s="2017"/>
      <c r="BZ11" s="2017"/>
      <c r="CA11" s="2017"/>
      <c r="CB11" s="2017"/>
    </row>
    <row r="12" spans="1:80" ht="16.5" customHeight="1">
      <c r="A12" s="2032">
        <v>131</v>
      </c>
      <c r="B12" s="2032"/>
      <c r="C12" s="2032"/>
      <c r="D12" s="2032"/>
      <c r="E12" s="2032"/>
      <c r="F12" s="386"/>
      <c r="G12" s="2053" t="s">
        <v>1517</v>
      </c>
      <c r="H12" s="2053"/>
      <c r="I12" s="2053"/>
      <c r="J12" s="2053"/>
      <c r="K12" s="2053"/>
      <c r="L12" s="2053"/>
      <c r="M12" s="2053"/>
      <c r="N12" s="2053"/>
      <c r="O12" s="2053"/>
      <c r="P12" s="2053"/>
      <c r="Q12" s="2053"/>
      <c r="R12" s="2053"/>
      <c r="S12" s="2053"/>
      <c r="T12" s="2053"/>
      <c r="U12" s="2053"/>
      <c r="V12" s="2053"/>
      <c r="W12" s="2053"/>
      <c r="X12" s="2053"/>
      <c r="Y12" s="2053"/>
      <c r="Z12" s="379"/>
      <c r="AA12" s="2046">
        <v>403523331019</v>
      </c>
      <c r="AB12" s="2046"/>
      <c r="AC12" s="2046"/>
      <c r="AD12" s="2046"/>
      <c r="AE12" s="2046"/>
      <c r="AF12" s="2046"/>
      <c r="AG12" s="2046"/>
      <c r="AH12" s="2046"/>
      <c r="AI12" s="2046"/>
      <c r="AJ12" s="2046"/>
      <c r="AK12" s="892"/>
      <c r="AL12" s="2055">
        <v>131</v>
      </c>
      <c r="AM12" s="2055"/>
      <c r="AN12" s="2055"/>
      <c r="AO12" s="2055"/>
      <c r="AP12" s="892"/>
      <c r="AQ12" s="2045" t="str">
        <f>G12</f>
        <v>1. Phải thu ngắn hạn khách hàng</v>
      </c>
      <c r="AR12" s="2045"/>
      <c r="AS12" s="2045"/>
      <c r="AT12" s="2045"/>
      <c r="AU12" s="2045"/>
      <c r="AV12" s="2045"/>
      <c r="AW12" s="2045"/>
      <c r="AX12" s="2045"/>
      <c r="AY12" s="2045"/>
      <c r="AZ12" s="2045"/>
      <c r="BA12" s="2045"/>
      <c r="BB12" s="2045"/>
      <c r="BC12" s="2045"/>
      <c r="BD12" s="2045"/>
      <c r="BE12" s="2045"/>
      <c r="BF12" s="2045"/>
      <c r="BG12" s="2045"/>
      <c r="BH12" s="2045"/>
      <c r="BI12" s="892"/>
      <c r="BJ12" s="2047">
        <f>'Bao cao'!AH22</f>
        <v>331575875251</v>
      </c>
      <c r="BK12" s="2047"/>
      <c r="BL12" s="2047"/>
      <c r="BM12" s="2047"/>
      <c r="BN12" s="2047"/>
      <c r="BO12" s="2047"/>
      <c r="BP12" s="2047"/>
      <c r="BQ12" s="2047"/>
      <c r="BR12" s="2047"/>
      <c r="BT12" s="2017">
        <f t="shared" si="0"/>
        <v>-71947455768</v>
      </c>
      <c r="BU12" s="2017"/>
      <c r="BV12" s="2017"/>
      <c r="BW12" s="2017"/>
      <c r="BX12" s="2017"/>
      <c r="BY12" s="2017"/>
      <c r="BZ12" s="2017"/>
      <c r="CA12" s="2017"/>
      <c r="CB12" s="2017"/>
    </row>
    <row r="13" spans="1:80" ht="16.5" customHeight="1">
      <c r="A13" s="2032">
        <v>132</v>
      </c>
      <c r="B13" s="2032"/>
      <c r="C13" s="2032"/>
      <c r="D13" s="2032"/>
      <c r="E13" s="2032"/>
      <c r="F13" s="378"/>
      <c r="G13" s="2053" t="s">
        <v>1144</v>
      </c>
      <c r="H13" s="2053"/>
      <c r="I13" s="2053"/>
      <c r="J13" s="2053"/>
      <c r="K13" s="2053"/>
      <c r="L13" s="2053"/>
      <c r="M13" s="2053"/>
      <c r="N13" s="2053"/>
      <c r="O13" s="2053"/>
      <c r="P13" s="2053"/>
      <c r="Q13" s="2053"/>
      <c r="R13" s="2053"/>
      <c r="S13" s="2053"/>
      <c r="T13" s="2053"/>
      <c r="U13" s="2053"/>
      <c r="V13" s="2053"/>
      <c r="W13" s="2053"/>
      <c r="X13" s="2053"/>
      <c r="Y13" s="2053"/>
      <c r="Z13" s="379"/>
      <c r="AA13" s="2046">
        <v>165888573971</v>
      </c>
      <c r="AB13" s="2046"/>
      <c r="AC13" s="2046"/>
      <c r="AD13" s="2046"/>
      <c r="AE13" s="2046"/>
      <c r="AF13" s="2046"/>
      <c r="AG13" s="2046"/>
      <c r="AH13" s="2046"/>
      <c r="AI13" s="2046"/>
      <c r="AJ13" s="2046"/>
      <c r="AK13" s="892"/>
      <c r="AL13" s="2055">
        <v>132</v>
      </c>
      <c r="AM13" s="2055"/>
      <c r="AN13" s="2055"/>
      <c r="AO13" s="2055"/>
      <c r="AP13" s="892"/>
      <c r="AQ13" s="2045" t="str">
        <f>G13</f>
        <v>2. Trả trước cho người bán ngắn hạn</v>
      </c>
      <c r="AR13" s="2045"/>
      <c r="AS13" s="2045"/>
      <c r="AT13" s="2045"/>
      <c r="AU13" s="2045"/>
      <c r="AV13" s="2045"/>
      <c r="AW13" s="2045"/>
      <c r="AX13" s="2045"/>
      <c r="AY13" s="2045"/>
      <c r="AZ13" s="2045"/>
      <c r="BA13" s="2045"/>
      <c r="BB13" s="2045"/>
      <c r="BC13" s="2045"/>
      <c r="BD13" s="2045"/>
      <c r="BE13" s="2045"/>
      <c r="BF13" s="2045"/>
      <c r="BG13" s="2045"/>
      <c r="BH13" s="2045"/>
      <c r="BI13" s="892"/>
      <c r="BJ13" s="2047">
        <f>'Bao cao'!AH23</f>
        <v>200708761142</v>
      </c>
      <c r="BK13" s="2047"/>
      <c r="BL13" s="2047"/>
      <c r="BM13" s="2047"/>
      <c r="BN13" s="2047"/>
      <c r="BO13" s="2047"/>
      <c r="BP13" s="2047"/>
      <c r="BQ13" s="2047"/>
      <c r="BR13" s="2047"/>
      <c r="BT13" s="2017">
        <f t="shared" si="0"/>
        <v>34820187171</v>
      </c>
      <c r="BU13" s="2017"/>
      <c r="BV13" s="2017"/>
      <c r="BW13" s="2017"/>
      <c r="BX13" s="2017"/>
      <c r="BY13" s="2017"/>
      <c r="BZ13" s="2017"/>
      <c r="CA13" s="2017"/>
      <c r="CB13" s="2017"/>
    </row>
    <row r="14" spans="1:80" ht="16.5" customHeight="1">
      <c r="A14" s="2032">
        <v>136</v>
      </c>
      <c r="B14" s="2032"/>
      <c r="C14" s="2032"/>
      <c r="D14" s="2032"/>
      <c r="E14" s="2032"/>
      <c r="F14" s="378"/>
      <c r="G14" s="2053" t="str">
        <f>'Bao cao'!B27</f>
        <v>6. Các khoản phải thu khác</v>
      </c>
      <c r="H14" s="2053"/>
      <c r="I14" s="2053"/>
      <c r="J14" s="2053"/>
      <c r="K14" s="2053"/>
      <c r="L14" s="2053"/>
      <c r="M14" s="2053"/>
      <c r="N14" s="2053"/>
      <c r="O14" s="2053"/>
      <c r="P14" s="2053"/>
      <c r="Q14" s="2053"/>
      <c r="R14" s="2053"/>
      <c r="S14" s="2053"/>
      <c r="T14" s="2053"/>
      <c r="U14" s="2053"/>
      <c r="V14" s="2053"/>
      <c r="W14" s="2053"/>
      <c r="X14" s="2053"/>
      <c r="Y14" s="2053"/>
      <c r="Z14" s="379"/>
      <c r="AA14" s="2046">
        <v>33828610466</v>
      </c>
      <c r="AB14" s="2046"/>
      <c r="AC14" s="2046"/>
      <c r="AD14" s="2046"/>
      <c r="AE14" s="2046"/>
      <c r="AF14" s="2046"/>
      <c r="AG14" s="2046"/>
      <c r="AH14" s="2046"/>
      <c r="AI14" s="2046"/>
      <c r="AJ14" s="2046"/>
      <c r="AK14" s="892"/>
      <c r="AL14" s="2055">
        <f>A14</f>
        <v>136</v>
      </c>
      <c r="AM14" s="2055"/>
      <c r="AN14" s="2055"/>
      <c r="AO14" s="2055"/>
      <c r="AP14" s="892"/>
      <c r="AQ14" s="2045" t="str">
        <f>G14</f>
        <v>6. Các khoản phải thu khác</v>
      </c>
      <c r="AR14" s="2045"/>
      <c r="AS14" s="2045"/>
      <c r="AT14" s="2045"/>
      <c r="AU14" s="2045"/>
      <c r="AV14" s="2045"/>
      <c r="AW14" s="2045"/>
      <c r="AX14" s="2045"/>
      <c r="AY14" s="2045"/>
      <c r="AZ14" s="2045"/>
      <c r="BA14" s="2045"/>
      <c r="BB14" s="2045"/>
      <c r="BC14" s="2045"/>
      <c r="BD14" s="2045"/>
      <c r="BE14" s="2045"/>
      <c r="BF14" s="2045"/>
      <c r="BG14" s="2045"/>
      <c r="BH14" s="2045"/>
      <c r="BI14" s="892"/>
      <c r="BJ14" s="2047">
        <f>'Bao cao'!AH27</f>
        <v>84174934662</v>
      </c>
      <c r="BK14" s="2047"/>
      <c r="BL14" s="2047"/>
      <c r="BM14" s="2047"/>
      <c r="BN14" s="2047"/>
      <c r="BO14" s="2047"/>
      <c r="BP14" s="2047"/>
      <c r="BQ14" s="2047"/>
      <c r="BR14" s="2047"/>
      <c r="BT14" s="2015">
        <f t="shared" si="0"/>
        <v>50346324196</v>
      </c>
      <c r="BU14" s="2015"/>
      <c r="BV14" s="2015"/>
      <c r="BW14" s="2015"/>
      <c r="BX14" s="2015"/>
      <c r="BY14" s="2015"/>
      <c r="BZ14" s="2015"/>
      <c r="CA14" s="2015"/>
      <c r="CB14" s="2015"/>
    </row>
    <row r="15" spans="1:80" ht="31.5" customHeight="1">
      <c r="A15" s="2032">
        <v>137</v>
      </c>
      <c r="B15" s="2032"/>
      <c r="C15" s="2032"/>
      <c r="D15" s="2032"/>
      <c r="E15" s="2032"/>
      <c r="F15" s="378"/>
      <c r="G15" s="2056" t="str">
        <f>'Bao cao'!B28</f>
        <v>7. Dự phòng phải thu ngắn hạn khó đòi (*)</v>
      </c>
      <c r="H15" s="2056"/>
      <c r="I15" s="2056"/>
      <c r="J15" s="2056"/>
      <c r="K15" s="2056"/>
      <c r="L15" s="2056"/>
      <c r="M15" s="2056"/>
      <c r="N15" s="2056"/>
      <c r="O15" s="2056"/>
      <c r="P15" s="2056"/>
      <c r="Q15" s="2056"/>
      <c r="R15" s="2056"/>
      <c r="S15" s="2056"/>
      <c r="T15" s="2056"/>
      <c r="U15" s="2056"/>
      <c r="V15" s="2056"/>
      <c r="W15" s="2056"/>
      <c r="X15" s="2056"/>
      <c r="Y15" s="2056"/>
      <c r="Z15" s="379"/>
      <c r="AA15" s="2057">
        <v>-7897885411</v>
      </c>
      <c r="AB15" s="2057"/>
      <c r="AC15" s="2057"/>
      <c r="AD15" s="2057"/>
      <c r="AE15" s="2057"/>
      <c r="AF15" s="2057"/>
      <c r="AG15" s="2057"/>
      <c r="AH15" s="2057"/>
      <c r="AI15" s="2057"/>
      <c r="AJ15" s="2057"/>
      <c r="AK15" s="892"/>
      <c r="AL15" s="2055">
        <f>A15</f>
        <v>137</v>
      </c>
      <c r="AM15" s="2055"/>
      <c r="AN15" s="2055"/>
      <c r="AO15" s="2055"/>
      <c r="AP15" s="892"/>
      <c r="AQ15" s="2045" t="str">
        <f>G15</f>
        <v>7. Dự phòng phải thu ngắn hạn khó đòi (*)</v>
      </c>
      <c r="AR15" s="2045"/>
      <c r="AS15" s="2045"/>
      <c r="AT15" s="2045"/>
      <c r="AU15" s="2045"/>
      <c r="AV15" s="2045"/>
      <c r="AW15" s="2045"/>
      <c r="AX15" s="2045"/>
      <c r="AY15" s="2045"/>
      <c r="AZ15" s="2045"/>
      <c r="BA15" s="2045"/>
      <c r="BB15" s="2045"/>
      <c r="BC15" s="2045"/>
      <c r="BD15" s="2045"/>
      <c r="BE15" s="2045"/>
      <c r="BF15" s="2045"/>
      <c r="BG15" s="2045"/>
      <c r="BH15" s="2045"/>
      <c r="BI15" s="892"/>
      <c r="BJ15" s="2047">
        <f>'Bao cao'!AH28</f>
        <v>-7300000000</v>
      </c>
      <c r="BK15" s="2047"/>
      <c r="BL15" s="2047"/>
      <c r="BM15" s="2047"/>
      <c r="BN15" s="2047"/>
      <c r="BO15" s="2047"/>
      <c r="BP15" s="2047"/>
      <c r="BQ15" s="2047"/>
      <c r="BR15" s="2047"/>
      <c r="BT15" s="2017">
        <f t="shared" si="0"/>
        <v>597885411</v>
      </c>
      <c r="BU15" s="2017"/>
      <c r="BV15" s="2017"/>
      <c r="BW15" s="2017"/>
      <c r="BX15" s="2017"/>
      <c r="BY15" s="2017"/>
      <c r="BZ15" s="2017"/>
      <c r="CA15" s="2017"/>
      <c r="CB15" s="2017"/>
    </row>
    <row r="16" spans="1:80" s="399" customFormat="1" ht="16.5" customHeight="1">
      <c r="A16" s="2034">
        <v>140</v>
      </c>
      <c r="B16" s="2034"/>
      <c r="C16" s="2034"/>
      <c r="D16" s="2034"/>
      <c r="E16" s="2034"/>
      <c r="F16" s="378"/>
      <c r="G16" s="2049" t="s">
        <v>488</v>
      </c>
      <c r="H16" s="2049"/>
      <c r="I16" s="2049"/>
      <c r="J16" s="2049"/>
      <c r="K16" s="2049"/>
      <c r="L16" s="2049"/>
      <c r="M16" s="2049"/>
      <c r="N16" s="2049"/>
      <c r="O16" s="2049"/>
      <c r="P16" s="2049"/>
      <c r="Q16" s="2049"/>
      <c r="R16" s="2049"/>
      <c r="S16" s="2049"/>
      <c r="T16" s="2049"/>
      <c r="U16" s="2049"/>
      <c r="V16" s="2049"/>
      <c r="W16" s="2049"/>
      <c r="X16" s="2049"/>
      <c r="Y16" s="2049"/>
      <c r="Z16" s="379"/>
      <c r="AA16" s="2050">
        <v>220955895012</v>
      </c>
      <c r="AB16" s="2050"/>
      <c r="AC16" s="2050"/>
      <c r="AD16" s="2050"/>
      <c r="AE16" s="2050"/>
      <c r="AF16" s="2050"/>
      <c r="AG16" s="2050"/>
      <c r="AH16" s="2050"/>
      <c r="AI16" s="2050"/>
      <c r="AJ16" s="2050"/>
      <c r="AK16" s="892"/>
      <c r="AL16" s="2054">
        <v>140</v>
      </c>
      <c r="AM16" s="2054"/>
      <c r="AN16" s="2054"/>
      <c r="AO16" s="2054"/>
      <c r="AP16" s="892"/>
      <c r="AQ16" s="2051" t="s">
        <v>488</v>
      </c>
      <c r="AR16" s="2051"/>
      <c r="AS16" s="2051"/>
      <c r="AT16" s="2051"/>
      <c r="AU16" s="2051"/>
      <c r="AV16" s="2051"/>
      <c r="AW16" s="2051"/>
      <c r="AX16" s="2051"/>
      <c r="AY16" s="2051"/>
      <c r="AZ16" s="2051"/>
      <c r="BA16" s="2051"/>
      <c r="BB16" s="2051"/>
      <c r="BC16" s="2051"/>
      <c r="BD16" s="2051"/>
      <c r="BE16" s="2051"/>
      <c r="BF16" s="2051"/>
      <c r="BG16" s="2051"/>
      <c r="BH16" s="2051"/>
      <c r="BI16" s="892"/>
      <c r="BJ16" s="2058">
        <f>'Bao cao'!AH31</f>
        <v>180460668306</v>
      </c>
      <c r="BK16" s="2058"/>
      <c r="BL16" s="2058"/>
      <c r="BM16" s="2058"/>
      <c r="BN16" s="2058"/>
      <c r="BO16" s="2058"/>
      <c r="BP16" s="2058"/>
      <c r="BQ16" s="2058"/>
      <c r="BR16" s="2058"/>
      <c r="BT16" s="2035">
        <f t="shared" si="0"/>
        <v>-40495226706</v>
      </c>
      <c r="BU16" s="2035"/>
      <c r="BV16" s="2035"/>
      <c r="BW16" s="2035"/>
      <c r="BX16" s="2035"/>
      <c r="BY16" s="2035"/>
      <c r="BZ16" s="2035"/>
      <c r="CA16" s="2035"/>
      <c r="CB16" s="2035"/>
    </row>
    <row r="17" spans="1:80" ht="16.5" customHeight="1">
      <c r="A17" s="2034">
        <v>150</v>
      </c>
      <c r="B17" s="2034"/>
      <c r="C17" s="2034"/>
      <c r="D17" s="2034"/>
      <c r="E17" s="2034"/>
      <c r="F17" s="378"/>
      <c r="G17" s="2049" t="s">
        <v>689</v>
      </c>
      <c r="H17" s="2049"/>
      <c r="I17" s="2049"/>
      <c r="J17" s="2049"/>
      <c r="K17" s="2049"/>
      <c r="L17" s="2049"/>
      <c r="M17" s="2049"/>
      <c r="N17" s="2049"/>
      <c r="O17" s="2049"/>
      <c r="P17" s="2049"/>
      <c r="Q17" s="2049"/>
      <c r="R17" s="2049"/>
      <c r="S17" s="2049"/>
      <c r="T17" s="2049"/>
      <c r="U17" s="2049"/>
      <c r="V17" s="2049"/>
      <c r="W17" s="2049"/>
      <c r="X17" s="2049"/>
      <c r="Y17" s="2049"/>
      <c r="Z17" s="379"/>
      <c r="AA17" s="2050">
        <v>15871826273</v>
      </c>
      <c r="AB17" s="2050"/>
      <c r="AC17" s="2050"/>
      <c r="AD17" s="2050"/>
      <c r="AE17" s="2050"/>
      <c r="AF17" s="2050"/>
      <c r="AG17" s="2050"/>
      <c r="AH17" s="2050"/>
      <c r="AI17" s="2050"/>
      <c r="AJ17" s="2050"/>
      <c r="AK17" s="892"/>
      <c r="AL17" s="2054">
        <v>150</v>
      </c>
      <c r="AM17" s="2054"/>
      <c r="AN17" s="2054"/>
      <c r="AO17" s="2054"/>
      <c r="AP17" s="892"/>
      <c r="AQ17" s="2051" t="str">
        <f>G17</f>
        <v>V. Tài sản ngắn hạn khác</v>
      </c>
      <c r="AR17" s="2051"/>
      <c r="AS17" s="2051"/>
      <c r="AT17" s="2051"/>
      <c r="AU17" s="2051"/>
      <c r="AV17" s="2051"/>
      <c r="AW17" s="2051"/>
      <c r="AX17" s="2051"/>
      <c r="AY17" s="2051"/>
      <c r="AZ17" s="2051"/>
      <c r="BA17" s="2051"/>
      <c r="BB17" s="2051"/>
      <c r="BC17" s="2051"/>
      <c r="BD17" s="2051"/>
      <c r="BE17" s="2051"/>
      <c r="BF17" s="2051"/>
      <c r="BG17" s="2051"/>
      <c r="BH17" s="2051"/>
      <c r="BI17" s="892"/>
      <c r="BJ17" s="2052">
        <f>'Bao cao'!AH35</f>
        <v>1410219477</v>
      </c>
      <c r="BK17" s="2052"/>
      <c r="BL17" s="2052"/>
      <c r="BM17" s="2052"/>
      <c r="BN17" s="2052"/>
      <c r="BO17" s="2052"/>
      <c r="BP17" s="2052"/>
      <c r="BQ17" s="2052"/>
      <c r="BR17" s="2052"/>
      <c r="BT17" s="2041">
        <f t="shared" si="0"/>
        <v>-14461606796</v>
      </c>
      <c r="BU17" s="2041"/>
      <c r="BV17" s="2041"/>
      <c r="BW17" s="2041"/>
      <c r="BX17" s="2041"/>
      <c r="BY17" s="2041"/>
      <c r="BZ17" s="2041"/>
      <c r="CA17" s="2041"/>
      <c r="CB17" s="2041"/>
    </row>
    <row r="18" spans="1:80" s="108" customFormat="1" ht="16.5" customHeight="1">
      <c r="A18" s="2032">
        <v>151</v>
      </c>
      <c r="B18" s="2032"/>
      <c r="C18" s="2032"/>
      <c r="D18" s="2032"/>
      <c r="E18" s="2032"/>
      <c r="F18" s="386"/>
      <c r="G18" s="2053" t="s">
        <v>650</v>
      </c>
      <c r="H18" s="2053"/>
      <c r="I18" s="2053"/>
      <c r="J18" s="2053"/>
      <c r="K18" s="2053"/>
      <c r="L18" s="2053"/>
      <c r="M18" s="2053"/>
      <c r="N18" s="2053"/>
      <c r="O18" s="2053"/>
      <c r="P18" s="2053"/>
      <c r="Q18" s="2053"/>
      <c r="R18" s="2053"/>
      <c r="S18" s="2053"/>
      <c r="T18" s="2053"/>
      <c r="U18" s="2053"/>
      <c r="V18" s="2053"/>
      <c r="W18" s="2053"/>
      <c r="X18" s="2053"/>
      <c r="Y18" s="2053"/>
      <c r="Z18" s="387"/>
      <c r="AA18" s="2046">
        <v>285136246</v>
      </c>
      <c r="AB18" s="2046"/>
      <c r="AC18" s="2046"/>
      <c r="AD18" s="2046"/>
      <c r="AE18" s="2046"/>
      <c r="AF18" s="2046"/>
      <c r="AG18" s="2046"/>
      <c r="AH18" s="2046"/>
      <c r="AI18" s="2046"/>
      <c r="AJ18" s="2046"/>
      <c r="AK18" s="896"/>
      <c r="AL18" s="2055">
        <v>151</v>
      </c>
      <c r="AM18" s="2055"/>
      <c r="AN18" s="2055"/>
      <c r="AO18" s="2055"/>
      <c r="AP18" s="896"/>
      <c r="AQ18" s="2045" t="str">
        <f>G18</f>
        <v>1. Chi phí trả trước ngắn hạn</v>
      </c>
      <c r="AR18" s="2045"/>
      <c r="AS18" s="2045"/>
      <c r="AT18" s="2045"/>
      <c r="AU18" s="2045"/>
      <c r="AV18" s="2045"/>
      <c r="AW18" s="2045"/>
      <c r="AX18" s="2045"/>
      <c r="AY18" s="2045"/>
      <c r="AZ18" s="2045"/>
      <c r="BA18" s="2045"/>
      <c r="BB18" s="2045"/>
      <c r="BC18" s="2045"/>
      <c r="BD18" s="2045"/>
      <c r="BE18" s="2045"/>
      <c r="BF18" s="2045"/>
      <c r="BG18" s="2045"/>
      <c r="BH18" s="2045"/>
      <c r="BI18" s="896"/>
      <c r="BJ18" s="2047">
        <f>'Bao cao'!AH36</f>
        <v>58170454</v>
      </c>
      <c r="BK18" s="2047"/>
      <c r="BL18" s="2047"/>
      <c r="BM18" s="2047"/>
      <c r="BN18" s="2047"/>
      <c r="BO18" s="2047"/>
      <c r="BP18" s="2047"/>
      <c r="BQ18" s="2047"/>
      <c r="BR18" s="2047"/>
      <c r="BT18" s="2039">
        <f t="shared" ref="BT18:BT28" si="1">BJ18-AA18</f>
        <v>-226965792</v>
      </c>
      <c r="BU18" s="2039"/>
      <c r="BV18" s="2039"/>
      <c r="BW18" s="2039"/>
      <c r="BX18" s="2039"/>
      <c r="BY18" s="2039"/>
      <c r="BZ18" s="2039"/>
      <c r="CA18" s="2039"/>
      <c r="CB18" s="2039"/>
    </row>
    <row r="19" spans="1:80" s="108" customFormat="1" ht="16.5" customHeight="1">
      <c r="A19" s="2032">
        <v>152</v>
      </c>
      <c r="B19" s="2032"/>
      <c r="C19" s="2032"/>
      <c r="D19" s="2032"/>
      <c r="E19" s="2032"/>
      <c r="G19" s="2011" t="s">
        <v>573</v>
      </c>
      <c r="H19" s="2011"/>
      <c r="I19" s="2011"/>
      <c r="J19" s="2011"/>
      <c r="K19" s="2011"/>
      <c r="L19" s="2011"/>
      <c r="M19" s="2011"/>
      <c r="N19" s="2011"/>
      <c r="O19" s="2011"/>
      <c r="P19" s="2011"/>
      <c r="Q19" s="2011"/>
      <c r="R19" s="2011"/>
      <c r="S19" s="2011"/>
      <c r="T19" s="2011"/>
      <c r="U19" s="2011"/>
      <c r="V19" s="2011"/>
      <c r="W19" s="2011"/>
      <c r="X19" s="2011"/>
      <c r="Y19" s="2011"/>
      <c r="AA19" s="2046">
        <v>5357677283</v>
      </c>
      <c r="AB19" s="2046"/>
      <c r="AC19" s="2046"/>
      <c r="AD19" s="2046"/>
      <c r="AE19" s="2046"/>
      <c r="AF19" s="2046"/>
      <c r="AG19" s="2046"/>
      <c r="AH19" s="2046"/>
      <c r="AI19" s="2046"/>
      <c r="AJ19" s="2046"/>
      <c r="AL19" s="2008">
        <v>152</v>
      </c>
      <c r="AM19" s="2008"/>
      <c r="AN19" s="2008"/>
      <c r="AO19" s="2008"/>
      <c r="AQ19" s="2045" t="str">
        <f>G19</f>
        <v>2. Thuế GTGT được khấu trừ</v>
      </c>
      <c r="AR19" s="2045"/>
      <c r="AS19" s="2045"/>
      <c r="AT19" s="2045"/>
      <c r="AU19" s="2045"/>
      <c r="AV19" s="2045"/>
      <c r="AW19" s="2045"/>
      <c r="AX19" s="2045"/>
      <c r="AY19" s="2045"/>
      <c r="AZ19" s="2045"/>
      <c r="BA19" s="2045"/>
      <c r="BB19" s="2045"/>
      <c r="BC19" s="2045"/>
      <c r="BD19" s="2045"/>
      <c r="BE19" s="2045"/>
      <c r="BF19" s="2045"/>
      <c r="BG19" s="2045"/>
      <c r="BH19" s="2045"/>
      <c r="BJ19" s="2047">
        <f>'Bao cao'!AH37</f>
        <v>1352049023</v>
      </c>
      <c r="BK19" s="2047"/>
      <c r="BL19" s="2047"/>
      <c r="BM19" s="2047"/>
      <c r="BN19" s="2047"/>
      <c r="BO19" s="2047"/>
      <c r="BP19" s="2047"/>
      <c r="BQ19" s="2047"/>
      <c r="BR19" s="2047"/>
      <c r="BT19" s="2039">
        <f t="shared" si="1"/>
        <v>-4005628260</v>
      </c>
      <c r="BU19" s="2039"/>
      <c r="BV19" s="2039"/>
      <c r="BW19" s="2039"/>
      <c r="BX19" s="2039"/>
      <c r="BY19" s="2039"/>
      <c r="BZ19" s="2039"/>
      <c r="CA19" s="2039"/>
      <c r="CB19" s="2039"/>
    </row>
    <row r="20" spans="1:80" s="108" customFormat="1" ht="16.5" customHeight="1">
      <c r="A20" s="2032">
        <v>158</v>
      </c>
      <c r="B20" s="2032"/>
      <c r="C20" s="2032"/>
      <c r="D20" s="2032"/>
      <c r="E20" s="2032"/>
      <c r="G20" s="2011" t="s">
        <v>812</v>
      </c>
      <c r="H20" s="2011"/>
      <c r="I20" s="2011"/>
      <c r="J20" s="2011"/>
      <c r="K20" s="2011"/>
      <c r="L20" s="2011"/>
      <c r="M20" s="2011"/>
      <c r="N20" s="2011"/>
      <c r="O20" s="2011"/>
      <c r="P20" s="2011"/>
      <c r="Q20" s="2011"/>
      <c r="R20" s="2011"/>
      <c r="S20" s="2011"/>
      <c r="T20" s="2011"/>
      <c r="U20" s="2011"/>
      <c r="V20" s="2011"/>
      <c r="W20" s="2011"/>
      <c r="X20" s="2011"/>
      <c r="Y20" s="2011"/>
      <c r="AA20" s="2024">
        <v>10229012744</v>
      </c>
      <c r="AB20" s="2024"/>
      <c r="AC20" s="2024"/>
      <c r="AD20" s="2024"/>
      <c r="AE20" s="2024"/>
      <c r="AF20" s="2024"/>
      <c r="AG20" s="2024"/>
      <c r="AH20" s="2024"/>
      <c r="AI20" s="2024"/>
      <c r="AJ20" s="2024"/>
      <c r="AL20" s="2008">
        <v>155</v>
      </c>
      <c r="AM20" s="2008"/>
      <c r="AN20" s="2008"/>
      <c r="AO20" s="2008"/>
      <c r="AQ20" s="2011" t="s">
        <v>812</v>
      </c>
      <c r="AR20" s="2011"/>
      <c r="AS20" s="2011"/>
      <c r="AT20" s="2011"/>
      <c r="AU20" s="2011"/>
      <c r="AV20" s="2011"/>
      <c r="AW20" s="2011"/>
      <c r="AX20" s="2011"/>
      <c r="AY20" s="2011"/>
      <c r="AZ20" s="2011"/>
      <c r="BA20" s="2011"/>
      <c r="BB20" s="2011"/>
      <c r="BC20" s="2011"/>
      <c r="BD20" s="2011"/>
      <c r="BE20" s="2011"/>
      <c r="BF20" s="2011"/>
      <c r="BG20" s="2011"/>
      <c r="BH20" s="2011"/>
      <c r="BJ20" s="2024">
        <v>0</v>
      </c>
      <c r="BK20" s="2024"/>
      <c r="BL20" s="2024"/>
      <c r="BM20" s="2024"/>
      <c r="BN20" s="2024"/>
      <c r="BO20" s="2024"/>
      <c r="BP20" s="2024"/>
      <c r="BQ20" s="2024"/>
      <c r="BR20" s="2024"/>
      <c r="BT20" s="2040">
        <f t="shared" si="1"/>
        <v>-10229012744</v>
      </c>
      <c r="BU20" s="2040"/>
      <c r="BV20" s="2040"/>
      <c r="BW20" s="2040"/>
      <c r="BX20" s="2040"/>
      <c r="BY20" s="2040"/>
      <c r="BZ20" s="2040"/>
      <c r="CA20" s="2040"/>
      <c r="CB20" s="2040"/>
    </row>
    <row r="21" spans="1:80" ht="16.5" customHeight="1">
      <c r="A21" s="2033">
        <v>200</v>
      </c>
      <c r="B21" s="2033"/>
      <c r="C21" s="2033"/>
      <c r="D21" s="2033"/>
      <c r="E21" s="2033"/>
      <c r="G21" s="2030" t="s">
        <v>1518</v>
      </c>
      <c r="H21" s="2030"/>
      <c r="I21" s="2030"/>
      <c r="J21" s="2030"/>
      <c r="K21" s="2030"/>
      <c r="L21" s="2030"/>
      <c r="M21" s="2030"/>
      <c r="N21" s="2030"/>
      <c r="O21" s="2030"/>
      <c r="P21" s="2030"/>
      <c r="Q21" s="2030"/>
      <c r="R21" s="2030"/>
      <c r="S21" s="2030"/>
      <c r="T21" s="2030"/>
      <c r="U21" s="2030"/>
      <c r="V21" s="2030"/>
      <c r="W21" s="2030"/>
      <c r="X21" s="2030"/>
      <c r="Y21" s="2030"/>
      <c r="AA21" s="2018">
        <v>188790680831</v>
      </c>
      <c r="AB21" s="2018"/>
      <c r="AC21" s="2018"/>
      <c r="AD21" s="2018"/>
      <c r="AE21" s="2018"/>
      <c r="AF21" s="2018"/>
      <c r="AG21" s="2018"/>
      <c r="AH21" s="2018"/>
      <c r="AI21" s="2018"/>
      <c r="AJ21" s="2018"/>
      <c r="AL21" s="2007">
        <v>200</v>
      </c>
      <c r="AM21" s="2007"/>
      <c r="AN21" s="2007"/>
      <c r="AO21" s="2007"/>
      <c r="AQ21" s="2030" t="str">
        <f>G21</f>
        <v>B. Tài sản dài hạn</v>
      </c>
      <c r="AR21" s="2030"/>
      <c r="AS21" s="2030"/>
      <c r="AT21" s="2030"/>
      <c r="AU21" s="2030"/>
      <c r="AV21" s="2030"/>
      <c r="AW21" s="2030"/>
      <c r="AX21" s="2030"/>
      <c r="AY21" s="2030"/>
      <c r="AZ21" s="2030"/>
      <c r="BA21" s="2030"/>
      <c r="BB21" s="2030"/>
      <c r="BC21" s="2030"/>
      <c r="BD21" s="2030"/>
      <c r="BE21" s="2030"/>
      <c r="BF21" s="2030"/>
      <c r="BG21" s="2030"/>
      <c r="BH21" s="2030"/>
      <c r="BJ21" s="2018">
        <f>'Bao cao'!AH42</f>
        <v>328524270107</v>
      </c>
      <c r="BK21" s="2018"/>
      <c r="BL21" s="2018"/>
      <c r="BM21" s="2018"/>
      <c r="BN21" s="2018"/>
      <c r="BO21" s="2018"/>
      <c r="BP21" s="2018"/>
      <c r="BQ21" s="2018"/>
      <c r="BR21" s="2018"/>
      <c r="BT21" s="2041">
        <f t="shared" si="1"/>
        <v>139733589276</v>
      </c>
      <c r="BU21" s="2041"/>
      <c r="BV21" s="2041"/>
      <c r="BW21" s="2041"/>
      <c r="BX21" s="2041"/>
      <c r="BY21" s="2041"/>
      <c r="BZ21" s="2041"/>
      <c r="CA21" s="2041"/>
      <c r="CB21" s="2041"/>
    </row>
    <row r="22" spans="1:80" s="399" customFormat="1" ht="16.5" customHeight="1">
      <c r="A22" s="2034">
        <v>210</v>
      </c>
      <c r="B22" s="2034"/>
      <c r="C22" s="2034"/>
      <c r="D22" s="2034"/>
      <c r="E22" s="2034"/>
      <c r="G22" s="2031" t="s">
        <v>652</v>
      </c>
      <c r="H22" s="2031"/>
      <c r="I22" s="2031"/>
      <c r="J22" s="2031"/>
      <c r="K22" s="2031"/>
      <c r="L22" s="2031"/>
      <c r="M22" s="2031"/>
      <c r="N22" s="2031"/>
      <c r="O22" s="2031"/>
      <c r="P22" s="2031"/>
      <c r="Q22" s="2031"/>
      <c r="R22" s="2031"/>
      <c r="S22" s="2031"/>
      <c r="T22" s="2031"/>
      <c r="U22" s="2031"/>
      <c r="V22" s="2031"/>
      <c r="W22" s="2031"/>
      <c r="X22" s="2031"/>
      <c r="Y22" s="2031"/>
      <c r="AA22" s="2042">
        <v>0</v>
      </c>
      <c r="AB22" s="2042"/>
      <c r="AC22" s="2042"/>
      <c r="AD22" s="2042"/>
      <c r="AE22" s="2042"/>
      <c r="AF22" s="2042"/>
      <c r="AG22" s="2042"/>
      <c r="AH22" s="2042"/>
      <c r="AI22" s="2042"/>
      <c r="AJ22" s="2042"/>
      <c r="AL22" s="2036">
        <v>210</v>
      </c>
      <c r="AM22" s="2036"/>
      <c r="AN22" s="2036"/>
      <c r="AO22" s="2036"/>
      <c r="AQ22" s="2031" t="str">
        <f>G22</f>
        <v>I. Các khoản phải thu dài hạn</v>
      </c>
      <c r="AR22" s="2031"/>
      <c r="AS22" s="2031"/>
      <c r="AT22" s="2031"/>
      <c r="AU22" s="2031"/>
      <c r="AV22" s="2031"/>
      <c r="AW22" s="2031"/>
      <c r="AX22" s="2031"/>
      <c r="AY22" s="2031"/>
      <c r="AZ22" s="2031"/>
      <c r="BA22" s="2031"/>
      <c r="BB22" s="2031"/>
      <c r="BC22" s="2031"/>
      <c r="BD22" s="2031"/>
      <c r="BE22" s="2031"/>
      <c r="BF22" s="2031"/>
      <c r="BG22" s="2031"/>
      <c r="BH22" s="2031"/>
      <c r="BJ22" s="2042">
        <v>0</v>
      </c>
      <c r="BK22" s="2042"/>
      <c r="BL22" s="2042"/>
      <c r="BM22" s="2042"/>
      <c r="BN22" s="2042"/>
      <c r="BO22" s="2042"/>
      <c r="BP22" s="2042"/>
      <c r="BQ22" s="2042"/>
      <c r="BR22" s="2042"/>
      <c r="BT22" s="2041">
        <f t="shared" si="1"/>
        <v>0</v>
      </c>
      <c r="BU22" s="2041"/>
      <c r="BV22" s="2041"/>
      <c r="BW22" s="2041"/>
      <c r="BX22" s="2041"/>
      <c r="BY22" s="2041"/>
      <c r="BZ22" s="2041"/>
      <c r="CA22" s="2041"/>
      <c r="CB22" s="2041"/>
    </row>
    <row r="23" spans="1:80" s="399" customFormat="1" ht="16.5" customHeight="1">
      <c r="A23" s="2034">
        <v>220</v>
      </c>
      <c r="B23" s="2034"/>
      <c r="C23" s="2034"/>
      <c r="D23" s="2034"/>
      <c r="E23" s="2034"/>
      <c r="G23" s="2031" t="s">
        <v>654</v>
      </c>
      <c r="H23" s="2031"/>
      <c r="I23" s="2031"/>
      <c r="J23" s="2031"/>
      <c r="K23" s="2031"/>
      <c r="L23" s="2031"/>
      <c r="M23" s="2031"/>
      <c r="N23" s="2031"/>
      <c r="O23" s="2031"/>
      <c r="P23" s="2031"/>
      <c r="Q23" s="2031"/>
      <c r="R23" s="2031"/>
      <c r="S23" s="2031"/>
      <c r="T23" s="2031"/>
      <c r="U23" s="2031"/>
      <c r="V23" s="2031"/>
      <c r="W23" s="2031"/>
      <c r="X23" s="2031"/>
      <c r="Y23" s="2031"/>
      <c r="AA23" s="2042">
        <v>123600518422</v>
      </c>
      <c r="AB23" s="2042"/>
      <c r="AC23" s="2042"/>
      <c r="AD23" s="2042"/>
      <c r="AE23" s="2042"/>
      <c r="AF23" s="2042"/>
      <c r="AG23" s="2042"/>
      <c r="AH23" s="2042"/>
      <c r="AI23" s="2042"/>
      <c r="AJ23" s="2042"/>
      <c r="AL23" s="2036">
        <v>220</v>
      </c>
      <c r="AM23" s="2036"/>
      <c r="AN23" s="2036"/>
      <c r="AO23" s="2036"/>
      <c r="AQ23" s="2031" t="str">
        <f>G23</f>
        <v>II. Tài sản cố định</v>
      </c>
      <c r="AR23" s="2031"/>
      <c r="AS23" s="2031"/>
      <c r="AT23" s="2031"/>
      <c r="AU23" s="2031"/>
      <c r="AV23" s="2031"/>
      <c r="AW23" s="2031"/>
      <c r="AX23" s="2031"/>
      <c r="AY23" s="2031"/>
      <c r="AZ23" s="2031"/>
      <c r="BA23" s="2031"/>
      <c r="BB23" s="2031"/>
      <c r="BC23" s="2031"/>
      <c r="BD23" s="2031"/>
      <c r="BE23" s="2031"/>
      <c r="BF23" s="2031"/>
      <c r="BG23" s="2031"/>
      <c r="BH23" s="2031"/>
      <c r="BJ23" s="2042">
        <f>'Bao cao'!AH58</f>
        <v>121931639984</v>
      </c>
      <c r="BK23" s="2042"/>
      <c r="BL23" s="2042"/>
      <c r="BM23" s="2042"/>
      <c r="BN23" s="2042"/>
      <c r="BO23" s="2042"/>
      <c r="BP23" s="2042"/>
      <c r="BQ23" s="2042"/>
      <c r="BR23" s="2042"/>
      <c r="BT23" s="2041">
        <f>BJ23-AA23</f>
        <v>-1668878438</v>
      </c>
      <c r="BU23" s="2041"/>
      <c r="BV23" s="2041"/>
      <c r="BW23" s="2041"/>
      <c r="BX23" s="2041"/>
      <c r="BY23" s="2041"/>
      <c r="BZ23" s="2041"/>
      <c r="CA23" s="2041"/>
      <c r="CB23" s="2041"/>
    </row>
    <row r="24" spans="1:80" ht="16.5" customHeight="1">
      <c r="A24" s="2008">
        <v>230</v>
      </c>
      <c r="B24" s="2008"/>
      <c r="C24" s="2008"/>
      <c r="D24" s="2008"/>
      <c r="E24" s="2008"/>
      <c r="G24" s="2011" t="s">
        <v>1519</v>
      </c>
      <c r="H24" s="2011"/>
      <c r="I24" s="2011"/>
      <c r="J24" s="2011"/>
      <c r="K24" s="2011"/>
      <c r="L24" s="2011"/>
      <c r="M24" s="2011"/>
      <c r="N24" s="2011"/>
      <c r="O24" s="2011"/>
      <c r="P24" s="2011"/>
      <c r="Q24" s="2011"/>
      <c r="R24" s="2011"/>
      <c r="S24" s="2011"/>
      <c r="T24" s="2011"/>
      <c r="U24" s="2011"/>
      <c r="V24" s="2011"/>
      <c r="W24" s="2011"/>
      <c r="X24" s="2011"/>
      <c r="Y24" s="2011"/>
      <c r="AA24" s="2024">
        <v>15160598822</v>
      </c>
      <c r="AB24" s="2024"/>
      <c r="AC24" s="2024"/>
      <c r="AD24" s="2024"/>
      <c r="AE24" s="2024"/>
      <c r="AF24" s="2024"/>
      <c r="AG24" s="2024"/>
      <c r="AH24" s="2024"/>
      <c r="AI24" s="2024"/>
      <c r="AJ24" s="2024"/>
      <c r="AL24" s="2006"/>
      <c r="AM24" s="2006"/>
      <c r="AN24" s="2006"/>
      <c r="AO24" s="2006"/>
      <c r="AQ24" s="2011"/>
      <c r="AR24" s="2011"/>
      <c r="AS24" s="2011"/>
      <c r="AT24" s="2011"/>
      <c r="AU24" s="2011"/>
      <c r="AV24" s="2011"/>
      <c r="AW24" s="2011"/>
      <c r="AX24" s="2011"/>
      <c r="AY24" s="2011"/>
      <c r="AZ24" s="2011"/>
      <c r="BA24" s="2011"/>
      <c r="BB24" s="2011"/>
      <c r="BC24" s="2011"/>
      <c r="BD24" s="2011"/>
      <c r="BE24" s="2011"/>
      <c r="BF24" s="2011"/>
      <c r="BG24" s="2011"/>
      <c r="BH24" s="2011"/>
      <c r="BI24" s="108"/>
      <c r="BJ24" s="2024"/>
      <c r="BK24" s="2024"/>
      <c r="BL24" s="2024"/>
      <c r="BM24" s="2024"/>
      <c r="BN24" s="2024"/>
      <c r="BO24" s="2024"/>
      <c r="BP24" s="2024"/>
      <c r="BQ24" s="2024"/>
      <c r="BR24" s="2024"/>
      <c r="BS24" s="108"/>
      <c r="BT24" s="2040">
        <f>BJ24-AA24</f>
        <v>-15160598822</v>
      </c>
      <c r="BU24" s="2040"/>
      <c r="BV24" s="2040"/>
      <c r="BW24" s="2040"/>
      <c r="BX24" s="2040"/>
      <c r="BY24" s="2040"/>
      <c r="BZ24" s="2040"/>
      <c r="CA24" s="2040"/>
      <c r="CB24" s="2040"/>
    </row>
    <row r="25" spans="1:80" ht="16.5" customHeight="1">
      <c r="A25" s="2006">
        <v>240</v>
      </c>
      <c r="B25" s="2006"/>
      <c r="C25" s="2006"/>
      <c r="D25" s="2006"/>
      <c r="E25" s="2006"/>
      <c r="G25" s="2031" t="s">
        <v>655</v>
      </c>
      <c r="H25" s="2009"/>
      <c r="I25" s="2009"/>
      <c r="J25" s="2009"/>
      <c r="K25" s="2009"/>
      <c r="L25" s="2009"/>
      <c r="M25" s="2009"/>
      <c r="N25" s="2009"/>
      <c r="O25" s="2009"/>
      <c r="P25" s="2009"/>
      <c r="Q25" s="2009"/>
      <c r="R25" s="2009"/>
      <c r="S25" s="2009"/>
      <c r="T25" s="2009"/>
      <c r="U25" s="2009"/>
      <c r="V25" s="2009"/>
      <c r="W25" s="2009"/>
      <c r="X25" s="2009"/>
      <c r="Y25" s="2009"/>
      <c r="AA25" s="2017">
        <v>0</v>
      </c>
      <c r="AB25" s="2017"/>
      <c r="AC25" s="2017"/>
      <c r="AD25" s="2017"/>
      <c r="AE25" s="2017"/>
      <c r="AF25" s="2017"/>
      <c r="AG25" s="2017"/>
      <c r="AH25" s="2017"/>
      <c r="AI25" s="2017"/>
      <c r="AJ25" s="2017"/>
      <c r="AL25" s="2006">
        <v>230</v>
      </c>
      <c r="AM25" s="2006"/>
      <c r="AN25" s="2006"/>
      <c r="AO25" s="2006"/>
      <c r="AQ25" s="2009" t="str">
        <f>G25</f>
        <v>III. Bất động sản đầu tư</v>
      </c>
      <c r="AR25" s="2009"/>
      <c r="AS25" s="2009"/>
      <c r="AT25" s="2009"/>
      <c r="AU25" s="2009"/>
      <c r="AV25" s="2009"/>
      <c r="AW25" s="2009"/>
      <c r="AX25" s="2009"/>
      <c r="AY25" s="2009"/>
      <c r="AZ25" s="2009"/>
      <c r="BA25" s="2009"/>
      <c r="BB25" s="2009"/>
      <c r="BC25" s="2009"/>
      <c r="BD25" s="2009"/>
      <c r="BE25" s="2009"/>
      <c r="BF25" s="2009"/>
      <c r="BG25" s="2009"/>
      <c r="BH25" s="2009"/>
      <c r="BJ25" s="2017">
        <v>0</v>
      </c>
      <c r="BK25" s="2017"/>
      <c r="BL25" s="2017"/>
      <c r="BM25" s="2017"/>
      <c r="BN25" s="2017"/>
      <c r="BO25" s="2017"/>
      <c r="BP25" s="2017"/>
      <c r="BQ25" s="2017"/>
      <c r="BR25" s="2017"/>
      <c r="BT25" s="2035">
        <f>BJ25-AA25</f>
        <v>0</v>
      </c>
      <c r="BU25" s="2035"/>
      <c r="BV25" s="2035"/>
      <c r="BW25" s="2035"/>
      <c r="BX25" s="2035"/>
      <c r="BY25" s="2035"/>
      <c r="BZ25" s="2035"/>
      <c r="CA25" s="2035"/>
      <c r="CB25" s="2035"/>
    </row>
    <row r="26" spans="1:80" ht="16.5" customHeight="1">
      <c r="A26" s="2006"/>
      <c r="B26" s="2006"/>
      <c r="C26" s="2006"/>
      <c r="D26" s="2006"/>
      <c r="E26" s="2006"/>
      <c r="G26" s="2009"/>
      <c r="H26" s="2009"/>
      <c r="I26" s="2009"/>
      <c r="J26" s="2009"/>
      <c r="K26" s="2009"/>
      <c r="L26" s="2009"/>
      <c r="M26" s="2009"/>
      <c r="N26" s="2009"/>
      <c r="O26" s="2009"/>
      <c r="P26" s="2009"/>
      <c r="Q26" s="2009"/>
      <c r="R26" s="2009"/>
      <c r="S26" s="2009"/>
      <c r="T26" s="2009"/>
      <c r="U26" s="2009"/>
      <c r="V26" s="2009"/>
      <c r="W26" s="2009"/>
      <c r="X26" s="2009"/>
      <c r="Y26" s="2009"/>
      <c r="AA26" s="2017"/>
      <c r="AB26" s="2017"/>
      <c r="AC26" s="2017"/>
      <c r="AD26" s="2017"/>
      <c r="AE26" s="2017"/>
      <c r="AF26" s="2017"/>
      <c r="AG26" s="2017"/>
      <c r="AH26" s="2017"/>
      <c r="AI26" s="2017"/>
      <c r="AJ26" s="2017"/>
      <c r="AL26" s="2006">
        <v>240</v>
      </c>
      <c r="AM26" s="2006"/>
      <c r="AN26" s="2006"/>
      <c r="AO26" s="2006"/>
      <c r="AQ26" s="2031" t="s">
        <v>1520</v>
      </c>
      <c r="AR26" s="2009"/>
      <c r="AS26" s="2009"/>
      <c r="AT26" s="2009"/>
      <c r="AU26" s="2009"/>
      <c r="AV26" s="2009"/>
      <c r="AW26" s="2009"/>
      <c r="AX26" s="2009"/>
      <c r="AY26" s="2009"/>
      <c r="AZ26" s="2009"/>
      <c r="BA26" s="2009"/>
      <c r="BB26" s="2009"/>
      <c r="BC26" s="2009"/>
      <c r="BD26" s="2009"/>
      <c r="BE26" s="2009"/>
      <c r="BF26" s="2009"/>
      <c r="BG26" s="2009"/>
      <c r="BH26" s="2009"/>
      <c r="BJ26" s="2017">
        <f>'Bao cao'!AH73</f>
        <v>55015872973</v>
      </c>
      <c r="BK26" s="2017"/>
      <c r="BL26" s="2017"/>
      <c r="BM26" s="2017"/>
      <c r="BN26" s="2017"/>
      <c r="BO26" s="2017"/>
      <c r="BP26" s="2017"/>
      <c r="BQ26" s="2017"/>
      <c r="BR26" s="2017"/>
      <c r="BT26" s="2035">
        <f t="shared" si="1"/>
        <v>55015872973</v>
      </c>
      <c r="BU26" s="2035"/>
      <c r="BV26" s="2035"/>
      <c r="BW26" s="2035"/>
      <c r="BX26" s="2035"/>
      <c r="BY26" s="2035"/>
      <c r="BZ26" s="2035"/>
      <c r="CA26" s="2035"/>
      <c r="CB26" s="2035"/>
    </row>
    <row r="27" spans="1:80">
      <c r="A27" s="2006">
        <v>250</v>
      </c>
      <c r="B27" s="2006"/>
      <c r="C27" s="2006"/>
      <c r="D27" s="2006"/>
      <c r="E27" s="2006"/>
      <c r="G27" s="2023" t="s">
        <v>671</v>
      </c>
      <c r="H27" s="2023"/>
      <c r="I27" s="2023"/>
      <c r="J27" s="2023"/>
      <c r="K27" s="2023"/>
      <c r="L27" s="2023"/>
      <c r="M27" s="2023"/>
      <c r="N27" s="2023"/>
      <c r="O27" s="2023"/>
      <c r="P27" s="2023"/>
      <c r="Q27" s="2023"/>
      <c r="R27" s="2023"/>
      <c r="S27" s="2023"/>
      <c r="T27" s="2023"/>
      <c r="U27" s="2023"/>
      <c r="V27" s="2023"/>
      <c r="W27" s="2023"/>
      <c r="X27" s="2023"/>
      <c r="Y27" s="2023"/>
      <c r="AA27" s="2017">
        <v>64638860000</v>
      </c>
      <c r="AB27" s="2017"/>
      <c r="AC27" s="2017"/>
      <c r="AD27" s="2017"/>
      <c r="AE27" s="2017"/>
      <c r="AF27" s="2017"/>
      <c r="AG27" s="2017"/>
      <c r="AH27" s="2017"/>
      <c r="AI27" s="2017"/>
      <c r="AJ27" s="2017"/>
      <c r="AL27" s="2006">
        <v>250</v>
      </c>
      <c r="AM27" s="2006"/>
      <c r="AN27" s="2006"/>
      <c r="AO27" s="2006"/>
      <c r="AQ27" s="2031" t="s">
        <v>1521</v>
      </c>
      <c r="AR27" s="2009"/>
      <c r="AS27" s="2009"/>
      <c r="AT27" s="2009"/>
      <c r="AU27" s="2009"/>
      <c r="AV27" s="2009"/>
      <c r="AW27" s="2009"/>
      <c r="AX27" s="2009"/>
      <c r="AY27" s="2009"/>
      <c r="AZ27" s="2009"/>
      <c r="BA27" s="2009"/>
      <c r="BB27" s="2009"/>
      <c r="BC27" s="2009"/>
      <c r="BD27" s="2009"/>
      <c r="BE27" s="2009"/>
      <c r="BF27" s="2009"/>
      <c r="BG27" s="2009"/>
      <c r="BH27" s="2009"/>
      <c r="BJ27" s="2017">
        <f>'Bao cao'!AH77</f>
        <v>149547509593</v>
      </c>
      <c r="BK27" s="2017"/>
      <c r="BL27" s="2017"/>
      <c r="BM27" s="2017"/>
      <c r="BN27" s="2017"/>
      <c r="BO27" s="2017"/>
      <c r="BP27" s="2017"/>
      <c r="BQ27" s="2017"/>
      <c r="BR27" s="2017"/>
      <c r="BT27" s="2035">
        <f t="shared" si="1"/>
        <v>84908649593</v>
      </c>
      <c r="BU27" s="2035"/>
      <c r="BV27" s="2035"/>
      <c r="BW27" s="2035"/>
      <c r="BX27" s="2035"/>
      <c r="BY27" s="2035"/>
      <c r="BZ27" s="2035"/>
      <c r="CA27" s="2035"/>
      <c r="CB27" s="2035"/>
    </row>
    <row r="28" spans="1:80" ht="16.5" customHeight="1">
      <c r="A28" s="2006">
        <v>260</v>
      </c>
      <c r="B28" s="2006"/>
      <c r="C28" s="2006"/>
      <c r="D28" s="2006"/>
      <c r="E28" s="2006"/>
      <c r="G28" s="2031" t="s">
        <v>672</v>
      </c>
      <c r="H28" s="2009"/>
      <c r="I28" s="2009"/>
      <c r="J28" s="2009"/>
      <c r="K28" s="2009"/>
      <c r="L28" s="2009"/>
      <c r="M28" s="2009"/>
      <c r="N28" s="2009"/>
      <c r="O28" s="2009"/>
      <c r="P28" s="2009"/>
      <c r="Q28" s="2009"/>
      <c r="R28" s="2009"/>
      <c r="S28" s="2009"/>
      <c r="T28" s="2009"/>
      <c r="U28" s="2009"/>
      <c r="V28" s="2009"/>
      <c r="W28" s="2009"/>
      <c r="X28" s="2009"/>
      <c r="Y28" s="2009"/>
      <c r="AA28" s="2037">
        <v>551302409</v>
      </c>
      <c r="AB28" s="2037"/>
      <c r="AC28" s="2037"/>
      <c r="AD28" s="2037"/>
      <c r="AE28" s="2037"/>
      <c r="AF28" s="2037"/>
      <c r="AG28" s="2037"/>
      <c r="AH28" s="2037"/>
      <c r="AI28" s="2037"/>
      <c r="AJ28" s="2037"/>
      <c r="AL28" s="2006">
        <v>260</v>
      </c>
      <c r="AM28" s="2006"/>
      <c r="AN28" s="2006"/>
      <c r="AO28" s="2006"/>
      <c r="AQ28" s="2031" t="s">
        <v>1522</v>
      </c>
      <c r="AR28" s="2009"/>
      <c r="AS28" s="2009"/>
      <c r="AT28" s="2009"/>
      <c r="AU28" s="2009"/>
      <c r="AV28" s="2009"/>
      <c r="AW28" s="2009"/>
      <c r="AX28" s="2009"/>
      <c r="AY28" s="2009"/>
      <c r="AZ28" s="2009"/>
      <c r="BA28" s="2009"/>
      <c r="BB28" s="2009"/>
      <c r="BC28" s="2009"/>
      <c r="BD28" s="2009"/>
      <c r="BE28" s="2009"/>
      <c r="BF28" s="2009"/>
      <c r="BG28" s="2009"/>
      <c r="BH28" s="2009"/>
      <c r="BJ28" s="2017">
        <f>'Bao cao'!AH84</f>
        <v>515423017</v>
      </c>
      <c r="BK28" s="2017"/>
      <c r="BL28" s="2017"/>
      <c r="BM28" s="2017"/>
      <c r="BN28" s="2017"/>
      <c r="BO28" s="2017"/>
      <c r="BP28" s="2017"/>
      <c r="BQ28" s="2017"/>
      <c r="BR28" s="2017"/>
      <c r="BT28" s="2035">
        <f t="shared" si="1"/>
        <v>-35879392</v>
      </c>
      <c r="BU28" s="2035"/>
      <c r="BV28" s="2035"/>
      <c r="BW28" s="2035"/>
      <c r="BX28" s="2035"/>
      <c r="BY28" s="2035"/>
      <c r="BZ28" s="2035"/>
      <c r="CA28" s="2035"/>
      <c r="CB28" s="2035"/>
    </row>
    <row r="29" spans="1:80" s="103" customFormat="1" ht="17.25" customHeight="1" thickBot="1">
      <c r="A29" s="2007"/>
      <c r="B29" s="2007"/>
      <c r="C29" s="2007"/>
      <c r="D29" s="2007"/>
      <c r="E29" s="2007"/>
      <c r="G29" s="2021" t="s">
        <v>1523</v>
      </c>
      <c r="H29" s="2021"/>
      <c r="I29" s="2021"/>
      <c r="J29" s="2021"/>
      <c r="K29" s="2021"/>
      <c r="L29" s="2021"/>
      <c r="M29" s="2021"/>
      <c r="N29" s="2021"/>
      <c r="O29" s="2021"/>
      <c r="P29" s="2021"/>
      <c r="Q29" s="2021"/>
      <c r="R29" s="2021"/>
      <c r="S29" s="2021"/>
      <c r="T29" s="2021"/>
      <c r="U29" s="2021"/>
      <c r="V29" s="2021"/>
      <c r="W29" s="2021"/>
      <c r="X29" s="2021"/>
      <c r="Y29" s="2021"/>
      <c r="Z29" s="2025">
        <v>1027354581323</v>
      </c>
      <c r="AA29" s="2025"/>
      <c r="AB29" s="2025"/>
      <c r="AC29" s="2025"/>
      <c r="AD29" s="2025"/>
      <c r="AE29" s="2025"/>
      <c r="AF29" s="2025"/>
      <c r="AG29" s="2025"/>
      <c r="AH29" s="2025"/>
      <c r="AI29" s="2025"/>
      <c r="AJ29" s="2025"/>
      <c r="AL29" s="2007"/>
      <c r="AM29" s="2007"/>
      <c r="AN29" s="2007"/>
      <c r="AO29" s="2007"/>
      <c r="AQ29" s="2021" t="s">
        <v>1523</v>
      </c>
      <c r="AR29" s="2021"/>
      <c r="AS29" s="2021"/>
      <c r="AT29" s="2021"/>
      <c r="AU29" s="2021"/>
      <c r="AV29" s="2021"/>
      <c r="AW29" s="2021"/>
      <c r="AX29" s="2021"/>
      <c r="AY29" s="2021"/>
      <c r="AZ29" s="2021"/>
      <c r="BA29" s="2021"/>
      <c r="BB29" s="2021"/>
      <c r="BC29" s="2021"/>
      <c r="BD29" s="2021"/>
      <c r="BE29" s="2021"/>
      <c r="BF29" s="2021"/>
      <c r="BG29" s="2021"/>
      <c r="BH29" s="2021"/>
      <c r="BJ29" s="2016">
        <f>'Bao cao'!AH90</f>
        <v>1240476071689</v>
      </c>
      <c r="BK29" s="2016"/>
      <c r="BL29" s="2016"/>
      <c r="BM29" s="2016"/>
      <c r="BN29" s="2016"/>
      <c r="BO29" s="2016"/>
      <c r="BP29" s="2016"/>
      <c r="BQ29" s="2016"/>
      <c r="BR29" s="2016"/>
      <c r="BT29" s="2012">
        <f>BJ29-Z29</f>
        <v>213121490366</v>
      </c>
      <c r="BU29" s="2013"/>
      <c r="BV29" s="2013"/>
      <c r="BW29" s="2013"/>
      <c r="BX29" s="2013"/>
      <c r="BY29" s="2013"/>
      <c r="BZ29" s="2013"/>
      <c r="CA29" s="2013"/>
      <c r="CB29" s="2013"/>
    </row>
    <row r="30" spans="1:80" ht="15.75" thickTop="1">
      <c r="A30" s="2006"/>
      <c r="B30" s="2006"/>
      <c r="C30" s="2006"/>
      <c r="D30" s="2006"/>
      <c r="E30" s="2006"/>
      <c r="G30" s="2009"/>
      <c r="H30" s="2009"/>
      <c r="I30" s="2009"/>
      <c r="J30" s="2009"/>
      <c r="K30" s="2009"/>
      <c r="L30" s="2009"/>
      <c r="M30" s="2009"/>
      <c r="N30" s="2009"/>
      <c r="O30" s="2009"/>
      <c r="P30" s="2009"/>
      <c r="Q30" s="2009"/>
      <c r="R30" s="2009"/>
      <c r="S30" s="2009"/>
      <c r="T30" s="2009"/>
      <c r="U30" s="2009"/>
      <c r="V30" s="2009"/>
      <c r="W30" s="2009"/>
      <c r="X30" s="2009"/>
      <c r="Y30" s="2009"/>
      <c r="AA30" s="2044"/>
      <c r="AB30" s="2044"/>
      <c r="AC30" s="2044"/>
      <c r="AD30" s="2044"/>
      <c r="AE30" s="2044"/>
      <c r="AF30" s="2044"/>
      <c r="AG30" s="2044"/>
      <c r="AH30" s="2044"/>
      <c r="AI30" s="2044"/>
      <c r="AJ30" s="2044"/>
      <c r="AL30" s="2006"/>
      <c r="AM30" s="2006"/>
      <c r="AN30" s="2006"/>
      <c r="AO30" s="2006"/>
      <c r="AQ30" s="2009"/>
      <c r="AR30" s="2009"/>
      <c r="AS30" s="2009"/>
      <c r="AT30" s="2009"/>
      <c r="AU30" s="2009"/>
      <c r="AV30" s="2009"/>
      <c r="AW30" s="2009"/>
      <c r="AX30" s="2009"/>
      <c r="AY30" s="2009"/>
      <c r="AZ30" s="2009"/>
      <c r="BA30" s="2009"/>
      <c r="BB30" s="2009"/>
      <c r="BC30" s="2009"/>
      <c r="BD30" s="2009"/>
      <c r="BE30" s="2009"/>
      <c r="BF30" s="2009"/>
      <c r="BG30" s="2009"/>
      <c r="BH30" s="2009"/>
      <c r="BJ30" s="2017"/>
      <c r="BK30" s="2017"/>
      <c r="BL30" s="2017"/>
      <c r="BM30" s="2017"/>
      <c r="BN30" s="2017"/>
      <c r="BO30" s="2017"/>
      <c r="BP30" s="2017"/>
      <c r="BQ30" s="2017"/>
      <c r="BR30" s="2017"/>
      <c r="BT30" s="2009"/>
      <c r="BU30" s="2009"/>
      <c r="BV30" s="2009"/>
      <c r="BW30" s="2009"/>
      <c r="BX30" s="2009"/>
      <c r="BY30" s="2009"/>
      <c r="BZ30" s="2009"/>
      <c r="CA30" s="2009"/>
      <c r="CB30" s="2009"/>
    </row>
    <row r="31" spans="1:80" s="878" customFormat="1">
      <c r="A31" s="253"/>
      <c r="B31" s="253"/>
      <c r="C31" s="253"/>
      <c r="D31" s="253"/>
      <c r="E31" s="253"/>
      <c r="AA31" s="268"/>
      <c r="AB31" s="268"/>
      <c r="AC31" s="268"/>
      <c r="AD31" s="268"/>
      <c r="AE31" s="268"/>
      <c r="AF31" s="268"/>
      <c r="AG31" s="268"/>
      <c r="AH31" s="268"/>
      <c r="AI31" s="268"/>
      <c r="AJ31" s="268"/>
      <c r="AL31" s="253"/>
      <c r="AM31" s="253"/>
      <c r="AN31" s="253"/>
      <c r="AO31" s="253"/>
      <c r="BJ31" s="879"/>
      <c r="BK31" s="879"/>
      <c r="BL31" s="879"/>
      <c r="BM31" s="879"/>
      <c r="BN31" s="879"/>
      <c r="BO31" s="879"/>
      <c r="BP31" s="879"/>
      <c r="BQ31" s="879"/>
      <c r="BR31" s="879"/>
    </row>
    <row r="32" spans="1:80" s="878" customFormat="1" ht="29.25" customHeight="1">
      <c r="A32" s="2026" t="s">
        <v>1509</v>
      </c>
      <c r="B32" s="2026"/>
      <c r="C32" s="2026"/>
      <c r="D32" s="2026"/>
      <c r="E32" s="2026"/>
      <c r="F32" s="2026"/>
      <c r="G32" s="2026"/>
      <c r="H32" s="2026"/>
      <c r="I32" s="2026"/>
      <c r="J32" s="2026"/>
      <c r="K32" s="2026"/>
      <c r="L32" s="2026"/>
      <c r="M32" s="2026"/>
      <c r="N32" s="2026"/>
      <c r="O32" s="2026"/>
      <c r="P32" s="2026"/>
      <c r="Q32" s="2026"/>
      <c r="R32" s="2026"/>
      <c r="S32" s="2026"/>
      <c r="T32" s="2026"/>
      <c r="U32" s="2026"/>
      <c r="V32" s="2026"/>
      <c r="W32" s="2026"/>
      <c r="X32" s="2026"/>
      <c r="Y32" s="2026"/>
      <c r="Z32" s="2026"/>
      <c r="AA32" s="2026"/>
      <c r="AB32" s="2026"/>
      <c r="AC32" s="2026"/>
      <c r="AD32" s="2026"/>
      <c r="AE32" s="2026"/>
      <c r="AF32" s="2026"/>
      <c r="AG32" s="2026"/>
      <c r="AH32" s="2026"/>
      <c r="AI32" s="2026"/>
      <c r="AJ32" s="2026"/>
      <c r="AK32" s="888"/>
      <c r="AL32" s="2026" t="s">
        <v>1510</v>
      </c>
      <c r="AM32" s="2026"/>
      <c r="AN32" s="2026"/>
      <c r="AO32" s="2026"/>
      <c r="AP32" s="2026"/>
      <c r="AQ32" s="2026"/>
      <c r="AR32" s="2026"/>
      <c r="AS32" s="2026"/>
      <c r="AT32" s="2026"/>
      <c r="AU32" s="2026"/>
      <c r="AV32" s="2026"/>
      <c r="AW32" s="2026"/>
      <c r="AX32" s="2026"/>
      <c r="AY32" s="2026"/>
      <c r="AZ32" s="2026"/>
      <c r="BA32" s="2026"/>
      <c r="BB32" s="2026"/>
      <c r="BC32" s="2026"/>
      <c r="BD32" s="2026"/>
      <c r="BE32" s="2026"/>
      <c r="BF32" s="2026"/>
      <c r="BG32" s="2026"/>
      <c r="BH32" s="2026"/>
      <c r="BI32" s="2026"/>
      <c r="BJ32" s="2026"/>
      <c r="BK32" s="2026"/>
      <c r="BL32" s="2026"/>
      <c r="BM32" s="2026"/>
      <c r="BN32" s="2026"/>
      <c r="BO32" s="2026"/>
      <c r="BP32" s="2026"/>
      <c r="BQ32" s="2026"/>
      <c r="BR32" s="2026"/>
    </row>
    <row r="33" spans="1:81" s="878" customFormat="1" ht="33" customHeight="1">
      <c r="A33" s="2027" t="s">
        <v>1511</v>
      </c>
      <c r="B33" s="2027"/>
      <c r="C33" s="2027"/>
      <c r="D33" s="2027"/>
      <c r="E33" s="2027"/>
      <c r="F33" s="880"/>
      <c r="G33" s="2028" t="s">
        <v>720</v>
      </c>
      <c r="H33" s="2028"/>
      <c r="I33" s="2028"/>
      <c r="J33" s="2028"/>
      <c r="K33" s="2028"/>
      <c r="L33" s="2028"/>
      <c r="M33" s="2028"/>
      <c r="N33" s="2028"/>
      <c r="O33" s="2028"/>
      <c r="P33" s="2028"/>
      <c r="Q33" s="2028"/>
      <c r="R33" s="2028"/>
      <c r="S33" s="2028"/>
      <c r="T33" s="2028"/>
      <c r="U33" s="2028"/>
      <c r="V33" s="2028"/>
      <c r="W33" s="2028"/>
      <c r="X33" s="2028"/>
      <c r="Y33" s="2028"/>
      <c r="Z33" s="880"/>
      <c r="AA33" s="2029" t="s">
        <v>1512</v>
      </c>
      <c r="AB33" s="2029"/>
      <c r="AC33" s="2029"/>
      <c r="AD33" s="2029"/>
      <c r="AE33" s="2029"/>
      <c r="AF33" s="2029"/>
      <c r="AG33" s="2029"/>
      <c r="AH33" s="2029"/>
      <c r="AI33" s="2029"/>
      <c r="AJ33" s="2029"/>
      <c r="AK33" s="880"/>
      <c r="AL33" s="2029" t="s">
        <v>343</v>
      </c>
      <c r="AM33" s="2029"/>
      <c r="AN33" s="2029"/>
      <c r="AO33" s="2029"/>
      <c r="AP33" s="880"/>
      <c r="AQ33" s="2043" t="s">
        <v>720</v>
      </c>
      <c r="AR33" s="2043"/>
      <c r="AS33" s="2043"/>
      <c r="AT33" s="2043"/>
      <c r="AU33" s="2043"/>
      <c r="AV33" s="2043"/>
      <c r="AW33" s="2043"/>
      <c r="AX33" s="2043"/>
      <c r="AY33" s="2043"/>
      <c r="AZ33" s="2043"/>
      <c r="BA33" s="2043"/>
      <c r="BB33" s="2043"/>
      <c r="BC33" s="2043"/>
      <c r="BD33" s="2043"/>
      <c r="BE33" s="2043"/>
      <c r="BF33" s="2043"/>
      <c r="BG33" s="2043"/>
      <c r="BH33" s="2043"/>
      <c r="BI33" s="880"/>
      <c r="BJ33" s="2029" t="s">
        <v>1513</v>
      </c>
      <c r="BK33" s="2029"/>
      <c r="BL33" s="2029"/>
      <c r="BM33" s="2029"/>
      <c r="BN33" s="2029"/>
      <c r="BO33" s="2029"/>
      <c r="BP33" s="2029"/>
      <c r="BQ33" s="2029"/>
      <c r="BR33" s="2029"/>
      <c r="BT33" s="2038" t="s">
        <v>1515</v>
      </c>
      <c r="BU33" s="2038"/>
      <c r="BV33" s="2038"/>
      <c r="BW33" s="2038"/>
      <c r="BX33" s="2038"/>
      <c r="BY33" s="2038"/>
      <c r="BZ33" s="2038"/>
      <c r="CA33" s="2038"/>
      <c r="CB33" s="2038"/>
    </row>
    <row r="34" spans="1:81" ht="18" customHeight="1">
      <c r="A34" s="2007">
        <v>300</v>
      </c>
      <c r="B34" s="2007"/>
      <c r="C34" s="2007"/>
      <c r="D34" s="2007"/>
      <c r="E34" s="2007"/>
      <c r="G34" s="2030" t="s">
        <v>1525</v>
      </c>
      <c r="H34" s="2030"/>
      <c r="I34" s="2030"/>
      <c r="J34" s="2030"/>
      <c r="K34" s="2030"/>
      <c r="L34" s="2030"/>
      <c r="M34" s="2030"/>
      <c r="N34" s="2030"/>
      <c r="O34" s="2030"/>
      <c r="P34" s="2030"/>
      <c r="Q34" s="2030"/>
      <c r="R34" s="2030"/>
      <c r="S34" s="2030"/>
      <c r="T34" s="2030"/>
      <c r="U34" s="2030"/>
      <c r="V34" s="2030"/>
      <c r="W34" s="2030"/>
      <c r="X34" s="2030"/>
      <c r="Y34" s="2030"/>
      <c r="AA34" s="2018">
        <v>867142439274</v>
      </c>
      <c r="AB34" s="2018"/>
      <c r="AC34" s="2018"/>
      <c r="AD34" s="2018"/>
      <c r="AE34" s="2018"/>
      <c r="AF34" s="2018"/>
      <c r="AG34" s="2018"/>
      <c r="AH34" s="2018"/>
      <c r="AI34" s="2018"/>
      <c r="AJ34" s="2018"/>
      <c r="AL34" s="2007">
        <v>300</v>
      </c>
      <c r="AM34" s="2007"/>
      <c r="AN34" s="2007"/>
      <c r="AO34" s="2007"/>
      <c r="AQ34" s="2019" t="s">
        <v>1524</v>
      </c>
      <c r="AR34" s="2019"/>
      <c r="AS34" s="2019"/>
      <c r="AT34" s="2019"/>
      <c r="AU34" s="2019"/>
      <c r="AV34" s="2019"/>
      <c r="AW34" s="2019"/>
      <c r="AX34" s="2019"/>
      <c r="AY34" s="2019"/>
      <c r="AZ34" s="2019"/>
      <c r="BA34" s="2019"/>
      <c r="BB34" s="2019"/>
      <c r="BC34" s="2019"/>
      <c r="BD34" s="2019"/>
      <c r="BE34" s="2019"/>
      <c r="BF34" s="2019"/>
      <c r="BG34" s="2019"/>
      <c r="BH34" s="2019"/>
      <c r="BJ34" s="2018">
        <f>'Bao cao'!AH98</f>
        <v>801200761611</v>
      </c>
      <c r="BK34" s="2018"/>
      <c r="BL34" s="2018"/>
      <c r="BM34" s="2018"/>
      <c r="BN34" s="2018"/>
      <c r="BO34" s="2018"/>
      <c r="BP34" s="2018"/>
      <c r="BQ34" s="2018"/>
      <c r="BR34" s="2018"/>
      <c r="BT34" s="2014">
        <f>BJ34-AA34</f>
        <v>-65941677663</v>
      </c>
      <c r="BU34" s="2009"/>
      <c r="BV34" s="2009"/>
      <c r="BW34" s="2009"/>
      <c r="BX34" s="2009"/>
      <c r="BY34" s="2009"/>
      <c r="BZ34" s="2009"/>
      <c r="CA34" s="2009"/>
      <c r="CB34" s="2009"/>
    </row>
    <row r="35" spans="1:81" ht="18" customHeight="1">
      <c r="A35" s="2006">
        <v>310</v>
      </c>
      <c r="B35" s="2006"/>
      <c r="C35" s="2006"/>
      <c r="D35" s="2006"/>
      <c r="E35" s="2006"/>
      <c r="G35" s="2023" t="s">
        <v>454</v>
      </c>
      <c r="H35" s="2023"/>
      <c r="I35" s="2023"/>
      <c r="J35" s="2023"/>
      <c r="K35" s="2023"/>
      <c r="L35" s="2023"/>
      <c r="M35" s="2023"/>
      <c r="N35" s="2023"/>
      <c r="O35" s="2023"/>
      <c r="P35" s="2023"/>
      <c r="Q35" s="2023"/>
      <c r="R35" s="2023"/>
      <c r="S35" s="2023"/>
      <c r="T35" s="2023"/>
      <c r="U35" s="2023"/>
      <c r="V35" s="2023"/>
      <c r="W35" s="2023"/>
      <c r="X35" s="2023"/>
      <c r="Y35" s="2023"/>
      <c r="AA35" s="2017">
        <v>813826171418</v>
      </c>
      <c r="AB35" s="2017"/>
      <c r="AC35" s="2017"/>
      <c r="AD35" s="2017"/>
      <c r="AE35" s="2017"/>
      <c r="AF35" s="2017"/>
      <c r="AG35" s="2017"/>
      <c r="AH35" s="2017"/>
      <c r="AI35" s="2017"/>
      <c r="AJ35" s="2017"/>
      <c r="AL35" s="2006">
        <f>'Bao cao'!S100</f>
        <v>310</v>
      </c>
      <c r="AM35" s="2006"/>
      <c r="AN35" s="2006"/>
      <c r="AO35" s="2006"/>
      <c r="AQ35" s="2023" t="s">
        <v>454</v>
      </c>
      <c r="AR35" s="2023"/>
      <c r="AS35" s="2023"/>
      <c r="AT35" s="2023"/>
      <c r="AU35" s="2023"/>
      <c r="AV35" s="2023"/>
      <c r="AW35" s="2023"/>
      <c r="AX35" s="2023"/>
      <c r="AY35" s="2023"/>
      <c r="AZ35" s="2023"/>
      <c r="BA35" s="2023"/>
      <c r="BB35" s="2023"/>
      <c r="BC35" s="2023"/>
      <c r="BD35" s="2023"/>
      <c r="BE35" s="2023"/>
      <c r="BF35" s="2023"/>
      <c r="BG35" s="2023"/>
      <c r="BH35" s="2023"/>
      <c r="BJ35" s="2017">
        <f>'Bao cao'!AH100</f>
        <v>797083160775</v>
      </c>
      <c r="BK35" s="2017"/>
      <c r="BL35" s="2017"/>
      <c r="BM35" s="2017"/>
      <c r="BN35" s="2017"/>
      <c r="BO35" s="2017"/>
      <c r="BP35" s="2017"/>
      <c r="BQ35" s="2017"/>
      <c r="BR35" s="2017"/>
      <c r="BT35" s="2014">
        <f>BJ35-AA35</f>
        <v>-16743010643</v>
      </c>
      <c r="BU35" s="2009"/>
      <c r="BV35" s="2009"/>
      <c r="BW35" s="2009"/>
      <c r="BX35" s="2009"/>
      <c r="BY35" s="2009"/>
      <c r="BZ35" s="2009"/>
      <c r="CA35" s="2009"/>
      <c r="CB35" s="2009"/>
    </row>
    <row r="36" spans="1:81" ht="18" customHeight="1">
      <c r="A36" s="2006">
        <v>330</v>
      </c>
      <c r="B36" s="2006"/>
      <c r="C36" s="2006"/>
      <c r="D36" s="2006"/>
      <c r="E36" s="2006"/>
      <c r="G36" s="2009" t="str">
        <f>AQ36</f>
        <v>II. Nợ dài hạn</v>
      </c>
      <c r="H36" s="2009"/>
      <c r="I36" s="2009"/>
      <c r="J36" s="2009"/>
      <c r="K36" s="2009"/>
      <c r="L36" s="2009"/>
      <c r="M36" s="2009"/>
      <c r="N36" s="2009"/>
      <c r="O36" s="2009"/>
      <c r="P36" s="2009"/>
      <c r="Q36" s="2009"/>
      <c r="R36" s="2009"/>
      <c r="S36" s="2009"/>
      <c r="T36" s="2009"/>
      <c r="U36" s="2009"/>
      <c r="V36" s="2009"/>
      <c r="W36" s="2009"/>
      <c r="X36" s="2009"/>
      <c r="Y36" s="2009"/>
      <c r="AA36" s="2017">
        <v>53316267856</v>
      </c>
      <c r="AB36" s="2017"/>
      <c r="AC36" s="2017"/>
      <c r="AD36" s="2017"/>
      <c r="AE36" s="2017"/>
      <c r="AF36" s="2017"/>
      <c r="AG36" s="2017"/>
      <c r="AH36" s="2017"/>
      <c r="AI36" s="2017"/>
      <c r="AJ36" s="2017"/>
      <c r="AL36" s="2006">
        <v>330</v>
      </c>
      <c r="AM36" s="2006"/>
      <c r="AN36" s="2006"/>
      <c r="AO36" s="2006"/>
      <c r="AQ36" s="2009" t="str">
        <f>'Bao cao'!B116</f>
        <v>II. Nợ dài hạn</v>
      </c>
      <c r="AR36" s="2009"/>
      <c r="AS36" s="2009"/>
      <c r="AT36" s="2009"/>
      <c r="AU36" s="2009"/>
      <c r="AV36" s="2009"/>
      <c r="AW36" s="2009"/>
      <c r="AX36" s="2009"/>
      <c r="AY36" s="2009"/>
      <c r="AZ36" s="2009"/>
      <c r="BA36" s="2009"/>
      <c r="BB36" s="2009"/>
      <c r="BC36" s="2009"/>
      <c r="BD36" s="2009"/>
      <c r="BE36" s="2009"/>
      <c r="BF36" s="2009"/>
      <c r="BG36" s="2009"/>
      <c r="BH36" s="2009"/>
      <c r="BJ36" s="2017">
        <f>'Bao cao'!AH116</f>
        <v>4117600836</v>
      </c>
      <c r="BK36" s="2017"/>
      <c r="BL36" s="2017"/>
      <c r="BM36" s="2017"/>
      <c r="BN36" s="2017"/>
      <c r="BO36" s="2017"/>
      <c r="BP36" s="2017"/>
      <c r="BQ36" s="2017"/>
      <c r="BR36" s="2017"/>
      <c r="BT36" s="2014">
        <f>BJ36-AA36</f>
        <v>-49198667020</v>
      </c>
      <c r="BU36" s="2009"/>
      <c r="BV36" s="2009"/>
      <c r="BW36" s="2009"/>
      <c r="BX36" s="2009"/>
      <c r="BY36" s="2009"/>
      <c r="BZ36" s="2009"/>
      <c r="CA36" s="2009"/>
      <c r="CB36" s="2009"/>
    </row>
    <row r="37" spans="1:81" ht="18" customHeight="1">
      <c r="A37" s="2007">
        <v>400</v>
      </c>
      <c r="B37" s="2007"/>
      <c r="C37" s="2007"/>
      <c r="D37" s="2007"/>
      <c r="E37" s="2007"/>
      <c r="G37" s="2019" t="s">
        <v>1526</v>
      </c>
      <c r="H37" s="2019"/>
      <c r="I37" s="2019"/>
      <c r="J37" s="2019"/>
      <c r="K37" s="2019"/>
      <c r="L37" s="2019"/>
      <c r="M37" s="2019"/>
      <c r="N37" s="2019"/>
      <c r="O37" s="2019"/>
      <c r="P37" s="2019"/>
      <c r="Q37" s="2019"/>
      <c r="R37" s="2019"/>
      <c r="S37" s="2019"/>
      <c r="T37" s="2019"/>
      <c r="U37" s="2019"/>
      <c r="V37" s="2019"/>
      <c r="W37" s="2019"/>
      <c r="X37" s="2019"/>
      <c r="Y37" s="2019"/>
      <c r="AA37" s="2018">
        <v>160212142049</v>
      </c>
      <c r="AB37" s="2018"/>
      <c r="AC37" s="2018"/>
      <c r="AD37" s="2018"/>
      <c r="AE37" s="2018"/>
      <c r="AF37" s="2018"/>
      <c r="AG37" s="2018"/>
      <c r="AH37" s="2018"/>
      <c r="AI37" s="2018"/>
      <c r="AJ37" s="2018"/>
      <c r="AL37" s="2007">
        <v>400</v>
      </c>
      <c r="AM37" s="2007"/>
      <c r="AN37" s="2007"/>
      <c r="AO37" s="2007"/>
      <c r="AQ37" s="2019" t="s">
        <v>1527</v>
      </c>
      <c r="AR37" s="2019"/>
      <c r="AS37" s="2019"/>
      <c r="AT37" s="2019"/>
      <c r="AU37" s="2019"/>
      <c r="AV37" s="2019"/>
      <c r="AW37" s="2019"/>
      <c r="AX37" s="2019"/>
      <c r="AY37" s="2019"/>
      <c r="AZ37" s="2019"/>
      <c r="BA37" s="2019"/>
      <c r="BB37" s="2019"/>
      <c r="BC37" s="2019"/>
      <c r="BD37" s="2019"/>
      <c r="BE37" s="2019"/>
      <c r="BF37" s="2019"/>
      <c r="BG37" s="2019"/>
      <c r="BH37" s="2019"/>
      <c r="BJ37" s="2018">
        <f>'Bao cao'!AH131</f>
        <v>439275310078</v>
      </c>
      <c r="BK37" s="2018"/>
      <c r="BL37" s="2018"/>
      <c r="BM37" s="2018"/>
      <c r="BN37" s="2018"/>
      <c r="BO37" s="2018"/>
      <c r="BP37" s="2018"/>
      <c r="BQ37" s="2018"/>
      <c r="BR37" s="2018"/>
      <c r="BT37" s="2014">
        <f>BJ37-AA37</f>
        <v>279063168029</v>
      </c>
      <c r="BU37" s="2009"/>
      <c r="BV37" s="2009"/>
      <c r="BW37" s="2009"/>
      <c r="BX37" s="2009"/>
      <c r="BY37" s="2009"/>
      <c r="BZ37" s="2009"/>
      <c r="CA37" s="2009"/>
      <c r="CB37" s="2009"/>
    </row>
    <row r="38" spans="1:81" ht="18" customHeight="1">
      <c r="A38" s="2006">
        <v>410</v>
      </c>
      <c r="B38" s="2006"/>
      <c r="C38" s="2006"/>
      <c r="D38" s="2006"/>
      <c r="E38" s="2006"/>
      <c r="G38" s="2022" t="s">
        <v>675</v>
      </c>
      <c r="H38" s="2023"/>
      <c r="I38" s="2023"/>
      <c r="J38" s="2023"/>
      <c r="K38" s="2023"/>
      <c r="L38" s="2023"/>
      <c r="M38" s="2023"/>
      <c r="N38" s="2023"/>
      <c r="O38" s="2023"/>
      <c r="P38" s="2023"/>
      <c r="Q38" s="2023"/>
      <c r="R38" s="2023"/>
      <c r="S38" s="2023"/>
      <c r="T38" s="2023"/>
      <c r="U38" s="2023"/>
      <c r="V38" s="2023"/>
      <c r="W38" s="2023"/>
      <c r="X38" s="2023"/>
      <c r="Y38" s="2023"/>
      <c r="AA38" s="2017">
        <v>160212142049</v>
      </c>
      <c r="AB38" s="2017"/>
      <c r="AC38" s="2017"/>
      <c r="AD38" s="2017"/>
      <c r="AE38" s="2017"/>
      <c r="AF38" s="2017"/>
      <c r="AG38" s="2017"/>
      <c r="AH38" s="2017"/>
      <c r="AI38" s="2017"/>
      <c r="AJ38" s="2017"/>
      <c r="AL38" s="2006">
        <v>410</v>
      </c>
      <c r="AM38" s="2006"/>
      <c r="AN38" s="2006"/>
      <c r="AO38" s="2006"/>
      <c r="AQ38" s="2009" t="str">
        <f>G38</f>
        <v>I. Vốn chủ sở hữu</v>
      </c>
      <c r="AR38" s="2009"/>
      <c r="AS38" s="2009"/>
      <c r="AT38" s="2009"/>
      <c r="AU38" s="2009"/>
      <c r="AV38" s="2009"/>
      <c r="AW38" s="2009"/>
      <c r="AX38" s="2009"/>
      <c r="AY38" s="2009"/>
      <c r="AZ38" s="2009"/>
      <c r="BA38" s="2009"/>
      <c r="BB38" s="2009"/>
      <c r="BC38" s="2009"/>
      <c r="BD38" s="2009"/>
      <c r="BE38" s="2009"/>
      <c r="BF38" s="2009"/>
      <c r="BG38" s="2009"/>
      <c r="BH38" s="2009"/>
      <c r="BJ38" s="2017">
        <f>'Bao cao'!AH133</f>
        <v>439275310078</v>
      </c>
      <c r="BK38" s="2017"/>
      <c r="BL38" s="2017"/>
      <c r="BM38" s="2017"/>
      <c r="BN38" s="2017"/>
      <c r="BO38" s="2017"/>
      <c r="BP38" s="2017"/>
      <c r="BQ38" s="2017"/>
      <c r="BR38" s="2017"/>
      <c r="BT38" s="2014">
        <f>BJ38-AA38</f>
        <v>279063168029</v>
      </c>
      <c r="BU38" s="2009"/>
      <c r="BV38" s="2009"/>
      <c r="BW38" s="2009"/>
      <c r="BX38" s="2009"/>
      <c r="BY38" s="2009"/>
      <c r="BZ38" s="2009"/>
      <c r="CA38" s="2009"/>
      <c r="CB38" s="2009"/>
    </row>
    <row r="39" spans="1:81" ht="18" customHeight="1">
      <c r="A39" s="2008">
        <v>411</v>
      </c>
      <c r="B39" s="2008"/>
      <c r="C39" s="2008"/>
      <c r="D39" s="2008"/>
      <c r="E39" s="2008"/>
      <c r="G39" s="2011" t="s">
        <v>837</v>
      </c>
      <c r="H39" s="2011"/>
      <c r="I39" s="2011"/>
      <c r="J39" s="2011"/>
      <c r="K39" s="2011"/>
      <c r="L39" s="2011"/>
      <c r="M39" s="2011"/>
      <c r="N39" s="2011"/>
      <c r="O39" s="2011"/>
      <c r="P39" s="2011"/>
      <c r="Q39" s="2011"/>
      <c r="R39" s="2011"/>
      <c r="S39" s="2011"/>
      <c r="T39" s="2011"/>
      <c r="U39" s="2011"/>
      <c r="V39" s="2011"/>
      <c r="W39" s="2011"/>
      <c r="X39" s="2011"/>
      <c r="Y39" s="2011"/>
      <c r="Z39" s="108"/>
      <c r="AA39" s="2015">
        <v>120000000000</v>
      </c>
      <c r="AB39" s="2015"/>
      <c r="AC39" s="2015"/>
      <c r="AD39" s="2015"/>
      <c r="AE39" s="2015"/>
      <c r="AF39" s="2015"/>
      <c r="AG39" s="2015"/>
      <c r="AH39" s="2015"/>
      <c r="AI39" s="2015"/>
      <c r="AJ39" s="2015"/>
      <c r="AL39" s="2008">
        <v>411</v>
      </c>
      <c r="AM39" s="2008"/>
      <c r="AN39" s="2008"/>
      <c r="AO39" s="2008"/>
      <c r="AQ39" s="2011" t="s">
        <v>837</v>
      </c>
      <c r="AR39" s="2011"/>
      <c r="AS39" s="2011"/>
      <c r="AT39" s="2011"/>
      <c r="AU39" s="2011"/>
      <c r="AV39" s="2011"/>
      <c r="AW39" s="2011"/>
      <c r="AX39" s="2011"/>
      <c r="AY39" s="2011"/>
      <c r="AZ39" s="2011"/>
      <c r="BA39" s="2011"/>
      <c r="BB39" s="2011"/>
      <c r="BC39" s="2011"/>
      <c r="BD39" s="2011"/>
      <c r="BE39" s="2011"/>
      <c r="BF39" s="2011"/>
      <c r="BG39" s="2011"/>
      <c r="BH39" s="2011"/>
      <c r="BJ39" s="2015">
        <v>120000000000</v>
      </c>
      <c r="BK39" s="2015"/>
      <c r="BL39" s="2015"/>
      <c r="BM39" s="2015"/>
      <c r="BN39" s="2015"/>
      <c r="BO39" s="2015"/>
      <c r="BP39" s="2015"/>
      <c r="BQ39" s="2015"/>
      <c r="BR39" s="2015"/>
      <c r="BT39" s="2009"/>
      <c r="BU39" s="2009"/>
      <c r="BV39" s="2009"/>
      <c r="BW39" s="2009"/>
      <c r="BX39" s="2009"/>
      <c r="BY39" s="2009"/>
      <c r="BZ39" s="2009"/>
      <c r="CA39" s="2009"/>
      <c r="CB39" s="2009"/>
    </row>
    <row r="40" spans="1:81" ht="18" customHeight="1">
      <c r="A40" s="2008">
        <v>412</v>
      </c>
      <c r="B40" s="2008"/>
      <c r="C40" s="2008"/>
      <c r="D40" s="2008"/>
      <c r="E40" s="2008"/>
      <c r="G40" s="2011" t="s">
        <v>676</v>
      </c>
      <c r="H40" s="2011"/>
      <c r="I40" s="2011"/>
      <c r="J40" s="2011"/>
      <c r="K40" s="2011"/>
      <c r="L40" s="2011"/>
      <c r="M40" s="2011"/>
      <c r="N40" s="2011"/>
      <c r="O40" s="2011"/>
      <c r="P40" s="2011"/>
      <c r="Q40" s="2011"/>
      <c r="R40" s="2011"/>
      <c r="S40" s="2011"/>
      <c r="T40" s="2011"/>
      <c r="U40" s="2011"/>
      <c r="V40" s="2011"/>
      <c r="W40" s="2011"/>
      <c r="X40" s="2011"/>
      <c r="Y40" s="2011"/>
      <c r="Z40" s="108"/>
      <c r="AA40" s="2015">
        <v>18214145000</v>
      </c>
      <c r="AB40" s="2015"/>
      <c r="AC40" s="2015"/>
      <c r="AD40" s="2015"/>
      <c r="AE40" s="2015"/>
      <c r="AF40" s="2015"/>
      <c r="AG40" s="2015"/>
      <c r="AH40" s="2015"/>
      <c r="AI40" s="2015"/>
      <c r="AJ40" s="2015"/>
      <c r="AL40" s="2008">
        <v>412</v>
      </c>
      <c r="AM40" s="2008"/>
      <c r="AN40" s="2008"/>
      <c r="AO40" s="2008"/>
      <c r="AQ40" s="2011" t="s">
        <v>676</v>
      </c>
      <c r="AR40" s="2011"/>
      <c r="AS40" s="2011"/>
      <c r="AT40" s="2011"/>
      <c r="AU40" s="2011"/>
      <c r="AV40" s="2011"/>
      <c r="AW40" s="2011"/>
      <c r="AX40" s="2011"/>
      <c r="AY40" s="2011"/>
      <c r="AZ40" s="2011"/>
      <c r="BA40" s="2011"/>
      <c r="BB40" s="2011"/>
      <c r="BC40" s="2011"/>
      <c r="BD40" s="2011"/>
      <c r="BE40" s="2011"/>
      <c r="BF40" s="2011"/>
      <c r="BG40" s="2011"/>
      <c r="BH40" s="2011"/>
      <c r="BJ40" s="2015">
        <v>18214145000</v>
      </c>
      <c r="BK40" s="2015"/>
      <c r="BL40" s="2015"/>
      <c r="BM40" s="2015"/>
      <c r="BN40" s="2015"/>
      <c r="BO40" s="2015"/>
      <c r="BP40" s="2015"/>
      <c r="BQ40" s="2015"/>
      <c r="BR40" s="2015"/>
      <c r="BT40" s="2009"/>
      <c r="BU40" s="2009"/>
      <c r="BV40" s="2009"/>
      <c r="BW40" s="2009"/>
      <c r="BX40" s="2009"/>
      <c r="BY40" s="2009"/>
      <c r="BZ40" s="2009"/>
      <c r="CA40" s="2009"/>
      <c r="CB40" s="2009"/>
    </row>
    <row r="41" spans="1:81" ht="18" customHeight="1">
      <c r="A41" s="2008">
        <v>414</v>
      </c>
      <c r="B41" s="2008"/>
      <c r="C41" s="2008"/>
      <c r="D41" s="2008"/>
      <c r="E41" s="2008"/>
      <c r="G41" s="2011" t="s">
        <v>1528</v>
      </c>
      <c r="H41" s="2011"/>
      <c r="I41" s="2011"/>
      <c r="J41" s="2011"/>
      <c r="K41" s="2011"/>
      <c r="L41" s="2011"/>
      <c r="M41" s="2011"/>
      <c r="N41" s="2011"/>
      <c r="O41" s="2011"/>
      <c r="P41" s="2011"/>
      <c r="Q41" s="2011"/>
      <c r="R41" s="2011"/>
      <c r="S41" s="2011"/>
      <c r="T41" s="2011"/>
      <c r="U41" s="2011"/>
      <c r="V41" s="2011"/>
      <c r="W41" s="2011"/>
      <c r="X41" s="2011"/>
      <c r="Y41" s="2011"/>
      <c r="Z41" s="108"/>
      <c r="AA41" s="2015"/>
      <c r="AB41" s="2015"/>
      <c r="AC41" s="2015"/>
      <c r="AD41" s="2015"/>
      <c r="AE41" s="2015"/>
      <c r="AF41" s="2015"/>
      <c r="AG41" s="2015"/>
      <c r="AH41" s="2015"/>
      <c r="AI41" s="2015"/>
      <c r="AJ41" s="2015"/>
      <c r="AL41" s="2008">
        <v>415</v>
      </c>
      <c r="AM41" s="2008"/>
      <c r="AN41" s="2008"/>
      <c r="AO41" s="2008"/>
      <c r="AQ41" s="2011" t="s">
        <v>840</v>
      </c>
      <c r="AR41" s="2011"/>
      <c r="AS41" s="2011"/>
      <c r="AT41" s="2011"/>
      <c r="AU41" s="2011"/>
      <c r="AV41" s="2011"/>
      <c r="AW41" s="2011"/>
      <c r="AX41" s="2011"/>
      <c r="AY41" s="2011"/>
      <c r="AZ41" s="2011"/>
      <c r="BA41" s="2011"/>
      <c r="BB41" s="2011"/>
      <c r="BC41" s="2011"/>
      <c r="BD41" s="2011"/>
      <c r="BE41" s="2011"/>
      <c r="BF41" s="2011"/>
      <c r="BG41" s="2011"/>
      <c r="BH41" s="2011"/>
      <c r="BI41" s="878"/>
      <c r="BJ41" s="2015">
        <v>-12033675335</v>
      </c>
      <c r="BK41" s="2015"/>
      <c r="BL41" s="2015"/>
      <c r="BM41" s="2015"/>
      <c r="BN41" s="2015"/>
      <c r="BO41" s="2015"/>
      <c r="BP41" s="2015"/>
      <c r="BQ41" s="2015"/>
      <c r="BR41" s="2015"/>
      <c r="BT41" s="2009"/>
      <c r="BU41" s="2009"/>
      <c r="BV41" s="2009"/>
      <c r="BW41" s="2009"/>
      <c r="BX41" s="2009"/>
      <c r="BY41" s="2009"/>
      <c r="BZ41" s="2009"/>
      <c r="CA41" s="2009"/>
      <c r="CB41" s="2009"/>
    </row>
    <row r="42" spans="1:81" ht="18" customHeight="1">
      <c r="A42" s="2008">
        <v>417</v>
      </c>
      <c r="B42" s="2008"/>
      <c r="C42" s="2008"/>
      <c r="D42" s="2008"/>
      <c r="E42" s="2008"/>
      <c r="G42" s="2020" t="s">
        <v>1529</v>
      </c>
      <c r="H42" s="2020"/>
      <c r="I42" s="2020"/>
      <c r="J42" s="2020"/>
      <c r="K42" s="2020"/>
      <c r="L42" s="2020"/>
      <c r="M42" s="2020"/>
      <c r="N42" s="2020"/>
      <c r="O42" s="2020"/>
      <c r="P42" s="2020"/>
      <c r="Q42" s="2020"/>
      <c r="R42" s="2020"/>
      <c r="S42" s="2020"/>
      <c r="T42" s="2020"/>
      <c r="U42" s="2020"/>
      <c r="V42" s="2020"/>
      <c r="W42" s="2020"/>
      <c r="X42" s="2020"/>
      <c r="Y42" s="2020"/>
      <c r="Z42" s="108"/>
      <c r="AA42" s="2015">
        <v>8045864432</v>
      </c>
      <c r="AB42" s="2015"/>
      <c r="AC42" s="2015"/>
      <c r="AD42" s="2015"/>
      <c r="AE42" s="2015"/>
      <c r="AF42" s="2015"/>
      <c r="AG42" s="2015"/>
      <c r="AH42" s="2015"/>
      <c r="AI42" s="2015"/>
      <c r="AJ42" s="2015"/>
      <c r="AL42" s="2008">
        <v>418</v>
      </c>
      <c r="AM42" s="2008"/>
      <c r="AN42" s="2008"/>
      <c r="AO42" s="2008"/>
      <c r="AQ42" s="2011" t="s">
        <v>843</v>
      </c>
      <c r="AR42" s="2011"/>
      <c r="AS42" s="2011"/>
      <c r="AT42" s="2011"/>
      <c r="AU42" s="2011"/>
      <c r="AV42" s="2011"/>
      <c r="AW42" s="2011"/>
      <c r="AX42" s="2011"/>
      <c r="AY42" s="2011"/>
      <c r="AZ42" s="2011"/>
      <c r="BA42" s="2011"/>
      <c r="BB42" s="2011"/>
      <c r="BC42" s="2011"/>
      <c r="BD42" s="2011"/>
      <c r="BE42" s="2011"/>
      <c r="BF42" s="2011"/>
      <c r="BG42" s="2011"/>
      <c r="BH42" s="2011"/>
      <c r="BI42" s="878"/>
      <c r="BJ42" s="2015">
        <v>12928817503</v>
      </c>
      <c r="BK42" s="2015"/>
      <c r="BL42" s="2015"/>
      <c r="BM42" s="2015"/>
      <c r="BN42" s="2015"/>
      <c r="BO42" s="2015"/>
      <c r="BP42" s="2015"/>
      <c r="BQ42" s="2015"/>
      <c r="BR42" s="2015"/>
      <c r="BT42" s="2010">
        <f>BJ42-AA42</f>
        <v>4882953071</v>
      </c>
      <c r="BU42" s="2011"/>
      <c r="BV42" s="2011"/>
      <c r="BW42" s="2011"/>
      <c r="BX42" s="2011"/>
      <c r="BY42" s="2011"/>
      <c r="BZ42" s="2011"/>
      <c r="CA42" s="2011"/>
      <c r="CB42" s="2011"/>
    </row>
    <row r="43" spans="1:81" s="878" customFormat="1" ht="18" customHeight="1">
      <c r="A43" s="2008">
        <v>418</v>
      </c>
      <c r="B43" s="2008"/>
      <c r="C43" s="2008"/>
      <c r="D43" s="2008"/>
      <c r="E43" s="2008"/>
      <c r="G43" s="2020" t="s">
        <v>1530</v>
      </c>
      <c r="H43" s="2020"/>
      <c r="I43" s="2020"/>
      <c r="J43" s="2020"/>
      <c r="K43" s="2020"/>
      <c r="L43" s="2020"/>
      <c r="M43" s="2020"/>
      <c r="N43" s="2020"/>
      <c r="O43" s="2020"/>
      <c r="P43" s="2020"/>
      <c r="Q43" s="2020"/>
      <c r="R43" s="2020"/>
      <c r="S43" s="2020"/>
      <c r="T43" s="2020"/>
      <c r="U43" s="2020"/>
      <c r="V43" s="2020"/>
      <c r="W43" s="2020"/>
      <c r="X43" s="2020"/>
      <c r="Y43" s="2020"/>
      <c r="Z43" s="108"/>
      <c r="AA43" s="2015">
        <v>4882953071</v>
      </c>
      <c r="AB43" s="2015"/>
      <c r="AC43" s="2015"/>
      <c r="AD43" s="2015"/>
      <c r="AE43" s="2015"/>
      <c r="AF43" s="2015"/>
      <c r="AG43" s="2015"/>
      <c r="AH43" s="2015"/>
      <c r="AI43" s="2015"/>
      <c r="AJ43" s="2015"/>
      <c r="AL43" s="2008"/>
      <c r="AM43" s="2008"/>
      <c r="AN43" s="2008"/>
      <c r="AO43" s="2008"/>
      <c r="AQ43" s="2011"/>
      <c r="AR43" s="2011"/>
      <c r="AS43" s="2011"/>
      <c r="AT43" s="2011"/>
      <c r="AU43" s="2011"/>
      <c r="AV43" s="2011"/>
      <c r="AW43" s="2011"/>
      <c r="AX43" s="2011"/>
      <c r="AY43" s="2011"/>
      <c r="AZ43" s="2011"/>
      <c r="BA43" s="2011"/>
      <c r="BB43" s="2011"/>
      <c r="BC43" s="2011"/>
      <c r="BD43" s="2011"/>
      <c r="BE43" s="2011"/>
      <c r="BF43" s="2011"/>
      <c r="BG43" s="2011"/>
      <c r="BH43" s="2011"/>
      <c r="BJ43" s="2015"/>
      <c r="BK43" s="2015"/>
      <c r="BL43" s="2015"/>
      <c r="BM43" s="2015"/>
      <c r="BN43" s="2015"/>
      <c r="BO43" s="2015"/>
      <c r="BP43" s="2015"/>
      <c r="BQ43" s="2015"/>
      <c r="BR43" s="2015"/>
      <c r="BT43" s="2010">
        <f>BJ43-AA43</f>
        <v>-4882953071</v>
      </c>
      <c r="BU43" s="2011"/>
      <c r="BV43" s="2011"/>
      <c r="BW43" s="2011"/>
      <c r="BX43" s="2011"/>
      <c r="BY43" s="2011"/>
      <c r="BZ43" s="2011"/>
      <c r="CA43" s="2011"/>
      <c r="CB43" s="2011"/>
    </row>
    <row r="44" spans="1:81" ht="18" customHeight="1">
      <c r="A44" s="2008">
        <v>420</v>
      </c>
      <c r="B44" s="2008"/>
      <c r="C44" s="2008"/>
      <c r="D44" s="2008"/>
      <c r="E44" s="2008"/>
      <c r="G44" s="2020" t="s">
        <v>1531</v>
      </c>
      <c r="H44" s="2020"/>
      <c r="I44" s="2020"/>
      <c r="J44" s="2020"/>
      <c r="K44" s="2020"/>
      <c r="L44" s="2020"/>
      <c r="M44" s="2020"/>
      <c r="N44" s="2020"/>
      <c r="O44" s="2020"/>
      <c r="P44" s="2020"/>
      <c r="Q44" s="2020"/>
      <c r="R44" s="2020"/>
      <c r="S44" s="2020"/>
      <c r="T44" s="2020"/>
      <c r="U44" s="2020"/>
      <c r="V44" s="2020"/>
      <c r="W44" s="2020"/>
      <c r="X44" s="2020"/>
      <c r="Y44" s="2020"/>
      <c r="Z44" s="108"/>
      <c r="AA44" s="2015">
        <v>21102854881</v>
      </c>
      <c r="AB44" s="2015"/>
      <c r="AC44" s="2015"/>
      <c r="AD44" s="2015"/>
      <c r="AE44" s="2015"/>
      <c r="AF44" s="2015"/>
      <c r="AG44" s="2015"/>
      <c r="AH44" s="2015"/>
      <c r="AI44" s="2015"/>
      <c r="AJ44" s="2015"/>
      <c r="AL44" s="2008">
        <v>421</v>
      </c>
      <c r="AM44" s="2008"/>
      <c r="AN44" s="2008"/>
      <c r="AO44" s="2008"/>
      <c r="AQ44" s="2011" t="s">
        <v>846</v>
      </c>
      <c r="AR44" s="2011"/>
      <c r="AS44" s="2011"/>
      <c r="AT44" s="2011"/>
      <c r="AU44" s="2011"/>
      <c r="AV44" s="2011"/>
      <c r="AW44" s="2011"/>
      <c r="AX44" s="2011"/>
      <c r="AY44" s="2011"/>
      <c r="AZ44" s="2011"/>
      <c r="BA44" s="2011"/>
      <c r="BB44" s="2011"/>
      <c r="BC44" s="2011"/>
      <c r="BD44" s="2011"/>
      <c r="BE44" s="2011"/>
      <c r="BF44" s="2011"/>
      <c r="BG44" s="2011"/>
      <c r="BH44" s="2011"/>
      <c r="BJ44" s="2015">
        <f>'Bao cao'!AH146</f>
        <v>8374416652</v>
      </c>
      <c r="BK44" s="2015"/>
      <c r="BL44" s="2015"/>
      <c r="BM44" s="2015"/>
      <c r="BN44" s="2015"/>
      <c r="BO44" s="2015"/>
      <c r="BP44" s="2015"/>
      <c r="BQ44" s="2015"/>
      <c r="BR44" s="2015"/>
      <c r="BT44" s="2009"/>
      <c r="BU44" s="2009"/>
      <c r="BV44" s="2009"/>
      <c r="BW44" s="2009"/>
      <c r="BX44" s="2009"/>
      <c r="BY44" s="2009"/>
      <c r="BZ44" s="2009"/>
      <c r="CA44" s="2009"/>
      <c r="CB44" s="2009"/>
    </row>
    <row r="45" spans="1:81" s="103" customFormat="1" ht="18" customHeight="1" thickBot="1">
      <c r="A45" s="2007"/>
      <c r="B45" s="2007"/>
      <c r="C45" s="2007"/>
      <c r="D45" s="2007"/>
      <c r="E45" s="2007"/>
      <c r="G45" s="2021" t="s">
        <v>1532</v>
      </c>
      <c r="H45" s="2021"/>
      <c r="I45" s="2021"/>
      <c r="J45" s="2021"/>
      <c r="K45" s="2021"/>
      <c r="L45" s="2021"/>
      <c r="M45" s="2021"/>
      <c r="N45" s="2021"/>
      <c r="O45" s="2021"/>
      <c r="P45" s="2021"/>
      <c r="Q45" s="2021"/>
      <c r="R45" s="2021"/>
      <c r="S45" s="2021"/>
      <c r="T45" s="2021"/>
      <c r="U45" s="2021"/>
      <c r="V45" s="2021"/>
      <c r="W45" s="2021"/>
      <c r="X45" s="2021"/>
      <c r="Y45" s="2021"/>
      <c r="AA45" s="2016">
        <f>Z29</f>
        <v>1027354581323</v>
      </c>
      <c r="AB45" s="2016"/>
      <c r="AC45" s="2016"/>
      <c r="AD45" s="2016"/>
      <c r="AE45" s="2016"/>
      <c r="AF45" s="2016"/>
      <c r="AG45" s="2016"/>
      <c r="AH45" s="2016"/>
      <c r="AI45" s="2016"/>
      <c r="AJ45" s="2016"/>
      <c r="AL45" s="2007"/>
      <c r="AM45" s="2007"/>
      <c r="AN45" s="2007"/>
      <c r="AO45" s="2007"/>
      <c r="AQ45" s="2013" t="str">
        <f>G45</f>
        <v>TỔNG NGUỒN VỐN</v>
      </c>
      <c r="AR45" s="2013"/>
      <c r="AS45" s="2013"/>
      <c r="AT45" s="2013"/>
      <c r="AU45" s="2013"/>
      <c r="AV45" s="2013"/>
      <c r="AW45" s="2013"/>
      <c r="AX45" s="2013"/>
      <c r="AY45" s="2013"/>
      <c r="AZ45" s="2013"/>
      <c r="BA45" s="2013"/>
      <c r="BB45" s="2013"/>
      <c r="BC45" s="2013"/>
      <c r="BD45" s="2013"/>
      <c r="BE45" s="2013"/>
      <c r="BF45" s="2013"/>
      <c r="BG45" s="2013"/>
      <c r="BH45" s="2013"/>
      <c r="BJ45" s="2016">
        <f>BJ29</f>
        <v>1240476071689</v>
      </c>
      <c r="BK45" s="2016"/>
      <c r="BL45" s="2016"/>
      <c r="BM45" s="2016"/>
      <c r="BN45" s="2016"/>
      <c r="BO45" s="2016"/>
      <c r="BP45" s="2016"/>
      <c r="BQ45" s="2016"/>
      <c r="BR45" s="2016"/>
      <c r="BT45" s="2012">
        <f>BJ45-AA45</f>
        <v>213121490366</v>
      </c>
      <c r="BU45" s="2013"/>
      <c r="BV45" s="2013"/>
      <c r="BW45" s="2013"/>
      <c r="BX45" s="2013"/>
      <c r="BY45" s="2013"/>
      <c r="BZ45" s="2013"/>
      <c r="CA45" s="2013"/>
      <c r="CB45" s="2013"/>
    </row>
    <row r="46" spans="1:81" s="900" customFormat="1" ht="18" customHeight="1" thickTop="1">
      <c r="A46" s="902"/>
      <c r="B46" s="902"/>
      <c r="C46" s="902"/>
      <c r="D46" s="902"/>
      <c r="E46" s="902"/>
      <c r="G46" s="903"/>
      <c r="H46" s="903"/>
      <c r="I46" s="903"/>
      <c r="J46" s="903"/>
      <c r="K46" s="903"/>
      <c r="L46" s="903"/>
      <c r="M46" s="903"/>
      <c r="N46" s="903"/>
      <c r="O46" s="903"/>
      <c r="P46" s="903"/>
      <c r="Q46" s="903"/>
      <c r="R46" s="903"/>
      <c r="S46" s="903"/>
      <c r="T46" s="903"/>
      <c r="U46" s="903"/>
      <c r="V46" s="903"/>
      <c r="W46" s="903"/>
      <c r="X46" s="903"/>
      <c r="Y46" s="903"/>
      <c r="AA46" s="910"/>
      <c r="AB46" s="910"/>
      <c r="AC46" s="910"/>
      <c r="AD46" s="910"/>
      <c r="AE46" s="910"/>
      <c r="AF46" s="910"/>
      <c r="AG46" s="910"/>
      <c r="AH46" s="910"/>
      <c r="AI46" s="910"/>
      <c r="AJ46" s="910"/>
      <c r="AL46" s="902"/>
      <c r="AM46" s="902"/>
      <c r="AN46" s="902"/>
      <c r="AO46" s="902"/>
      <c r="AQ46" s="872"/>
      <c r="AR46" s="872"/>
      <c r="AS46" s="872"/>
      <c r="AT46" s="872"/>
      <c r="AU46" s="872"/>
      <c r="AV46" s="872"/>
      <c r="AW46" s="872"/>
      <c r="AX46" s="872"/>
      <c r="AY46" s="872"/>
      <c r="AZ46" s="872"/>
      <c r="BA46" s="872"/>
      <c r="BB46" s="872"/>
      <c r="BC46" s="872"/>
      <c r="BD46" s="872"/>
      <c r="BE46" s="872"/>
      <c r="BF46" s="872"/>
      <c r="BG46" s="872"/>
      <c r="BH46" s="872"/>
      <c r="BJ46" s="910"/>
      <c r="BK46" s="910"/>
      <c r="BL46" s="910"/>
      <c r="BM46" s="910"/>
      <c r="BN46" s="910"/>
      <c r="BO46" s="910"/>
      <c r="BP46" s="910"/>
      <c r="BQ46" s="910"/>
      <c r="BR46" s="910"/>
      <c r="BT46" s="911"/>
      <c r="BU46" s="872"/>
      <c r="BV46" s="872"/>
      <c r="BW46" s="872"/>
      <c r="BX46" s="872"/>
      <c r="BY46" s="872"/>
      <c r="BZ46" s="872"/>
      <c r="CA46" s="872"/>
      <c r="CB46" s="872"/>
    </row>
    <row r="47" spans="1:81">
      <c r="A47" s="104"/>
      <c r="B47" s="104"/>
      <c r="C47" s="104"/>
      <c r="D47" s="104"/>
      <c r="E47" s="104"/>
      <c r="G47" s="104"/>
      <c r="H47" s="104"/>
      <c r="I47" s="104"/>
      <c r="J47" s="104"/>
      <c r="K47" s="104"/>
      <c r="L47" s="104"/>
      <c r="M47" s="104"/>
      <c r="N47" s="104"/>
      <c r="O47" s="104"/>
      <c r="P47" s="104"/>
      <c r="Q47" s="104"/>
      <c r="R47" s="104"/>
      <c r="S47" s="104"/>
      <c r="T47" s="104"/>
      <c r="U47" s="104"/>
      <c r="V47" s="104"/>
      <c r="W47" s="104"/>
      <c r="X47" s="104"/>
      <c r="Y47" s="104"/>
      <c r="Z47" s="901"/>
      <c r="AA47" s="909"/>
      <c r="AB47" s="909"/>
      <c r="AC47" s="909"/>
      <c r="AD47" s="909"/>
      <c r="AE47" s="909"/>
      <c r="AF47" s="909"/>
      <c r="AG47" s="909"/>
      <c r="AH47" s="909"/>
      <c r="AI47" s="909"/>
      <c r="AJ47" s="909"/>
      <c r="AK47" s="901"/>
      <c r="AL47" s="104"/>
      <c r="AM47" s="104"/>
      <c r="AN47" s="104"/>
      <c r="AO47" s="104"/>
      <c r="AP47" s="901"/>
      <c r="AQ47" s="104"/>
      <c r="AR47" s="104"/>
      <c r="AS47" s="104"/>
      <c r="AT47" s="104"/>
      <c r="AU47" s="104"/>
      <c r="AV47" s="104"/>
      <c r="AW47" s="104"/>
      <c r="AX47" s="104"/>
      <c r="AY47" s="104"/>
      <c r="AZ47" s="104"/>
      <c r="BA47" s="104"/>
      <c r="BB47" s="104"/>
      <c r="BC47" s="104"/>
      <c r="BD47" s="104"/>
      <c r="BE47" s="104"/>
      <c r="BF47" s="104"/>
      <c r="BG47" s="104"/>
      <c r="BH47" s="104"/>
      <c r="BI47" s="901"/>
      <c r="BJ47" s="909"/>
      <c r="BK47" s="909"/>
      <c r="BL47" s="909"/>
      <c r="BM47" s="909"/>
      <c r="BN47" s="909"/>
      <c r="BO47" s="909"/>
      <c r="BP47" s="909"/>
      <c r="BQ47" s="909"/>
      <c r="BR47" s="909"/>
      <c r="BS47" s="901"/>
      <c r="BT47" s="104"/>
      <c r="BU47" s="104"/>
      <c r="BV47" s="104"/>
      <c r="BW47" s="104"/>
      <c r="BX47" s="104"/>
      <c r="BY47" s="104"/>
      <c r="BZ47" s="104"/>
      <c r="CA47" s="104"/>
      <c r="CB47" s="104"/>
    </row>
    <row r="48" spans="1:81" s="924" customFormat="1">
      <c r="A48" s="104"/>
      <c r="B48" s="104"/>
      <c r="C48" s="104"/>
      <c r="D48" s="104"/>
      <c r="E48" s="104"/>
      <c r="G48" s="104"/>
      <c r="H48" s="104"/>
      <c r="I48" s="104"/>
      <c r="J48" s="104"/>
      <c r="K48" s="104"/>
      <c r="L48" s="104"/>
      <c r="M48" s="104"/>
      <c r="N48" s="104"/>
      <c r="O48" s="104"/>
      <c r="P48" s="104"/>
      <c r="Q48" s="104"/>
      <c r="R48" s="104"/>
      <c r="S48" s="104"/>
      <c r="T48" s="104"/>
      <c r="U48" s="104"/>
      <c r="V48" s="104"/>
      <c r="W48" s="104"/>
      <c r="X48" s="104"/>
      <c r="Y48" s="104"/>
      <c r="AA48" s="909"/>
      <c r="AB48" s="909"/>
      <c r="AC48" s="909"/>
      <c r="AD48" s="909"/>
      <c r="AE48" s="909"/>
      <c r="AF48" s="909"/>
      <c r="AG48" s="909"/>
      <c r="AH48" s="909"/>
      <c r="AI48" s="909"/>
      <c r="AJ48" s="909"/>
      <c r="AL48" s="104"/>
      <c r="AM48" s="104"/>
      <c r="AN48" s="104"/>
      <c r="AO48" s="104"/>
      <c r="AQ48" s="104"/>
      <c r="AR48" s="104"/>
      <c r="AS48" s="104"/>
      <c r="AT48" s="104"/>
      <c r="AU48" s="104"/>
      <c r="AV48" s="104"/>
      <c r="AW48" s="104"/>
      <c r="AX48" s="104"/>
      <c r="AY48" s="104"/>
      <c r="AZ48" s="104"/>
      <c r="BA48" s="104"/>
      <c r="BB48" s="104"/>
      <c r="BC48" s="104"/>
      <c r="BD48" s="104"/>
      <c r="BE48" s="104"/>
      <c r="BF48" s="104"/>
      <c r="BG48" s="104"/>
      <c r="BH48" s="104"/>
      <c r="BJ48" s="909"/>
      <c r="BK48" s="430"/>
      <c r="BL48" s="430"/>
      <c r="BM48" s="430"/>
      <c r="BN48" s="430"/>
      <c r="BO48" s="430"/>
      <c r="BP48" s="430"/>
      <c r="BQ48" s="430"/>
      <c r="BR48" s="430"/>
      <c r="BS48" s="430"/>
      <c r="BT48" s="430"/>
      <c r="BU48" s="430"/>
      <c r="BV48" s="430"/>
      <c r="BW48" s="430"/>
      <c r="BX48" s="430"/>
      <c r="BY48" s="430"/>
      <c r="BZ48" s="430"/>
      <c r="CA48" s="430"/>
      <c r="CB48" s="430"/>
      <c r="CC48" s="430"/>
    </row>
    <row r="49" spans="1:81" s="924" customFormat="1">
      <c r="A49" s="104"/>
      <c r="B49" s="104"/>
      <c r="C49" s="104"/>
      <c r="D49" s="104"/>
      <c r="E49" s="104"/>
      <c r="G49" s="104"/>
      <c r="H49" s="104"/>
      <c r="I49" s="104"/>
      <c r="J49" s="104"/>
      <c r="K49" s="104"/>
      <c r="L49" s="917"/>
      <c r="M49" s="917"/>
      <c r="N49" s="917"/>
      <c r="O49" s="917"/>
      <c r="P49" s="917"/>
      <c r="Q49" s="917"/>
      <c r="R49" s="917"/>
      <c r="S49" s="917"/>
      <c r="T49" s="917"/>
      <c r="U49" s="922"/>
      <c r="V49" s="922"/>
      <c r="W49" s="104"/>
      <c r="X49" s="104"/>
      <c r="Y49" s="104"/>
      <c r="AA49" s="104"/>
      <c r="AB49" s="104"/>
      <c r="AC49" s="104"/>
      <c r="AD49" s="104"/>
      <c r="AE49" s="104"/>
      <c r="AF49" s="104"/>
      <c r="AG49" s="104"/>
      <c r="AH49" s="104"/>
      <c r="AI49" s="104"/>
      <c r="AJ49" s="104"/>
      <c r="AL49" s="917"/>
      <c r="AM49" s="917"/>
      <c r="AN49" s="917"/>
      <c r="AO49" s="917"/>
      <c r="AP49" s="917"/>
      <c r="AQ49" s="917"/>
      <c r="AR49" s="917"/>
      <c r="AS49" s="917"/>
      <c r="AT49" s="917"/>
      <c r="AU49" s="917"/>
      <c r="AV49" s="917"/>
      <c r="AW49" s="917"/>
      <c r="AX49" s="922"/>
      <c r="AY49" s="104"/>
      <c r="AZ49" s="104"/>
      <c r="BA49" s="104"/>
      <c r="BB49" s="104"/>
      <c r="BC49" s="104"/>
      <c r="BD49" s="104"/>
      <c r="BE49" s="104"/>
      <c r="BF49" s="104"/>
      <c r="BG49" s="104"/>
      <c r="BH49" s="104"/>
      <c r="BJ49" s="909"/>
    </row>
    <row r="50" spans="1:81" s="924" customFormat="1">
      <c r="A50" s="104"/>
      <c r="B50" s="104"/>
      <c r="C50" s="104"/>
      <c r="D50" s="104"/>
      <c r="E50" s="104"/>
      <c r="G50" s="104"/>
      <c r="H50" s="104"/>
      <c r="I50" s="104"/>
      <c r="J50" s="104"/>
      <c r="K50" s="104"/>
      <c r="L50" s="922"/>
      <c r="M50" s="922"/>
      <c r="N50" s="922"/>
      <c r="O50" s="922"/>
      <c r="P50" s="922"/>
      <c r="Q50" s="922"/>
      <c r="R50" s="922"/>
      <c r="S50" s="922"/>
      <c r="T50" s="922"/>
      <c r="U50" s="922"/>
      <c r="V50" s="922"/>
      <c r="W50" s="104"/>
      <c r="X50" s="104"/>
      <c r="Y50" s="104"/>
      <c r="AA50" s="104"/>
      <c r="AB50" s="104"/>
      <c r="AC50" s="104"/>
      <c r="AD50" s="104"/>
      <c r="AE50" s="104"/>
      <c r="AF50" s="104"/>
      <c r="AG50" s="104"/>
      <c r="AH50" s="104"/>
      <c r="AI50" s="104"/>
      <c r="AJ50" s="104"/>
      <c r="AL50" s="922"/>
      <c r="AM50" s="922"/>
      <c r="AN50" s="922"/>
      <c r="AO50" s="922"/>
      <c r="AP50" s="922"/>
      <c r="AQ50" s="922"/>
      <c r="AR50" s="922"/>
      <c r="AS50" s="922"/>
      <c r="AT50" s="922"/>
      <c r="AU50" s="922"/>
      <c r="AV50" s="922"/>
      <c r="AW50" s="922"/>
      <c r="AX50" s="922"/>
      <c r="AY50" s="104"/>
      <c r="AZ50" s="104"/>
      <c r="BA50" s="104"/>
      <c r="BB50" s="104"/>
      <c r="BC50" s="104"/>
      <c r="BD50" s="104"/>
      <c r="BE50" s="104"/>
      <c r="BF50" s="104"/>
      <c r="BG50" s="104"/>
      <c r="BH50" s="104"/>
      <c r="BJ50" s="104"/>
      <c r="BK50" s="917"/>
      <c r="BL50" s="917"/>
      <c r="BM50" s="917"/>
      <c r="BN50" s="917"/>
      <c r="BO50" s="917"/>
      <c r="BP50" s="917"/>
      <c r="BQ50" s="917"/>
      <c r="BR50" s="917"/>
      <c r="BS50" s="917"/>
      <c r="BT50" s="917"/>
      <c r="BU50" s="917"/>
      <c r="BV50" s="917"/>
      <c r="BW50" s="917"/>
      <c r="BX50" s="917"/>
      <c r="BY50" s="917"/>
      <c r="BZ50" s="917"/>
      <c r="CA50" s="917"/>
      <c r="CB50" s="917"/>
      <c r="CC50" s="917"/>
    </row>
    <row r="51" spans="1:81" s="924" customFormat="1">
      <c r="A51" s="104"/>
      <c r="B51" s="104"/>
      <c r="C51" s="104"/>
      <c r="D51" s="104"/>
      <c r="E51" s="104"/>
      <c r="G51" s="104"/>
      <c r="H51" s="104"/>
      <c r="I51" s="104"/>
      <c r="J51" s="104"/>
      <c r="K51" s="104"/>
      <c r="L51" s="922"/>
      <c r="M51" s="922"/>
      <c r="N51" s="922"/>
      <c r="O51" s="922"/>
      <c r="P51" s="922"/>
      <c r="Q51" s="922"/>
      <c r="R51" s="922"/>
      <c r="S51" s="922"/>
      <c r="T51" s="922"/>
      <c r="U51" s="922"/>
      <c r="V51" s="922"/>
      <c r="W51" s="104"/>
      <c r="X51" s="104"/>
      <c r="Y51" s="104"/>
      <c r="AA51" s="104"/>
      <c r="AB51" s="104"/>
      <c r="AC51" s="104"/>
      <c r="AD51" s="104"/>
      <c r="AE51" s="104"/>
      <c r="AF51" s="104"/>
      <c r="AG51" s="104"/>
      <c r="AH51" s="104"/>
      <c r="AI51" s="104"/>
      <c r="AJ51" s="104"/>
      <c r="AL51" s="922"/>
      <c r="AM51" s="922"/>
      <c r="AN51" s="922"/>
      <c r="AO51" s="922"/>
      <c r="AP51" s="922"/>
      <c r="AQ51" s="922"/>
      <c r="AR51" s="922"/>
      <c r="AS51" s="922"/>
      <c r="AT51" s="922"/>
      <c r="AU51" s="922"/>
      <c r="AV51" s="922"/>
      <c r="AW51" s="922"/>
      <c r="AX51" s="922"/>
      <c r="AY51" s="104"/>
      <c r="AZ51" s="104"/>
      <c r="BA51" s="104"/>
      <c r="BB51" s="104"/>
      <c r="BC51" s="104"/>
      <c r="BD51" s="104"/>
      <c r="BE51" s="104"/>
      <c r="BF51" s="104"/>
      <c r="BG51" s="104"/>
      <c r="BH51" s="104"/>
      <c r="BJ51" s="104"/>
      <c r="BK51" s="922"/>
      <c r="BL51" s="922"/>
      <c r="BM51" s="922"/>
      <c r="BN51" s="922"/>
      <c r="BO51" s="922"/>
      <c r="BP51" s="922"/>
      <c r="BQ51" s="922"/>
      <c r="BR51" s="922"/>
      <c r="BS51" s="922"/>
      <c r="BT51" s="922"/>
      <c r="BU51" s="922"/>
      <c r="BV51" s="922"/>
      <c r="BW51" s="922"/>
      <c r="BX51" s="922"/>
      <c r="BY51" s="922"/>
      <c r="BZ51" s="922"/>
      <c r="CA51" s="922"/>
      <c r="CB51" s="922"/>
      <c r="CC51" s="922"/>
    </row>
    <row r="52" spans="1:81" s="924" customFormat="1">
      <c r="A52" s="104"/>
      <c r="B52" s="104"/>
      <c r="C52" s="104"/>
      <c r="D52" s="104"/>
      <c r="E52" s="104"/>
      <c r="G52" s="104"/>
      <c r="H52" s="104"/>
      <c r="I52" s="104"/>
      <c r="J52" s="104"/>
      <c r="K52" s="104"/>
      <c r="L52" s="922"/>
      <c r="M52" s="922"/>
      <c r="N52" s="922"/>
      <c r="O52" s="922"/>
      <c r="P52" s="922"/>
      <c r="Q52" s="922"/>
      <c r="R52" s="922"/>
      <c r="S52" s="922"/>
      <c r="T52" s="922"/>
      <c r="U52" s="922"/>
      <c r="V52" s="922"/>
      <c r="W52" s="104"/>
      <c r="X52" s="104"/>
      <c r="Y52" s="104"/>
      <c r="AA52" s="104"/>
      <c r="AB52" s="104"/>
      <c r="AC52" s="104"/>
      <c r="AD52" s="104"/>
      <c r="AE52" s="104"/>
      <c r="AF52" s="104"/>
      <c r="AG52" s="104"/>
      <c r="AH52" s="104"/>
      <c r="AI52" s="104"/>
      <c r="AJ52" s="104"/>
      <c r="AL52" s="922"/>
      <c r="AM52" s="922"/>
      <c r="AN52" s="922"/>
      <c r="AO52" s="922"/>
      <c r="AP52" s="922"/>
      <c r="AQ52" s="922"/>
      <c r="AR52" s="922"/>
      <c r="AS52" s="922"/>
      <c r="AT52" s="922"/>
      <c r="AU52" s="922"/>
      <c r="AV52" s="922"/>
      <c r="AW52" s="922"/>
      <c r="AX52" s="922"/>
      <c r="AY52" s="104"/>
      <c r="AZ52" s="104"/>
      <c r="BA52" s="104"/>
      <c r="BB52" s="104"/>
      <c r="BC52" s="104"/>
      <c r="BD52" s="104"/>
      <c r="BE52" s="104"/>
      <c r="BF52" s="104"/>
      <c r="BG52" s="104"/>
      <c r="BH52" s="104"/>
      <c r="BJ52" s="104"/>
      <c r="BK52" s="922"/>
      <c r="BL52" s="922"/>
      <c r="BM52" s="922"/>
      <c r="BN52" s="922"/>
      <c r="BO52" s="922"/>
      <c r="BP52" s="922"/>
      <c r="BQ52" s="922"/>
      <c r="BR52" s="922"/>
      <c r="BS52" s="922"/>
      <c r="BT52" s="922"/>
      <c r="BU52" s="922"/>
      <c r="BV52" s="922"/>
      <c r="BW52" s="922"/>
      <c r="BX52" s="922"/>
      <c r="BY52" s="922"/>
      <c r="BZ52" s="922"/>
      <c r="CA52" s="922"/>
      <c r="CB52" s="922"/>
      <c r="CC52" s="922"/>
    </row>
    <row r="53" spans="1:81" s="924" customFormat="1">
      <c r="L53" s="916"/>
      <c r="M53" s="916"/>
      <c r="N53" s="916"/>
      <c r="O53" s="916"/>
      <c r="P53" s="916"/>
      <c r="Q53" s="916"/>
      <c r="R53" s="916"/>
      <c r="S53" s="916"/>
      <c r="T53" s="916"/>
      <c r="U53" s="916"/>
      <c r="V53" s="916"/>
      <c r="AL53" s="921"/>
      <c r="AM53" s="921"/>
      <c r="AN53" s="921"/>
      <c r="AO53" s="921"/>
      <c r="AP53" s="921"/>
      <c r="AQ53" s="921"/>
      <c r="AR53" s="921"/>
      <c r="AS53" s="919"/>
      <c r="AT53" s="919"/>
      <c r="AU53" s="921"/>
      <c r="AV53" s="921"/>
      <c r="AW53" s="921"/>
      <c r="AX53" s="921"/>
      <c r="BK53" s="919"/>
      <c r="BL53" s="915"/>
      <c r="BM53" s="915"/>
      <c r="BN53" s="915"/>
      <c r="BO53" s="915"/>
      <c r="BP53" s="915"/>
      <c r="BQ53" s="915"/>
      <c r="BR53" s="915"/>
      <c r="BS53" s="915"/>
      <c r="BT53" s="919"/>
      <c r="BU53" s="921"/>
      <c r="BV53" s="921"/>
      <c r="BW53" s="921"/>
      <c r="BX53" s="921"/>
      <c r="BY53" s="921"/>
      <c r="BZ53" s="921"/>
      <c r="CA53" s="921"/>
      <c r="CB53" s="921"/>
      <c r="CC53" s="923"/>
    </row>
    <row r="54" spans="1:81" s="924" customFormat="1">
      <c r="L54" s="916"/>
      <c r="M54" s="916"/>
      <c r="N54" s="916"/>
      <c r="O54" s="916"/>
      <c r="P54" s="916"/>
      <c r="Q54" s="916"/>
      <c r="R54" s="916"/>
      <c r="S54" s="916"/>
      <c r="T54" s="916"/>
      <c r="U54" s="916"/>
      <c r="V54" s="916"/>
      <c r="AL54" s="921"/>
      <c r="AM54" s="921"/>
      <c r="AN54" s="921"/>
      <c r="AO54" s="921"/>
      <c r="AP54" s="921"/>
      <c r="AQ54" s="921"/>
      <c r="AR54" s="921"/>
      <c r="AS54" s="919"/>
      <c r="AT54" s="919"/>
      <c r="AU54" s="921"/>
      <c r="AV54" s="921"/>
      <c r="AW54" s="921"/>
      <c r="AX54" s="921"/>
      <c r="BK54" s="919"/>
      <c r="BL54" s="915"/>
      <c r="BM54" s="915"/>
      <c r="BN54" s="915"/>
      <c r="BO54" s="915"/>
      <c r="BP54" s="915"/>
      <c r="BQ54" s="915"/>
      <c r="BR54" s="915"/>
      <c r="BS54" s="915"/>
      <c r="BT54" s="919"/>
      <c r="BU54" s="921"/>
      <c r="BV54" s="921"/>
      <c r="BW54" s="921"/>
      <c r="BX54" s="921"/>
      <c r="BY54" s="921"/>
      <c r="BZ54" s="921"/>
      <c r="CA54" s="921"/>
      <c r="CB54" s="921"/>
      <c r="CC54" s="923"/>
    </row>
    <row r="55" spans="1:81" s="924" customFormat="1">
      <c r="L55" s="916"/>
      <c r="M55" s="916"/>
      <c r="N55" s="916"/>
      <c r="O55" s="916"/>
      <c r="P55" s="916"/>
      <c r="Q55" s="916"/>
      <c r="R55" s="916"/>
      <c r="S55" s="916"/>
      <c r="T55" s="916"/>
      <c r="U55" s="916"/>
      <c r="V55" s="916"/>
      <c r="AL55" s="921"/>
      <c r="AM55" s="921"/>
      <c r="AN55" s="921"/>
      <c r="AO55" s="921"/>
      <c r="AP55" s="921"/>
      <c r="AQ55" s="921"/>
      <c r="AR55" s="921"/>
      <c r="AS55" s="919"/>
      <c r="AT55" s="919"/>
      <c r="AU55" s="921"/>
      <c r="AV55" s="921"/>
      <c r="AW55" s="921"/>
      <c r="AX55" s="921"/>
      <c r="BK55" s="919"/>
      <c r="BL55" s="915"/>
      <c r="BM55" s="915"/>
      <c r="BN55" s="915"/>
      <c r="BO55" s="915"/>
      <c r="BP55" s="915"/>
      <c r="BQ55" s="915"/>
      <c r="BR55" s="915"/>
      <c r="BS55" s="915"/>
      <c r="BT55" s="919"/>
      <c r="BU55" s="921"/>
      <c r="BV55" s="921"/>
      <c r="BW55" s="921"/>
      <c r="BX55" s="921"/>
      <c r="BY55" s="921"/>
      <c r="BZ55" s="921"/>
      <c r="CA55" s="921"/>
      <c r="CB55" s="921"/>
      <c r="CC55" s="923"/>
    </row>
    <row r="56" spans="1:81" s="924" customFormat="1" ht="15" customHeight="1">
      <c r="L56" s="917"/>
      <c r="M56" s="917"/>
      <c r="N56" s="917"/>
      <c r="O56" s="917"/>
      <c r="P56" s="917"/>
      <c r="Q56" s="917"/>
      <c r="R56" s="917"/>
      <c r="S56" s="917"/>
      <c r="T56" s="917"/>
      <c r="U56" s="916"/>
      <c r="V56" s="916"/>
      <c r="AL56" s="920"/>
      <c r="AM56" s="920"/>
      <c r="AN56" s="920"/>
      <c r="AO56" s="920"/>
      <c r="AP56" s="920"/>
      <c r="AQ56" s="920"/>
      <c r="AR56" s="920"/>
      <c r="AS56" s="920"/>
      <c r="AT56" s="920"/>
      <c r="AU56" s="920"/>
      <c r="AV56" s="920"/>
      <c r="AW56" s="920"/>
      <c r="AX56" s="920"/>
      <c r="BK56" s="919"/>
      <c r="BL56" s="915"/>
      <c r="BM56" s="915"/>
      <c r="BN56" s="915"/>
      <c r="BO56" s="915"/>
      <c r="BP56" s="915"/>
      <c r="BQ56" s="915"/>
      <c r="BR56" s="915"/>
      <c r="BS56" s="915"/>
      <c r="BT56" s="919"/>
      <c r="BU56" s="921"/>
      <c r="BV56" s="921"/>
      <c r="BW56" s="921"/>
      <c r="BX56" s="921"/>
      <c r="BY56" s="921"/>
      <c r="BZ56" s="921"/>
      <c r="CA56" s="921"/>
      <c r="CB56" s="921"/>
      <c r="CC56" s="923"/>
    </row>
    <row r="57" spans="1:81" s="924" customFormat="1">
      <c r="AL57" s="904"/>
      <c r="AM57" s="904"/>
      <c r="AN57" s="904"/>
      <c r="AO57" s="904"/>
      <c r="BK57" s="919"/>
      <c r="BL57" s="918"/>
      <c r="BM57" s="918"/>
      <c r="BN57" s="918"/>
      <c r="BO57" s="918"/>
      <c r="BP57" s="918"/>
      <c r="BQ57" s="918"/>
      <c r="BR57" s="918"/>
      <c r="BS57" s="918"/>
      <c r="BT57" s="918"/>
      <c r="BU57" s="918"/>
      <c r="BV57" s="918"/>
      <c r="BW57" s="918"/>
      <c r="BX57" s="918"/>
      <c r="BY57" s="918"/>
      <c r="BZ57" s="918"/>
      <c r="CA57" s="918"/>
      <c r="CB57" s="920"/>
      <c r="CC57" s="398"/>
    </row>
  </sheetData>
  <mergeCells count="271">
    <mergeCell ref="AA6:AJ6"/>
    <mergeCell ref="AQ6:BH6"/>
    <mergeCell ref="BJ6:BR6"/>
    <mergeCell ref="AL6:AO6"/>
    <mergeCell ref="A9:E9"/>
    <mergeCell ref="G9:Y9"/>
    <mergeCell ref="AA9:AJ9"/>
    <mergeCell ref="AQ9:BH9"/>
    <mergeCell ref="BJ9:BR9"/>
    <mergeCell ref="A10:E10"/>
    <mergeCell ref="G10:Y10"/>
    <mergeCell ref="AA10:AJ10"/>
    <mergeCell ref="AQ10:BH10"/>
    <mergeCell ref="A4:CB4"/>
    <mergeCell ref="A7:E7"/>
    <mergeCell ref="G7:Y7"/>
    <mergeCell ref="AA7:AJ7"/>
    <mergeCell ref="AQ7:BH7"/>
    <mergeCell ref="BJ7:BR7"/>
    <mergeCell ref="A8:E8"/>
    <mergeCell ref="G8:Y8"/>
    <mergeCell ref="AA8:AJ8"/>
    <mergeCell ref="AQ8:BH8"/>
    <mergeCell ref="BJ8:BR8"/>
    <mergeCell ref="AL7:AO7"/>
    <mergeCell ref="AL8:AO8"/>
    <mergeCell ref="BJ10:BR10"/>
    <mergeCell ref="AL9:AO9"/>
    <mergeCell ref="AL10:AO10"/>
    <mergeCell ref="A5:AJ5"/>
    <mergeCell ref="AL5:BR5"/>
    <mergeCell ref="A6:E6"/>
    <mergeCell ref="G6:Y6"/>
    <mergeCell ref="A11:E11"/>
    <mergeCell ref="G11:Y11"/>
    <mergeCell ref="AA11:AJ11"/>
    <mergeCell ref="AQ11:BH11"/>
    <mergeCell ref="BJ11:BR11"/>
    <mergeCell ref="A12:E12"/>
    <mergeCell ref="G12:Y12"/>
    <mergeCell ref="AA12:AJ12"/>
    <mergeCell ref="AQ12:BH12"/>
    <mergeCell ref="BJ12:BR12"/>
    <mergeCell ref="AL11:AO11"/>
    <mergeCell ref="AL12:AO12"/>
    <mergeCell ref="A13:E13"/>
    <mergeCell ref="G13:Y13"/>
    <mergeCell ref="AA13:AJ13"/>
    <mergeCell ref="AQ13:BH13"/>
    <mergeCell ref="BJ13:BR13"/>
    <mergeCell ref="A14:E14"/>
    <mergeCell ref="G14:Y14"/>
    <mergeCell ref="AA14:AJ14"/>
    <mergeCell ref="AQ14:BH14"/>
    <mergeCell ref="BJ14:BR14"/>
    <mergeCell ref="AL13:AO13"/>
    <mergeCell ref="AL14:AO14"/>
    <mergeCell ref="A15:E15"/>
    <mergeCell ref="G15:Y15"/>
    <mergeCell ref="AA15:AJ15"/>
    <mergeCell ref="AQ15:BH15"/>
    <mergeCell ref="BJ15:BR15"/>
    <mergeCell ref="A16:E16"/>
    <mergeCell ref="G16:Y16"/>
    <mergeCell ref="AA16:AJ16"/>
    <mergeCell ref="AQ16:BH16"/>
    <mergeCell ref="BJ16:BR16"/>
    <mergeCell ref="AL15:AO15"/>
    <mergeCell ref="AL16:AO16"/>
    <mergeCell ref="A17:E17"/>
    <mergeCell ref="G17:Y17"/>
    <mergeCell ref="AA17:AJ17"/>
    <mergeCell ref="AQ17:BH17"/>
    <mergeCell ref="BJ17:BR17"/>
    <mergeCell ref="A18:E18"/>
    <mergeCell ref="G18:Y18"/>
    <mergeCell ref="AA18:AJ18"/>
    <mergeCell ref="AQ18:BH18"/>
    <mergeCell ref="BJ18:BR18"/>
    <mergeCell ref="AL17:AO17"/>
    <mergeCell ref="AL18:AO18"/>
    <mergeCell ref="BT11:CB11"/>
    <mergeCell ref="BT12:CB12"/>
    <mergeCell ref="BT13:CB13"/>
    <mergeCell ref="BT14:CB14"/>
    <mergeCell ref="BT15:CB15"/>
    <mergeCell ref="BT16:CB16"/>
    <mergeCell ref="BT6:CB6"/>
    <mergeCell ref="BT7:CB7"/>
    <mergeCell ref="BT8:CB8"/>
    <mergeCell ref="BT9:CB9"/>
    <mergeCell ref="BT10:CB10"/>
    <mergeCell ref="BT17:CB17"/>
    <mergeCell ref="BT18:CB18"/>
    <mergeCell ref="G19:Y19"/>
    <mergeCell ref="G20:Y20"/>
    <mergeCell ref="G21:Y21"/>
    <mergeCell ref="G22:Y22"/>
    <mergeCell ref="AQ19:BH19"/>
    <mergeCell ref="AQ20:BH20"/>
    <mergeCell ref="AQ21:BH21"/>
    <mergeCell ref="AQ22:BH22"/>
    <mergeCell ref="AA19:AJ19"/>
    <mergeCell ref="AA20:AJ20"/>
    <mergeCell ref="AA21:AJ21"/>
    <mergeCell ref="AA22:AJ22"/>
    <mergeCell ref="BJ19:BR19"/>
    <mergeCell ref="BJ20:BR20"/>
    <mergeCell ref="BJ21:BR21"/>
    <mergeCell ref="BJ22:BR22"/>
    <mergeCell ref="AA23:AJ23"/>
    <mergeCell ref="AA25:AJ25"/>
    <mergeCell ref="G23:Y23"/>
    <mergeCell ref="G25:Y25"/>
    <mergeCell ref="G26:Y26"/>
    <mergeCell ref="AL30:AO30"/>
    <mergeCell ref="AL34:AO34"/>
    <mergeCell ref="AL35:AO35"/>
    <mergeCell ref="AL32:BR32"/>
    <mergeCell ref="AL33:AO33"/>
    <mergeCell ref="AQ33:BH33"/>
    <mergeCell ref="BJ33:BR33"/>
    <mergeCell ref="AA34:AJ34"/>
    <mergeCell ref="AA35:AJ35"/>
    <mergeCell ref="AA30:AJ30"/>
    <mergeCell ref="AQ30:BH30"/>
    <mergeCell ref="AQ34:BH34"/>
    <mergeCell ref="AQ35:BH35"/>
    <mergeCell ref="BJ23:BR23"/>
    <mergeCell ref="BJ24:BR24"/>
    <mergeCell ref="AQ23:BH23"/>
    <mergeCell ref="AQ24:BH24"/>
    <mergeCell ref="AQ25:BH25"/>
    <mergeCell ref="AQ26:BH26"/>
    <mergeCell ref="AQ27:BH27"/>
    <mergeCell ref="AQ28:BH28"/>
    <mergeCell ref="BT30:CB30"/>
    <mergeCell ref="BT34:CB34"/>
    <mergeCell ref="BT35:CB35"/>
    <mergeCell ref="BT33:CB33"/>
    <mergeCell ref="BJ34:BR34"/>
    <mergeCell ref="BJ35:BR35"/>
    <mergeCell ref="BT19:CB19"/>
    <mergeCell ref="BT20:CB20"/>
    <mergeCell ref="BT21:CB21"/>
    <mergeCell ref="BT22:CB22"/>
    <mergeCell ref="BT23:CB23"/>
    <mergeCell ref="BT24:CB24"/>
    <mergeCell ref="BT25:CB25"/>
    <mergeCell ref="BT26:CB26"/>
    <mergeCell ref="BJ25:BR25"/>
    <mergeCell ref="BJ26:BR26"/>
    <mergeCell ref="BJ27:BR27"/>
    <mergeCell ref="BJ28:BR28"/>
    <mergeCell ref="BJ29:BR29"/>
    <mergeCell ref="BJ30:BR30"/>
    <mergeCell ref="A19:E19"/>
    <mergeCell ref="A20:E20"/>
    <mergeCell ref="A21:E21"/>
    <mergeCell ref="A22:E22"/>
    <mergeCell ref="A23:E23"/>
    <mergeCell ref="A25:E25"/>
    <mergeCell ref="BT27:CB27"/>
    <mergeCell ref="BT28:CB28"/>
    <mergeCell ref="BT29:CB29"/>
    <mergeCell ref="AQ29:BH29"/>
    <mergeCell ref="AL27:AO27"/>
    <mergeCell ref="AL28:AO28"/>
    <mergeCell ref="AL29:AO29"/>
    <mergeCell ref="AL19:AO19"/>
    <mergeCell ref="AL20:AO20"/>
    <mergeCell ref="AL21:AO21"/>
    <mergeCell ref="AL22:AO22"/>
    <mergeCell ref="AL23:AO23"/>
    <mergeCell ref="AL24:AO24"/>
    <mergeCell ref="AL25:AO25"/>
    <mergeCell ref="AL26:AO26"/>
    <mergeCell ref="AA26:AJ26"/>
    <mergeCell ref="AA27:AJ27"/>
    <mergeCell ref="AA28:AJ28"/>
    <mergeCell ref="A34:E34"/>
    <mergeCell ref="A35:E35"/>
    <mergeCell ref="A24:E24"/>
    <mergeCell ref="G24:Y24"/>
    <mergeCell ref="AA24:AJ24"/>
    <mergeCell ref="Z29:AJ29"/>
    <mergeCell ref="A32:AJ32"/>
    <mergeCell ref="A33:E33"/>
    <mergeCell ref="G33:Y33"/>
    <mergeCell ref="AA33:AJ33"/>
    <mergeCell ref="A26:E26"/>
    <mergeCell ref="A27:E27"/>
    <mergeCell ref="A28:E28"/>
    <mergeCell ref="A29:E29"/>
    <mergeCell ref="A30:E30"/>
    <mergeCell ref="G29:Y29"/>
    <mergeCell ref="G30:Y30"/>
    <mergeCell ref="G34:Y34"/>
    <mergeCell ref="G35:Y35"/>
    <mergeCell ref="G27:Y27"/>
    <mergeCell ref="G28:Y28"/>
    <mergeCell ref="G40:Y40"/>
    <mergeCell ref="G41:Y41"/>
    <mergeCell ref="G42:Y42"/>
    <mergeCell ref="G44:Y44"/>
    <mergeCell ref="G45:Y45"/>
    <mergeCell ref="G43:Y43"/>
    <mergeCell ref="G36:Y36"/>
    <mergeCell ref="G37:Y37"/>
    <mergeCell ref="G38:Y38"/>
    <mergeCell ref="G39:Y39"/>
    <mergeCell ref="AA36:AJ36"/>
    <mergeCell ref="AA37:AJ37"/>
    <mergeCell ref="AA38:AJ38"/>
    <mergeCell ref="AA39:AJ39"/>
    <mergeCell ref="AA40:AJ40"/>
    <mergeCell ref="AA41:AJ41"/>
    <mergeCell ref="AA42:AJ42"/>
    <mergeCell ref="AA44:AJ44"/>
    <mergeCell ref="AA45:AJ45"/>
    <mergeCell ref="AA43:AJ43"/>
    <mergeCell ref="AL40:AO40"/>
    <mergeCell ref="AL41:AO41"/>
    <mergeCell ref="AL42:AO42"/>
    <mergeCell ref="AL44:AO44"/>
    <mergeCell ref="AL45:AO45"/>
    <mergeCell ref="AL43:AO43"/>
    <mergeCell ref="AL36:AO36"/>
    <mergeCell ref="AL37:AO37"/>
    <mergeCell ref="AL38:AO38"/>
    <mergeCell ref="AL39:AO39"/>
    <mergeCell ref="AQ40:BH40"/>
    <mergeCell ref="AQ41:BH41"/>
    <mergeCell ref="AQ42:BH42"/>
    <mergeCell ref="AQ44:BH44"/>
    <mergeCell ref="AQ45:BH45"/>
    <mergeCell ref="AQ43:BH43"/>
    <mergeCell ref="AQ36:BH36"/>
    <mergeCell ref="AQ37:BH37"/>
    <mergeCell ref="AQ38:BH38"/>
    <mergeCell ref="AQ39:BH39"/>
    <mergeCell ref="BJ40:BR40"/>
    <mergeCell ref="BJ41:BR41"/>
    <mergeCell ref="BJ42:BR42"/>
    <mergeCell ref="BJ44:BR44"/>
    <mergeCell ref="BJ45:BR45"/>
    <mergeCell ref="BJ43:BR43"/>
    <mergeCell ref="BJ36:BR36"/>
    <mergeCell ref="BJ37:BR37"/>
    <mergeCell ref="BJ38:BR38"/>
    <mergeCell ref="BJ39:BR39"/>
    <mergeCell ref="BT40:CB40"/>
    <mergeCell ref="BT41:CB41"/>
    <mergeCell ref="BT42:CB42"/>
    <mergeCell ref="BT44:CB44"/>
    <mergeCell ref="BT45:CB45"/>
    <mergeCell ref="BT43:CB43"/>
    <mergeCell ref="BT36:CB36"/>
    <mergeCell ref="BT37:CB37"/>
    <mergeCell ref="BT38:CB38"/>
    <mergeCell ref="BT39:CB39"/>
    <mergeCell ref="A36:E36"/>
    <mergeCell ref="A37:E37"/>
    <mergeCell ref="A38:E38"/>
    <mergeCell ref="A39:E39"/>
    <mergeCell ref="A40:E40"/>
    <mergeCell ref="A41:E41"/>
    <mergeCell ref="A42:E42"/>
    <mergeCell ref="A44:E44"/>
    <mergeCell ref="A45:E45"/>
    <mergeCell ref="A43:E43"/>
  </mergeCells>
  <pageMargins left="0.31" right="0.19" top="0.64" bottom="0.44" header="0.21" footer="0.13"/>
  <pageSetup paperSize="9" firstPageNumber="25"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J38"/>
  <sheetViews>
    <sheetView workbookViewId="0">
      <selection activeCell="E11" sqref="E11"/>
    </sheetView>
  </sheetViews>
  <sheetFormatPr defaultRowHeight="15"/>
  <cols>
    <col min="1" max="1" width="13" style="1130" customWidth="1"/>
    <col min="2" max="2" width="16.5703125" style="1126" customWidth="1"/>
    <col min="3" max="3" width="11.28515625" style="1126" customWidth="1"/>
    <col min="4" max="4" width="12.42578125" style="1126" customWidth="1"/>
    <col min="5" max="5" width="14.85546875" style="1126" bestFit="1" customWidth="1"/>
    <col min="6" max="6" width="18.42578125" style="1126" bestFit="1" customWidth="1"/>
    <col min="7" max="7" width="14.85546875" style="1126" bestFit="1" customWidth="1"/>
    <col min="8" max="8" width="9.140625" style="1126"/>
    <col min="9" max="9" width="18.42578125" style="1126" bestFit="1" customWidth="1"/>
    <col min="10" max="10" width="17.42578125" style="1126" bestFit="1" customWidth="1"/>
    <col min="11" max="16384" width="9.140625" style="1126"/>
  </cols>
  <sheetData>
    <row r="2" spans="1:10">
      <c r="C2" s="1127" t="s">
        <v>1871</v>
      </c>
      <c r="D2" s="1127" t="s">
        <v>1870</v>
      </c>
      <c r="E2" s="1127" t="s">
        <v>1869</v>
      </c>
      <c r="F2" s="1127" t="s">
        <v>1868</v>
      </c>
    </row>
    <row r="3" spans="1:10">
      <c r="A3" s="1132" t="s">
        <v>1867</v>
      </c>
      <c r="B3" s="1126" t="s">
        <v>1860</v>
      </c>
      <c r="C3" s="1126">
        <f>990000+630000</f>
        <v>1620000</v>
      </c>
      <c r="D3" s="1126">
        <v>10000</v>
      </c>
      <c r="E3" s="1126">
        <f>D3*C3</f>
        <v>16200000000</v>
      </c>
      <c r="F3" s="1126">
        <f>11000000000+6300000000</f>
        <v>17300000000</v>
      </c>
      <c r="G3" s="1126">
        <f>F3-E3</f>
        <v>1100000000</v>
      </c>
    </row>
    <row r="4" spans="1:10">
      <c r="B4" s="1126" t="s">
        <v>1859</v>
      </c>
      <c r="C4" s="1126">
        <f>F3/C3</f>
        <v>10679.012345679012</v>
      </c>
      <c r="H4" s="1129"/>
    </row>
    <row r="6" spans="1:10">
      <c r="A6" s="1131">
        <v>42397</v>
      </c>
      <c r="B6" s="1126" t="s">
        <v>1858</v>
      </c>
      <c r="C6" s="1126">
        <f>270000</f>
        <v>270000</v>
      </c>
      <c r="D6" s="1126">
        <v>10679</v>
      </c>
      <c r="E6" s="1126">
        <f>C6*D6</f>
        <v>2883330000</v>
      </c>
      <c r="F6" s="1126">
        <v>3333333333</v>
      </c>
      <c r="G6" s="1127">
        <f>450000000-10000</f>
        <v>449990000</v>
      </c>
      <c r="I6" s="1126" t="s">
        <v>1857</v>
      </c>
      <c r="J6" s="1126">
        <f>F6-J7</f>
        <v>2333333333</v>
      </c>
    </row>
    <row r="7" spans="1:10">
      <c r="I7" s="1126" t="s">
        <v>1856</v>
      </c>
      <c r="J7" s="1126">
        <v>1000000000</v>
      </c>
    </row>
    <row r="8" spans="1:10">
      <c r="I8" s="1126" t="s">
        <v>1853</v>
      </c>
      <c r="J8" s="1126">
        <f>E6</f>
        <v>2883330000</v>
      </c>
    </row>
    <row r="9" spans="1:10">
      <c r="I9" s="1126" t="s">
        <v>1852</v>
      </c>
      <c r="J9" s="1126">
        <f>G6</f>
        <v>449990000</v>
      </c>
    </row>
    <row r="11" spans="1:10">
      <c r="A11" s="1131">
        <v>42457</v>
      </c>
      <c r="B11" s="1126" t="s">
        <v>1855</v>
      </c>
      <c r="C11" s="1126">
        <v>540000</v>
      </c>
      <c r="D11" s="1126">
        <v>10679</v>
      </c>
      <c r="E11" s="1126">
        <f>C11*D11</f>
        <v>5766660000</v>
      </c>
      <c r="F11" s="1126">
        <v>6666666667</v>
      </c>
      <c r="G11" s="1126">
        <v>900000000</v>
      </c>
      <c r="I11" s="1126" t="s">
        <v>1854</v>
      </c>
      <c r="J11" s="1126">
        <v>6666666667</v>
      </c>
    </row>
    <row r="12" spans="1:10">
      <c r="I12" s="1126" t="s">
        <v>1853</v>
      </c>
      <c r="J12" s="1126">
        <v>5766660000</v>
      </c>
    </row>
    <row r="13" spans="1:10">
      <c r="I13" s="1126" t="s">
        <v>1852</v>
      </c>
      <c r="J13" s="1126">
        <f>J11-J12</f>
        <v>900006667</v>
      </c>
    </row>
    <row r="14" spans="1:10">
      <c r="B14" s="1126" t="s">
        <v>1851</v>
      </c>
      <c r="C14" s="1126">
        <f>C3-C6-C11</f>
        <v>810000</v>
      </c>
      <c r="D14" s="1126">
        <v>10679</v>
      </c>
      <c r="E14" s="1126">
        <f>C14*D14</f>
        <v>8649990000</v>
      </c>
      <c r="F14" s="1126">
        <f>F3-F6-F11</f>
        <v>7300000000</v>
      </c>
    </row>
    <row r="15" spans="1:10">
      <c r="G15" s="1126">
        <f>G11+G6</f>
        <v>1349990000</v>
      </c>
    </row>
    <row r="16" spans="1:10">
      <c r="F16" s="1127" t="s">
        <v>1866</v>
      </c>
      <c r="G16" s="1126">
        <v>1035000000</v>
      </c>
      <c r="I16" s="1126" t="s">
        <v>1865</v>
      </c>
    </row>
    <row r="17" spans="1:10">
      <c r="G17" s="1126">
        <f>G15-G16</f>
        <v>314990000</v>
      </c>
      <c r="I17" s="1126" t="s">
        <v>1864</v>
      </c>
      <c r="J17" s="1126">
        <f>J6</f>
        <v>2333333333</v>
      </c>
    </row>
    <row r="18" spans="1:10">
      <c r="I18" s="1126" t="s">
        <v>1852</v>
      </c>
      <c r="J18" s="1126">
        <f>G17</f>
        <v>314990000</v>
      </c>
    </row>
    <row r="19" spans="1:10">
      <c r="A19" s="1130" t="s">
        <v>1863</v>
      </c>
      <c r="B19" s="1126" t="s">
        <v>1862</v>
      </c>
      <c r="C19" s="1126">
        <v>540000</v>
      </c>
      <c r="D19" s="1126">
        <v>10000</v>
      </c>
      <c r="E19" s="1126">
        <v>5400000000</v>
      </c>
      <c r="I19" s="1126" t="s">
        <v>1853</v>
      </c>
      <c r="J19" s="1126">
        <f>16068333333-E21</f>
        <v>2018343333</v>
      </c>
    </row>
    <row r="20" spans="1:10">
      <c r="J20" s="1126">
        <f>J17-J18-J19</f>
        <v>0</v>
      </c>
    </row>
    <row r="21" spans="1:10">
      <c r="B21" s="1126" t="s">
        <v>1861</v>
      </c>
      <c r="C21" s="1126">
        <f>C14+C19</f>
        <v>1350000</v>
      </c>
      <c r="E21" s="1126">
        <f>E19+E14</f>
        <v>14049990000</v>
      </c>
    </row>
    <row r="22" spans="1:10">
      <c r="E22" s="1129"/>
    </row>
    <row r="24" spans="1:10">
      <c r="C24" s="1126">
        <f>C22+C14</f>
        <v>810000</v>
      </c>
      <c r="E24" s="1128">
        <f>C24/270000000</f>
        <v>3.0000000000000001E-3</v>
      </c>
    </row>
    <row r="27" spans="1:10">
      <c r="B27" s="1126" t="s">
        <v>1872</v>
      </c>
    </row>
    <row r="29" spans="1:10">
      <c r="B29" s="1126" t="s">
        <v>1873</v>
      </c>
      <c r="D29" s="1126">
        <f>C21</f>
        <v>1350000</v>
      </c>
      <c r="F29" s="1126">
        <f>D29*10000</f>
        <v>13500000000</v>
      </c>
      <c r="G29" s="1126">
        <f>E21</f>
        <v>14049990000</v>
      </c>
    </row>
    <row r="30" spans="1:10">
      <c r="G30" s="1126">
        <f>G29-F29</f>
        <v>549990000</v>
      </c>
    </row>
    <row r="31" spans="1:10">
      <c r="B31" s="1126" t="s">
        <v>1874</v>
      </c>
      <c r="C31" s="1126" t="s">
        <v>1875</v>
      </c>
      <c r="D31" s="1126">
        <f>C19*51%</f>
        <v>275400</v>
      </c>
      <c r="E31" s="1126">
        <f>C11-D31</f>
        <v>264600</v>
      </c>
      <c r="I31" s="1126">
        <v>79300000000</v>
      </c>
    </row>
    <row r="32" spans="1:10">
      <c r="C32" s="1126" t="s">
        <v>1876</v>
      </c>
      <c r="D32" s="1126">
        <f>C6*51%</f>
        <v>137700</v>
      </c>
      <c r="E32" s="1126">
        <f>C6-D32</f>
        <v>132300</v>
      </c>
    </row>
    <row r="34" spans="2:4">
      <c r="B34" s="1126" t="s">
        <v>1877</v>
      </c>
      <c r="D34" s="1126">
        <f>SUM(D29:D32)</f>
        <v>1763100</v>
      </c>
    </row>
    <row r="36" spans="2:4">
      <c r="B36" s="1126" t="s">
        <v>1878</v>
      </c>
      <c r="D36" s="1126">
        <v>2700000</v>
      </c>
    </row>
    <row r="38" spans="2:4">
      <c r="B38" s="1126" t="s">
        <v>1879</v>
      </c>
      <c r="D38" s="1133">
        <f>D34/D36</f>
        <v>0.65300000000000002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9"/>
  <sheetViews>
    <sheetView topLeftCell="A22" workbookViewId="0">
      <selection activeCell="D43" sqref="D43"/>
    </sheetView>
  </sheetViews>
  <sheetFormatPr defaultRowHeight="15"/>
  <cols>
    <col min="1" max="1" width="13" style="1130" customWidth="1"/>
    <col min="2" max="2" width="16.5703125" style="1135" customWidth="1"/>
    <col min="3" max="3" width="11.28515625" style="1135" customWidth="1"/>
    <col min="4" max="4" width="12.42578125" style="1135" customWidth="1"/>
    <col min="5" max="5" width="14.85546875" style="1135" bestFit="1" customWidth="1"/>
    <col min="6" max="6" width="18.42578125" style="1135" bestFit="1" customWidth="1"/>
    <col min="7" max="7" width="14.85546875" style="1135" bestFit="1" customWidth="1"/>
    <col min="8" max="8" width="9.140625" style="1135"/>
    <col min="9" max="9" width="18.42578125" style="1135" bestFit="1" customWidth="1"/>
    <col min="10" max="10" width="17.42578125" style="1135" bestFit="1" customWidth="1"/>
    <col min="11" max="16384" width="9.140625" style="1135"/>
  </cols>
  <sheetData>
    <row r="1" spans="1:10">
      <c r="A1" s="1140" t="s">
        <v>1882</v>
      </c>
      <c r="B1" s="1141"/>
      <c r="C1" s="1141"/>
    </row>
    <row r="2" spans="1:10">
      <c r="A2" s="1140"/>
      <c r="B2" s="1141"/>
      <c r="C2" s="1141"/>
    </row>
    <row r="3" spans="1:10" s="1138" customFormat="1" ht="14.25">
      <c r="A3" s="1139"/>
      <c r="C3" s="1138" t="s">
        <v>1871</v>
      </c>
      <c r="D3" s="1138" t="s">
        <v>1870</v>
      </c>
      <c r="E3" s="1138" t="s">
        <v>1869</v>
      </c>
      <c r="F3" s="1138" t="s">
        <v>1868</v>
      </c>
      <c r="G3" s="1138" t="s">
        <v>982</v>
      </c>
    </row>
    <row r="4" spans="1:10">
      <c r="A4" s="1132" t="s">
        <v>1867</v>
      </c>
      <c r="B4" s="1135" t="s">
        <v>1860</v>
      </c>
      <c r="C4" s="1135">
        <f>990000+630000</f>
        <v>1620000</v>
      </c>
      <c r="D4" s="1135">
        <v>10000</v>
      </c>
      <c r="E4" s="1135">
        <f>D4*C4</f>
        <v>16200000000</v>
      </c>
      <c r="F4" s="1135">
        <f>11000000000+6300000000</f>
        <v>17300000000</v>
      </c>
      <c r="G4" s="1135">
        <f>F4-E4</f>
        <v>1100000000</v>
      </c>
    </row>
    <row r="5" spans="1:10">
      <c r="B5" s="1135" t="s">
        <v>1859</v>
      </c>
      <c r="C5" s="1135">
        <f>F4/C4</f>
        <v>10679.012345679012</v>
      </c>
      <c r="H5" s="1129"/>
    </row>
    <row r="7" spans="1:10">
      <c r="A7" s="1131">
        <v>42397</v>
      </c>
      <c r="B7" s="1135" t="s">
        <v>1858</v>
      </c>
      <c r="C7" s="1135">
        <v>81000</v>
      </c>
      <c r="D7" s="1135">
        <v>10679</v>
      </c>
      <c r="E7" s="1135">
        <v>865000000</v>
      </c>
      <c r="F7" s="1135">
        <v>1000000000</v>
      </c>
      <c r="G7" s="1136">
        <f>F7-E7</f>
        <v>135000000</v>
      </c>
      <c r="I7" s="1135" t="s">
        <v>1857</v>
      </c>
      <c r="J7" s="1135">
        <f>F7-J8</f>
        <v>0</v>
      </c>
    </row>
    <row r="8" spans="1:10">
      <c r="I8" s="1135" t="s">
        <v>1856</v>
      </c>
      <c r="J8" s="1135">
        <v>1000000000</v>
      </c>
    </row>
    <row r="9" spans="1:10">
      <c r="I9" s="1135" t="s">
        <v>1853</v>
      </c>
      <c r="J9" s="1135">
        <f>E7</f>
        <v>865000000</v>
      </c>
    </row>
    <row r="10" spans="1:10">
      <c r="I10" s="1135" t="s">
        <v>1852</v>
      </c>
      <c r="J10" s="1135">
        <f>G7</f>
        <v>135000000</v>
      </c>
    </row>
    <row r="12" spans="1:10">
      <c r="A12" s="1131">
        <v>42457</v>
      </c>
      <c r="B12" s="1135" t="s">
        <v>1855</v>
      </c>
      <c r="C12" s="1135">
        <v>540000</v>
      </c>
      <c r="D12" s="1135">
        <v>10679</v>
      </c>
      <c r="E12" s="1135">
        <f>C12*D12</f>
        <v>5766660000</v>
      </c>
      <c r="F12" s="1135">
        <v>6666666667</v>
      </c>
      <c r="G12" s="1135">
        <v>900000000</v>
      </c>
      <c r="I12" s="1135" t="s">
        <v>1854</v>
      </c>
      <c r="J12" s="1135">
        <v>6666666667</v>
      </c>
    </row>
    <row r="13" spans="1:10">
      <c r="I13" s="1135" t="s">
        <v>1853</v>
      </c>
      <c r="J13" s="1135">
        <v>5766660000</v>
      </c>
    </row>
    <row r="14" spans="1:10">
      <c r="I14" s="1135" t="s">
        <v>1852</v>
      </c>
      <c r="J14" s="1135">
        <f>J12-J13</f>
        <v>900006667</v>
      </c>
    </row>
    <row r="15" spans="1:10">
      <c r="B15" s="1135" t="s">
        <v>1851</v>
      </c>
      <c r="C15" s="1135">
        <f>C4-C7-C12</f>
        <v>999000</v>
      </c>
      <c r="D15" s="1135">
        <v>10679</v>
      </c>
      <c r="E15" s="1135">
        <f>C15*D15</f>
        <v>10668321000</v>
      </c>
      <c r="F15" s="1135">
        <f>F4-F7-F12</f>
        <v>9633333333</v>
      </c>
    </row>
    <row r="16" spans="1:10">
      <c r="G16" s="1135">
        <f>G12+G7</f>
        <v>1035000000</v>
      </c>
    </row>
    <row r="17" spans="1:10">
      <c r="F17" s="1136" t="s">
        <v>1866</v>
      </c>
      <c r="G17" s="1135">
        <v>1035000000</v>
      </c>
      <c r="I17" s="1135" t="s">
        <v>1865</v>
      </c>
    </row>
    <row r="18" spans="1:10">
      <c r="G18" s="1135">
        <f>G16-G17</f>
        <v>0</v>
      </c>
      <c r="I18" s="1135" t="s">
        <v>1864</v>
      </c>
      <c r="J18" s="1135">
        <f>J7</f>
        <v>0</v>
      </c>
    </row>
    <row r="19" spans="1:10">
      <c r="I19" s="1135" t="s">
        <v>1852</v>
      </c>
      <c r="J19" s="1135">
        <f>G18</f>
        <v>0</v>
      </c>
    </row>
    <row r="20" spans="1:10">
      <c r="A20" s="1132" t="s">
        <v>1883</v>
      </c>
      <c r="B20" s="1135" t="s">
        <v>1862</v>
      </c>
      <c r="C20" s="1135">
        <v>540000</v>
      </c>
      <c r="D20" s="1135">
        <v>10000</v>
      </c>
      <c r="E20" s="1135">
        <v>5400000000</v>
      </c>
      <c r="I20" s="1135" t="s">
        <v>1853</v>
      </c>
      <c r="J20" s="1135">
        <f>16068333333-E22</f>
        <v>12333</v>
      </c>
    </row>
    <row r="21" spans="1:10">
      <c r="J21" s="1135">
        <f>J18-J19-J20</f>
        <v>-12333</v>
      </c>
    </row>
    <row r="22" spans="1:10">
      <c r="B22" s="1135" t="s">
        <v>1861</v>
      </c>
      <c r="C22" s="1135">
        <f>C15+C20</f>
        <v>1539000</v>
      </c>
      <c r="E22" s="1135">
        <f>E20+E15</f>
        <v>16068321000</v>
      </c>
    </row>
    <row r="23" spans="1:10">
      <c r="E23" s="1129"/>
    </row>
    <row r="25" spans="1:10">
      <c r="C25" s="1135">
        <f>C23+C15</f>
        <v>999000</v>
      </c>
      <c r="E25" s="1128">
        <f>C25/270000000</f>
        <v>3.7000000000000002E-3</v>
      </c>
    </row>
    <row r="28" spans="1:10">
      <c r="B28" s="1135" t="s">
        <v>1872</v>
      </c>
    </row>
    <row r="30" spans="1:10">
      <c r="B30" s="1135" t="s">
        <v>1873</v>
      </c>
      <c r="D30" s="1135">
        <f>C22</f>
        <v>1539000</v>
      </c>
      <c r="F30" s="1135">
        <f>D30*10000</f>
        <v>15390000000</v>
      </c>
      <c r="G30" s="1135">
        <f>E22</f>
        <v>16068321000</v>
      </c>
    </row>
    <row r="31" spans="1:10">
      <c r="G31" s="1135">
        <f>G30-F30</f>
        <v>678321000</v>
      </c>
    </row>
    <row r="32" spans="1:10">
      <c r="B32" s="1135" t="s">
        <v>1874</v>
      </c>
      <c r="C32" s="1135" t="s">
        <v>1875</v>
      </c>
      <c r="D32" s="1135">
        <f>C20*51%</f>
        <v>275400</v>
      </c>
      <c r="E32" s="1135">
        <f>C12-D32</f>
        <v>264600</v>
      </c>
      <c r="I32" s="1135">
        <v>79300000000</v>
      </c>
    </row>
    <row r="33" spans="2:5">
      <c r="C33" s="1135" t="s">
        <v>1876</v>
      </c>
      <c r="D33" s="1135">
        <f>C7*51%</f>
        <v>41310</v>
      </c>
      <c r="E33" s="1135">
        <f>C7-D33</f>
        <v>39690</v>
      </c>
    </row>
    <row r="35" spans="2:5">
      <c r="B35" s="1135" t="s">
        <v>1877</v>
      </c>
      <c r="D35" s="1135">
        <f>SUM(D30:D33)</f>
        <v>1855710</v>
      </c>
    </row>
    <row r="37" spans="2:5">
      <c r="B37" s="1135" t="s">
        <v>1878</v>
      </c>
      <c r="D37" s="1135">
        <v>2700000</v>
      </c>
    </row>
    <row r="39" spans="2:5">
      <c r="B39" s="1135" t="s">
        <v>1879</v>
      </c>
      <c r="D39" s="1133">
        <f>D35/D37</f>
        <v>0.68730000000000002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IV121"/>
  <sheetViews>
    <sheetView topLeftCell="A30" workbookViewId="0">
      <selection activeCell="G54" sqref="G54"/>
    </sheetView>
  </sheetViews>
  <sheetFormatPr defaultColWidth="9" defaultRowHeight="12.75"/>
  <cols>
    <col min="1" max="1" width="6.28515625" style="1108" customWidth="1"/>
    <col min="2" max="2" width="39.140625" style="1108" bestFit="1" customWidth="1"/>
    <col min="3" max="8" width="18.42578125" style="1108" bestFit="1" customWidth="1"/>
    <col min="9" max="9" width="21" style="1108" bestFit="1" customWidth="1"/>
    <col min="10" max="10" width="18.42578125" style="1108" bestFit="1" customWidth="1"/>
    <col min="11" max="256" width="9" style="1108"/>
    <col min="257" max="257" width="6.28515625" style="1108" customWidth="1"/>
    <col min="258" max="258" width="39.140625" style="1108" bestFit="1" customWidth="1"/>
    <col min="259" max="264" width="18.42578125" style="1108" bestFit="1" customWidth="1"/>
    <col min="265" max="265" width="21" style="1108" bestFit="1" customWidth="1"/>
    <col min="266" max="266" width="18.42578125" style="1108" bestFit="1" customWidth="1"/>
    <col min="267" max="512" width="9" style="1108"/>
    <col min="513" max="513" width="6.28515625" style="1108" customWidth="1"/>
    <col min="514" max="514" width="39.140625" style="1108" bestFit="1" customWidth="1"/>
    <col min="515" max="520" width="18.42578125" style="1108" bestFit="1" customWidth="1"/>
    <col min="521" max="521" width="21" style="1108" bestFit="1" customWidth="1"/>
    <col min="522" max="522" width="18.42578125" style="1108" bestFit="1" customWidth="1"/>
    <col min="523" max="768" width="9" style="1108"/>
    <col min="769" max="769" width="6.28515625" style="1108" customWidth="1"/>
    <col min="770" max="770" width="39.140625" style="1108" bestFit="1" customWidth="1"/>
    <col min="771" max="776" width="18.42578125" style="1108" bestFit="1" customWidth="1"/>
    <col min="777" max="777" width="21" style="1108" bestFit="1" customWidth="1"/>
    <col min="778" max="778" width="18.42578125" style="1108" bestFit="1" customWidth="1"/>
    <col min="779" max="1024" width="9" style="1108"/>
    <col min="1025" max="1025" width="6.28515625" style="1108" customWidth="1"/>
    <col min="1026" max="1026" width="39.140625" style="1108" bestFit="1" customWidth="1"/>
    <col min="1027" max="1032" width="18.42578125" style="1108" bestFit="1" customWidth="1"/>
    <col min="1033" max="1033" width="21" style="1108" bestFit="1" customWidth="1"/>
    <col min="1034" max="1034" width="18.42578125" style="1108" bestFit="1" customWidth="1"/>
    <col min="1035" max="1280" width="9" style="1108"/>
    <col min="1281" max="1281" width="6.28515625" style="1108" customWidth="1"/>
    <col min="1282" max="1282" width="39.140625" style="1108" bestFit="1" customWidth="1"/>
    <col min="1283" max="1288" width="18.42578125" style="1108" bestFit="1" customWidth="1"/>
    <col min="1289" max="1289" width="21" style="1108" bestFit="1" customWidth="1"/>
    <col min="1290" max="1290" width="18.42578125" style="1108" bestFit="1" customWidth="1"/>
    <col min="1291" max="1536" width="9" style="1108"/>
    <col min="1537" max="1537" width="6.28515625" style="1108" customWidth="1"/>
    <col min="1538" max="1538" width="39.140625" style="1108" bestFit="1" customWidth="1"/>
    <col min="1539" max="1544" width="18.42578125" style="1108" bestFit="1" customWidth="1"/>
    <col min="1545" max="1545" width="21" style="1108" bestFit="1" customWidth="1"/>
    <col min="1546" max="1546" width="18.42578125" style="1108" bestFit="1" customWidth="1"/>
    <col min="1547" max="1792" width="9" style="1108"/>
    <col min="1793" max="1793" width="6.28515625" style="1108" customWidth="1"/>
    <col min="1794" max="1794" width="39.140625" style="1108" bestFit="1" customWidth="1"/>
    <col min="1795" max="1800" width="18.42578125" style="1108" bestFit="1" customWidth="1"/>
    <col min="1801" max="1801" width="21" style="1108" bestFit="1" customWidth="1"/>
    <col min="1802" max="1802" width="18.42578125" style="1108" bestFit="1" customWidth="1"/>
    <col min="1803" max="2048" width="9" style="1108"/>
    <col min="2049" max="2049" width="6.28515625" style="1108" customWidth="1"/>
    <col min="2050" max="2050" width="39.140625" style="1108" bestFit="1" customWidth="1"/>
    <col min="2051" max="2056" width="18.42578125" style="1108" bestFit="1" customWidth="1"/>
    <col min="2057" max="2057" width="21" style="1108" bestFit="1" customWidth="1"/>
    <col min="2058" max="2058" width="18.42578125" style="1108" bestFit="1" customWidth="1"/>
    <col min="2059" max="2304" width="9" style="1108"/>
    <col min="2305" max="2305" width="6.28515625" style="1108" customWidth="1"/>
    <col min="2306" max="2306" width="39.140625" style="1108" bestFit="1" customWidth="1"/>
    <col min="2307" max="2312" width="18.42578125" style="1108" bestFit="1" customWidth="1"/>
    <col min="2313" max="2313" width="21" style="1108" bestFit="1" customWidth="1"/>
    <col min="2314" max="2314" width="18.42578125" style="1108" bestFit="1" customWidth="1"/>
    <col min="2315" max="2560" width="9" style="1108"/>
    <col min="2561" max="2561" width="6.28515625" style="1108" customWidth="1"/>
    <col min="2562" max="2562" width="39.140625" style="1108" bestFit="1" customWidth="1"/>
    <col min="2563" max="2568" width="18.42578125" style="1108" bestFit="1" customWidth="1"/>
    <col min="2569" max="2569" width="21" style="1108" bestFit="1" customWidth="1"/>
    <col min="2570" max="2570" width="18.42578125" style="1108" bestFit="1" customWidth="1"/>
    <col min="2571" max="2816" width="9" style="1108"/>
    <col min="2817" max="2817" width="6.28515625" style="1108" customWidth="1"/>
    <col min="2818" max="2818" width="39.140625" style="1108" bestFit="1" customWidth="1"/>
    <col min="2819" max="2824" width="18.42578125" style="1108" bestFit="1" customWidth="1"/>
    <col min="2825" max="2825" width="21" style="1108" bestFit="1" customWidth="1"/>
    <col min="2826" max="2826" width="18.42578125" style="1108" bestFit="1" customWidth="1"/>
    <col min="2827" max="3072" width="9" style="1108"/>
    <col min="3073" max="3073" width="6.28515625" style="1108" customWidth="1"/>
    <col min="3074" max="3074" width="39.140625" style="1108" bestFit="1" customWidth="1"/>
    <col min="3075" max="3080" width="18.42578125" style="1108" bestFit="1" customWidth="1"/>
    <col min="3081" max="3081" width="21" style="1108" bestFit="1" customWidth="1"/>
    <col min="3082" max="3082" width="18.42578125" style="1108" bestFit="1" customWidth="1"/>
    <col min="3083" max="3328" width="9" style="1108"/>
    <col min="3329" max="3329" width="6.28515625" style="1108" customWidth="1"/>
    <col min="3330" max="3330" width="39.140625" style="1108" bestFit="1" customWidth="1"/>
    <col min="3331" max="3336" width="18.42578125" style="1108" bestFit="1" customWidth="1"/>
    <col min="3337" max="3337" width="21" style="1108" bestFit="1" customWidth="1"/>
    <col min="3338" max="3338" width="18.42578125" style="1108" bestFit="1" customWidth="1"/>
    <col min="3339" max="3584" width="9" style="1108"/>
    <col min="3585" max="3585" width="6.28515625" style="1108" customWidth="1"/>
    <col min="3586" max="3586" width="39.140625" style="1108" bestFit="1" customWidth="1"/>
    <col min="3587" max="3592" width="18.42578125" style="1108" bestFit="1" customWidth="1"/>
    <col min="3593" max="3593" width="21" style="1108" bestFit="1" customWidth="1"/>
    <col min="3594" max="3594" width="18.42578125" style="1108" bestFit="1" customWidth="1"/>
    <col min="3595" max="3840" width="9" style="1108"/>
    <col min="3841" max="3841" width="6.28515625" style="1108" customWidth="1"/>
    <col min="3842" max="3842" width="39.140625" style="1108" bestFit="1" customWidth="1"/>
    <col min="3843" max="3848" width="18.42578125" style="1108" bestFit="1" customWidth="1"/>
    <col min="3849" max="3849" width="21" style="1108" bestFit="1" customWidth="1"/>
    <col min="3850" max="3850" width="18.42578125" style="1108" bestFit="1" customWidth="1"/>
    <col min="3851" max="4096" width="9" style="1108"/>
    <col min="4097" max="4097" width="6.28515625" style="1108" customWidth="1"/>
    <col min="4098" max="4098" width="39.140625" style="1108" bestFit="1" customWidth="1"/>
    <col min="4099" max="4104" width="18.42578125" style="1108" bestFit="1" customWidth="1"/>
    <col min="4105" max="4105" width="21" style="1108" bestFit="1" customWidth="1"/>
    <col min="4106" max="4106" width="18.42578125" style="1108" bestFit="1" customWidth="1"/>
    <col min="4107" max="4352" width="9" style="1108"/>
    <col min="4353" max="4353" width="6.28515625" style="1108" customWidth="1"/>
    <col min="4354" max="4354" width="39.140625" style="1108" bestFit="1" customWidth="1"/>
    <col min="4355" max="4360" width="18.42578125" style="1108" bestFit="1" customWidth="1"/>
    <col min="4361" max="4361" width="21" style="1108" bestFit="1" customWidth="1"/>
    <col min="4362" max="4362" width="18.42578125" style="1108" bestFit="1" customWidth="1"/>
    <col min="4363" max="4608" width="9" style="1108"/>
    <col min="4609" max="4609" width="6.28515625" style="1108" customWidth="1"/>
    <col min="4610" max="4610" width="39.140625" style="1108" bestFit="1" customWidth="1"/>
    <col min="4611" max="4616" width="18.42578125" style="1108" bestFit="1" customWidth="1"/>
    <col min="4617" max="4617" width="21" style="1108" bestFit="1" customWidth="1"/>
    <col min="4618" max="4618" width="18.42578125" style="1108" bestFit="1" customWidth="1"/>
    <col min="4619" max="4864" width="9" style="1108"/>
    <col min="4865" max="4865" width="6.28515625" style="1108" customWidth="1"/>
    <col min="4866" max="4866" width="39.140625" style="1108" bestFit="1" customWidth="1"/>
    <col min="4867" max="4872" width="18.42578125" style="1108" bestFit="1" customWidth="1"/>
    <col min="4873" max="4873" width="21" style="1108" bestFit="1" customWidth="1"/>
    <col min="4874" max="4874" width="18.42578125" style="1108" bestFit="1" customWidth="1"/>
    <col min="4875" max="5120" width="9" style="1108"/>
    <col min="5121" max="5121" width="6.28515625" style="1108" customWidth="1"/>
    <col min="5122" max="5122" width="39.140625" style="1108" bestFit="1" customWidth="1"/>
    <col min="5123" max="5128" width="18.42578125" style="1108" bestFit="1" customWidth="1"/>
    <col min="5129" max="5129" width="21" style="1108" bestFit="1" customWidth="1"/>
    <col min="5130" max="5130" width="18.42578125" style="1108" bestFit="1" customWidth="1"/>
    <col min="5131" max="5376" width="9" style="1108"/>
    <col min="5377" max="5377" width="6.28515625" style="1108" customWidth="1"/>
    <col min="5378" max="5378" width="39.140625" style="1108" bestFit="1" customWidth="1"/>
    <col min="5379" max="5384" width="18.42578125" style="1108" bestFit="1" customWidth="1"/>
    <col min="5385" max="5385" width="21" style="1108" bestFit="1" customWidth="1"/>
    <col min="5386" max="5386" width="18.42578125" style="1108" bestFit="1" customWidth="1"/>
    <col min="5387" max="5632" width="9" style="1108"/>
    <col min="5633" max="5633" width="6.28515625" style="1108" customWidth="1"/>
    <col min="5634" max="5634" width="39.140625" style="1108" bestFit="1" customWidth="1"/>
    <col min="5635" max="5640" width="18.42578125" style="1108" bestFit="1" customWidth="1"/>
    <col min="5641" max="5641" width="21" style="1108" bestFit="1" customWidth="1"/>
    <col min="5642" max="5642" width="18.42578125" style="1108" bestFit="1" customWidth="1"/>
    <col min="5643" max="5888" width="9" style="1108"/>
    <col min="5889" max="5889" width="6.28515625" style="1108" customWidth="1"/>
    <col min="5890" max="5890" width="39.140625" style="1108" bestFit="1" customWidth="1"/>
    <col min="5891" max="5896" width="18.42578125" style="1108" bestFit="1" customWidth="1"/>
    <col min="5897" max="5897" width="21" style="1108" bestFit="1" customWidth="1"/>
    <col min="5898" max="5898" width="18.42578125" style="1108" bestFit="1" customWidth="1"/>
    <col min="5899" max="6144" width="9" style="1108"/>
    <col min="6145" max="6145" width="6.28515625" style="1108" customWidth="1"/>
    <col min="6146" max="6146" width="39.140625" style="1108" bestFit="1" customWidth="1"/>
    <col min="6147" max="6152" width="18.42578125" style="1108" bestFit="1" customWidth="1"/>
    <col min="6153" max="6153" width="21" style="1108" bestFit="1" customWidth="1"/>
    <col min="6154" max="6154" width="18.42578125" style="1108" bestFit="1" customWidth="1"/>
    <col min="6155" max="6400" width="9" style="1108"/>
    <col min="6401" max="6401" width="6.28515625" style="1108" customWidth="1"/>
    <col min="6402" max="6402" width="39.140625" style="1108" bestFit="1" customWidth="1"/>
    <col min="6403" max="6408" width="18.42578125" style="1108" bestFit="1" customWidth="1"/>
    <col min="6409" max="6409" width="21" style="1108" bestFit="1" customWidth="1"/>
    <col min="6410" max="6410" width="18.42578125" style="1108" bestFit="1" customWidth="1"/>
    <col min="6411" max="6656" width="9" style="1108"/>
    <col min="6657" max="6657" width="6.28515625" style="1108" customWidth="1"/>
    <col min="6658" max="6658" width="39.140625" style="1108" bestFit="1" customWidth="1"/>
    <col min="6659" max="6664" width="18.42578125" style="1108" bestFit="1" customWidth="1"/>
    <col min="6665" max="6665" width="21" style="1108" bestFit="1" customWidth="1"/>
    <col min="6666" max="6666" width="18.42578125" style="1108" bestFit="1" customWidth="1"/>
    <col min="6667" max="6912" width="9" style="1108"/>
    <col min="6913" max="6913" width="6.28515625" style="1108" customWidth="1"/>
    <col min="6914" max="6914" width="39.140625" style="1108" bestFit="1" customWidth="1"/>
    <col min="6915" max="6920" width="18.42578125" style="1108" bestFit="1" customWidth="1"/>
    <col min="6921" max="6921" width="21" style="1108" bestFit="1" customWidth="1"/>
    <col min="6922" max="6922" width="18.42578125" style="1108" bestFit="1" customWidth="1"/>
    <col min="6923" max="7168" width="9" style="1108"/>
    <col min="7169" max="7169" width="6.28515625" style="1108" customWidth="1"/>
    <col min="7170" max="7170" width="39.140625" style="1108" bestFit="1" customWidth="1"/>
    <col min="7171" max="7176" width="18.42578125" style="1108" bestFit="1" customWidth="1"/>
    <col min="7177" max="7177" width="21" style="1108" bestFit="1" customWidth="1"/>
    <col min="7178" max="7178" width="18.42578125" style="1108" bestFit="1" customWidth="1"/>
    <col min="7179" max="7424" width="9" style="1108"/>
    <col min="7425" max="7425" width="6.28515625" style="1108" customWidth="1"/>
    <col min="7426" max="7426" width="39.140625" style="1108" bestFit="1" customWidth="1"/>
    <col min="7427" max="7432" width="18.42578125" style="1108" bestFit="1" customWidth="1"/>
    <col min="7433" max="7433" width="21" style="1108" bestFit="1" customWidth="1"/>
    <col min="7434" max="7434" width="18.42578125" style="1108" bestFit="1" customWidth="1"/>
    <col min="7435" max="7680" width="9" style="1108"/>
    <col min="7681" max="7681" width="6.28515625" style="1108" customWidth="1"/>
    <col min="7682" max="7682" width="39.140625" style="1108" bestFit="1" customWidth="1"/>
    <col min="7683" max="7688" width="18.42578125" style="1108" bestFit="1" customWidth="1"/>
    <col min="7689" max="7689" width="21" style="1108" bestFit="1" customWidth="1"/>
    <col min="7690" max="7690" width="18.42578125" style="1108" bestFit="1" customWidth="1"/>
    <col min="7691" max="7936" width="9" style="1108"/>
    <col min="7937" max="7937" width="6.28515625" style="1108" customWidth="1"/>
    <col min="7938" max="7938" width="39.140625" style="1108" bestFit="1" customWidth="1"/>
    <col min="7939" max="7944" width="18.42578125" style="1108" bestFit="1" customWidth="1"/>
    <col min="7945" max="7945" width="21" style="1108" bestFit="1" customWidth="1"/>
    <col min="7946" max="7946" width="18.42578125" style="1108" bestFit="1" customWidth="1"/>
    <col min="7947" max="8192" width="9" style="1108"/>
    <col min="8193" max="8193" width="6.28515625" style="1108" customWidth="1"/>
    <col min="8194" max="8194" width="39.140625" style="1108" bestFit="1" customWidth="1"/>
    <col min="8195" max="8200" width="18.42578125" style="1108" bestFit="1" customWidth="1"/>
    <col min="8201" max="8201" width="21" style="1108" bestFit="1" customWidth="1"/>
    <col min="8202" max="8202" width="18.42578125" style="1108" bestFit="1" customWidth="1"/>
    <col min="8203" max="8448" width="9" style="1108"/>
    <col min="8449" max="8449" width="6.28515625" style="1108" customWidth="1"/>
    <col min="8450" max="8450" width="39.140625" style="1108" bestFit="1" customWidth="1"/>
    <col min="8451" max="8456" width="18.42578125" style="1108" bestFit="1" customWidth="1"/>
    <col min="8457" max="8457" width="21" style="1108" bestFit="1" customWidth="1"/>
    <col min="8458" max="8458" width="18.42578125" style="1108" bestFit="1" customWidth="1"/>
    <col min="8459" max="8704" width="9" style="1108"/>
    <col min="8705" max="8705" width="6.28515625" style="1108" customWidth="1"/>
    <col min="8706" max="8706" width="39.140625" style="1108" bestFit="1" customWidth="1"/>
    <col min="8707" max="8712" width="18.42578125" style="1108" bestFit="1" customWidth="1"/>
    <col min="8713" max="8713" width="21" style="1108" bestFit="1" customWidth="1"/>
    <col min="8714" max="8714" width="18.42578125" style="1108" bestFit="1" customWidth="1"/>
    <col min="8715" max="8960" width="9" style="1108"/>
    <col min="8961" max="8961" width="6.28515625" style="1108" customWidth="1"/>
    <col min="8962" max="8962" width="39.140625" style="1108" bestFit="1" customWidth="1"/>
    <col min="8963" max="8968" width="18.42578125" style="1108" bestFit="1" customWidth="1"/>
    <col min="8969" max="8969" width="21" style="1108" bestFit="1" customWidth="1"/>
    <col min="8970" max="8970" width="18.42578125" style="1108" bestFit="1" customWidth="1"/>
    <col min="8971" max="9216" width="9" style="1108"/>
    <col min="9217" max="9217" width="6.28515625" style="1108" customWidth="1"/>
    <col min="9218" max="9218" width="39.140625" style="1108" bestFit="1" customWidth="1"/>
    <col min="9219" max="9224" width="18.42578125" style="1108" bestFit="1" customWidth="1"/>
    <col min="9225" max="9225" width="21" style="1108" bestFit="1" customWidth="1"/>
    <col min="9226" max="9226" width="18.42578125" style="1108" bestFit="1" customWidth="1"/>
    <col min="9227" max="9472" width="9" style="1108"/>
    <col min="9473" max="9473" width="6.28515625" style="1108" customWidth="1"/>
    <col min="9474" max="9474" width="39.140625" style="1108" bestFit="1" customWidth="1"/>
    <col min="9475" max="9480" width="18.42578125" style="1108" bestFit="1" customWidth="1"/>
    <col min="9481" max="9481" width="21" style="1108" bestFit="1" customWidth="1"/>
    <col min="9482" max="9482" width="18.42578125" style="1108" bestFit="1" customWidth="1"/>
    <col min="9483" max="9728" width="9" style="1108"/>
    <col min="9729" max="9729" width="6.28515625" style="1108" customWidth="1"/>
    <col min="9730" max="9730" width="39.140625" style="1108" bestFit="1" customWidth="1"/>
    <col min="9731" max="9736" width="18.42578125" style="1108" bestFit="1" customWidth="1"/>
    <col min="9737" max="9737" width="21" style="1108" bestFit="1" customWidth="1"/>
    <col min="9738" max="9738" width="18.42578125" style="1108" bestFit="1" customWidth="1"/>
    <col min="9739" max="9984" width="9" style="1108"/>
    <col min="9985" max="9985" width="6.28515625" style="1108" customWidth="1"/>
    <col min="9986" max="9986" width="39.140625" style="1108" bestFit="1" customWidth="1"/>
    <col min="9987" max="9992" width="18.42578125" style="1108" bestFit="1" customWidth="1"/>
    <col min="9993" max="9993" width="21" style="1108" bestFit="1" customWidth="1"/>
    <col min="9994" max="9994" width="18.42578125" style="1108" bestFit="1" customWidth="1"/>
    <col min="9995" max="10240" width="9" style="1108"/>
    <col min="10241" max="10241" width="6.28515625" style="1108" customWidth="1"/>
    <col min="10242" max="10242" width="39.140625" style="1108" bestFit="1" customWidth="1"/>
    <col min="10243" max="10248" width="18.42578125" style="1108" bestFit="1" customWidth="1"/>
    <col min="10249" max="10249" width="21" style="1108" bestFit="1" customWidth="1"/>
    <col min="10250" max="10250" width="18.42578125" style="1108" bestFit="1" customWidth="1"/>
    <col min="10251" max="10496" width="9" style="1108"/>
    <col min="10497" max="10497" width="6.28515625" style="1108" customWidth="1"/>
    <col min="10498" max="10498" width="39.140625" style="1108" bestFit="1" customWidth="1"/>
    <col min="10499" max="10504" width="18.42578125" style="1108" bestFit="1" customWidth="1"/>
    <col min="10505" max="10505" width="21" style="1108" bestFit="1" customWidth="1"/>
    <col min="10506" max="10506" width="18.42578125" style="1108" bestFit="1" customWidth="1"/>
    <col min="10507" max="10752" width="9" style="1108"/>
    <col min="10753" max="10753" width="6.28515625" style="1108" customWidth="1"/>
    <col min="10754" max="10754" width="39.140625" style="1108" bestFit="1" customWidth="1"/>
    <col min="10755" max="10760" width="18.42578125" style="1108" bestFit="1" customWidth="1"/>
    <col min="10761" max="10761" width="21" style="1108" bestFit="1" customWidth="1"/>
    <col min="10762" max="10762" width="18.42578125" style="1108" bestFit="1" customWidth="1"/>
    <col min="10763" max="11008" width="9" style="1108"/>
    <col min="11009" max="11009" width="6.28515625" style="1108" customWidth="1"/>
    <col min="11010" max="11010" width="39.140625" style="1108" bestFit="1" customWidth="1"/>
    <col min="11011" max="11016" width="18.42578125" style="1108" bestFit="1" customWidth="1"/>
    <col min="11017" max="11017" width="21" style="1108" bestFit="1" customWidth="1"/>
    <col min="11018" max="11018" width="18.42578125" style="1108" bestFit="1" customWidth="1"/>
    <col min="11019" max="11264" width="9" style="1108"/>
    <col min="11265" max="11265" width="6.28515625" style="1108" customWidth="1"/>
    <col min="11266" max="11266" width="39.140625" style="1108" bestFit="1" customWidth="1"/>
    <col min="11267" max="11272" width="18.42578125" style="1108" bestFit="1" customWidth="1"/>
    <col min="11273" max="11273" width="21" style="1108" bestFit="1" customWidth="1"/>
    <col min="11274" max="11274" width="18.42578125" style="1108" bestFit="1" customWidth="1"/>
    <col min="11275" max="11520" width="9" style="1108"/>
    <col min="11521" max="11521" width="6.28515625" style="1108" customWidth="1"/>
    <col min="11522" max="11522" width="39.140625" style="1108" bestFit="1" customWidth="1"/>
    <col min="11523" max="11528" width="18.42578125" style="1108" bestFit="1" customWidth="1"/>
    <col min="11529" max="11529" width="21" style="1108" bestFit="1" customWidth="1"/>
    <col min="11530" max="11530" width="18.42578125" style="1108" bestFit="1" customWidth="1"/>
    <col min="11531" max="11776" width="9" style="1108"/>
    <col min="11777" max="11777" width="6.28515625" style="1108" customWidth="1"/>
    <col min="11778" max="11778" width="39.140625" style="1108" bestFit="1" customWidth="1"/>
    <col min="11779" max="11784" width="18.42578125" style="1108" bestFit="1" customWidth="1"/>
    <col min="11785" max="11785" width="21" style="1108" bestFit="1" customWidth="1"/>
    <col min="11786" max="11786" width="18.42578125" style="1108" bestFit="1" customWidth="1"/>
    <col min="11787" max="12032" width="9" style="1108"/>
    <col min="12033" max="12033" width="6.28515625" style="1108" customWidth="1"/>
    <col min="12034" max="12034" width="39.140625" style="1108" bestFit="1" customWidth="1"/>
    <col min="12035" max="12040" width="18.42578125" style="1108" bestFit="1" customWidth="1"/>
    <col min="12041" max="12041" width="21" style="1108" bestFit="1" customWidth="1"/>
    <col min="12042" max="12042" width="18.42578125" style="1108" bestFit="1" customWidth="1"/>
    <col min="12043" max="12288" width="9" style="1108"/>
    <col min="12289" max="12289" width="6.28515625" style="1108" customWidth="1"/>
    <col min="12290" max="12290" width="39.140625" style="1108" bestFit="1" customWidth="1"/>
    <col min="12291" max="12296" width="18.42578125" style="1108" bestFit="1" customWidth="1"/>
    <col min="12297" max="12297" width="21" style="1108" bestFit="1" customWidth="1"/>
    <col min="12298" max="12298" width="18.42578125" style="1108" bestFit="1" customWidth="1"/>
    <col min="12299" max="12544" width="9" style="1108"/>
    <col min="12545" max="12545" width="6.28515625" style="1108" customWidth="1"/>
    <col min="12546" max="12546" width="39.140625" style="1108" bestFit="1" customWidth="1"/>
    <col min="12547" max="12552" width="18.42578125" style="1108" bestFit="1" customWidth="1"/>
    <col min="12553" max="12553" width="21" style="1108" bestFit="1" customWidth="1"/>
    <col min="12554" max="12554" width="18.42578125" style="1108" bestFit="1" customWidth="1"/>
    <col min="12555" max="12800" width="9" style="1108"/>
    <col min="12801" max="12801" width="6.28515625" style="1108" customWidth="1"/>
    <col min="12802" max="12802" width="39.140625" style="1108" bestFit="1" customWidth="1"/>
    <col min="12803" max="12808" width="18.42578125" style="1108" bestFit="1" customWidth="1"/>
    <col min="12809" max="12809" width="21" style="1108" bestFit="1" customWidth="1"/>
    <col min="12810" max="12810" width="18.42578125" style="1108" bestFit="1" customWidth="1"/>
    <col min="12811" max="13056" width="9" style="1108"/>
    <col min="13057" max="13057" width="6.28515625" style="1108" customWidth="1"/>
    <col min="13058" max="13058" width="39.140625" style="1108" bestFit="1" customWidth="1"/>
    <col min="13059" max="13064" width="18.42578125" style="1108" bestFit="1" customWidth="1"/>
    <col min="13065" max="13065" width="21" style="1108" bestFit="1" customWidth="1"/>
    <col min="13066" max="13066" width="18.42578125" style="1108" bestFit="1" customWidth="1"/>
    <col min="13067" max="13312" width="9" style="1108"/>
    <col min="13313" max="13313" width="6.28515625" style="1108" customWidth="1"/>
    <col min="13314" max="13314" width="39.140625" style="1108" bestFit="1" customWidth="1"/>
    <col min="13315" max="13320" width="18.42578125" style="1108" bestFit="1" customWidth="1"/>
    <col min="13321" max="13321" width="21" style="1108" bestFit="1" customWidth="1"/>
    <col min="13322" max="13322" width="18.42578125" style="1108" bestFit="1" customWidth="1"/>
    <col min="13323" max="13568" width="9" style="1108"/>
    <col min="13569" max="13569" width="6.28515625" style="1108" customWidth="1"/>
    <col min="13570" max="13570" width="39.140625" style="1108" bestFit="1" customWidth="1"/>
    <col min="13571" max="13576" width="18.42578125" style="1108" bestFit="1" customWidth="1"/>
    <col min="13577" max="13577" width="21" style="1108" bestFit="1" customWidth="1"/>
    <col min="13578" max="13578" width="18.42578125" style="1108" bestFit="1" customWidth="1"/>
    <col min="13579" max="13824" width="9" style="1108"/>
    <col min="13825" max="13825" width="6.28515625" style="1108" customWidth="1"/>
    <col min="13826" max="13826" width="39.140625" style="1108" bestFit="1" customWidth="1"/>
    <col min="13827" max="13832" width="18.42578125" style="1108" bestFit="1" customWidth="1"/>
    <col min="13833" max="13833" width="21" style="1108" bestFit="1" customWidth="1"/>
    <col min="13834" max="13834" width="18.42578125" style="1108" bestFit="1" customWidth="1"/>
    <col min="13835" max="14080" width="9" style="1108"/>
    <col min="14081" max="14081" width="6.28515625" style="1108" customWidth="1"/>
    <col min="14082" max="14082" width="39.140625" style="1108" bestFit="1" customWidth="1"/>
    <col min="14083" max="14088" width="18.42578125" style="1108" bestFit="1" customWidth="1"/>
    <col min="14089" max="14089" width="21" style="1108" bestFit="1" customWidth="1"/>
    <col min="14090" max="14090" width="18.42578125" style="1108" bestFit="1" customWidth="1"/>
    <col min="14091" max="14336" width="9" style="1108"/>
    <col min="14337" max="14337" width="6.28515625" style="1108" customWidth="1"/>
    <col min="14338" max="14338" width="39.140625" style="1108" bestFit="1" customWidth="1"/>
    <col min="14339" max="14344" width="18.42578125" style="1108" bestFit="1" customWidth="1"/>
    <col min="14345" max="14345" width="21" style="1108" bestFit="1" customWidth="1"/>
    <col min="14346" max="14346" width="18.42578125" style="1108" bestFit="1" customWidth="1"/>
    <col min="14347" max="14592" width="9" style="1108"/>
    <col min="14593" max="14593" width="6.28515625" style="1108" customWidth="1"/>
    <col min="14594" max="14594" width="39.140625" style="1108" bestFit="1" customWidth="1"/>
    <col min="14595" max="14600" width="18.42578125" style="1108" bestFit="1" customWidth="1"/>
    <col min="14601" max="14601" width="21" style="1108" bestFit="1" customWidth="1"/>
    <col min="14602" max="14602" width="18.42578125" style="1108" bestFit="1" customWidth="1"/>
    <col min="14603" max="14848" width="9" style="1108"/>
    <col min="14849" max="14849" width="6.28515625" style="1108" customWidth="1"/>
    <col min="14850" max="14850" width="39.140625" style="1108" bestFit="1" customWidth="1"/>
    <col min="14851" max="14856" width="18.42578125" style="1108" bestFit="1" customWidth="1"/>
    <col min="14857" max="14857" width="21" style="1108" bestFit="1" customWidth="1"/>
    <col min="14858" max="14858" width="18.42578125" style="1108" bestFit="1" customWidth="1"/>
    <col min="14859" max="15104" width="9" style="1108"/>
    <col min="15105" max="15105" width="6.28515625" style="1108" customWidth="1"/>
    <col min="15106" max="15106" width="39.140625" style="1108" bestFit="1" customWidth="1"/>
    <col min="15107" max="15112" width="18.42578125" style="1108" bestFit="1" customWidth="1"/>
    <col min="15113" max="15113" width="21" style="1108" bestFit="1" customWidth="1"/>
    <col min="15114" max="15114" width="18.42578125" style="1108" bestFit="1" customWidth="1"/>
    <col min="15115" max="15360" width="9" style="1108"/>
    <col min="15361" max="15361" width="6.28515625" style="1108" customWidth="1"/>
    <col min="15362" max="15362" width="39.140625" style="1108" bestFit="1" customWidth="1"/>
    <col min="15363" max="15368" width="18.42578125" style="1108" bestFit="1" customWidth="1"/>
    <col min="15369" max="15369" width="21" style="1108" bestFit="1" customWidth="1"/>
    <col min="15370" max="15370" width="18.42578125" style="1108" bestFit="1" customWidth="1"/>
    <col min="15371" max="15616" width="9" style="1108"/>
    <col min="15617" max="15617" width="6.28515625" style="1108" customWidth="1"/>
    <col min="15618" max="15618" width="39.140625" style="1108" bestFit="1" customWidth="1"/>
    <col min="15619" max="15624" width="18.42578125" style="1108" bestFit="1" customWidth="1"/>
    <col min="15625" max="15625" width="21" style="1108" bestFit="1" customWidth="1"/>
    <col min="15626" max="15626" width="18.42578125" style="1108" bestFit="1" customWidth="1"/>
    <col min="15627" max="15872" width="9" style="1108"/>
    <col min="15873" max="15873" width="6.28515625" style="1108" customWidth="1"/>
    <col min="15874" max="15874" width="39.140625" style="1108" bestFit="1" customWidth="1"/>
    <col min="15875" max="15880" width="18.42578125" style="1108" bestFit="1" customWidth="1"/>
    <col min="15881" max="15881" width="21" style="1108" bestFit="1" customWidth="1"/>
    <col min="15882" max="15882" width="18.42578125" style="1108" bestFit="1" customWidth="1"/>
    <col min="15883" max="16128" width="9" style="1108"/>
    <col min="16129" max="16129" width="6.28515625" style="1108" customWidth="1"/>
    <col min="16130" max="16130" width="39.140625" style="1108" bestFit="1" customWidth="1"/>
    <col min="16131" max="16136" width="18.42578125" style="1108" bestFit="1" customWidth="1"/>
    <col min="16137" max="16137" width="21" style="1108" bestFit="1" customWidth="1"/>
    <col min="16138" max="16138" width="18.42578125" style="1108" bestFit="1" customWidth="1"/>
    <col min="16139" max="16384" width="9" style="1108"/>
  </cols>
  <sheetData>
    <row r="2" spans="1:256">
      <c r="A2" s="1108" t="s">
        <v>1665</v>
      </c>
    </row>
    <row r="3" spans="1:256" s="1109" customFormat="1">
      <c r="A3" s="1108"/>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8"/>
      <c r="AL3" s="1108"/>
      <c r="AM3" s="1108"/>
      <c r="AN3" s="1108"/>
      <c r="AO3" s="1108"/>
      <c r="AP3" s="1108"/>
      <c r="AQ3" s="1108"/>
      <c r="AR3" s="1108"/>
      <c r="AS3" s="1108"/>
      <c r="AT3" s="1108"/>
      <c r="AU3" s="1108"/>
      <c r="AV3" s="1108"/>
      <c r="AW3" s="1108"/>
      <c r="AX3" s="1108"/>
      <c r="AY3" s="1108"/>
      <c r="AZ3" s="1108"/>
      <c r="BA3" s="1108"/>
      <c r="BB3" s="1108"/>
      <c r="BC3" s="1108"/>
      <c r="BD3" s="1108"/>
      <c r="BE3" s="1108"/>
      <c r="BF3" s="1108"/>
      <c r="BG3" s="1108"/>
      <c r="BH3" s="1108"/>
      <c r="BI3" s="1108"/>
      <c r="BJ3" s="1108"/>
      <c r="BK3" s="1108"/>
      <c r="BL3" s="1108"/>
      <c r="BM3" s="1108"/>
      <c r="BN3" s="1108"/>
      <c r="BO3" s="1108"/>
      <c r="BP3" s="1108"/>
      <c r="BQ3" s="1108"/>
      <c r="BR3" s="1108"/>
      <c r="BS3" s="1108"/>
      <c r="BT3" s="1108"/>
      <c r="BU3" s="1108"/>
      <c r="BV3" s="1108"/>
      <c r="BW3" s="1108"/>
      <c r="BX3" s="1108"/>
      <c r="BY3" s="1108"/>
      <c r="BZ3" s="1108"/>
      <c r="CA3" s="1108"/>
      <c r="CB3" s="1108"/>
      <c r="CC3" s="1108"/>
      <c r="CD3" s="1108"/>
      <c r="CE3" s="1108"/>
      <c r="CF3" s="1108"/>
      <c r="CG3" s="1108"/>
      <c r="CH3" s="1108"/>
      <c r="CI3" s="1108"/>
      <c r="CJ3" s="1108"/>
      <c r="CK3" s="1108"/>
      <c r="CL3" s="1108"/>
      <c r="CM3" s="1108"/>
      <c r="CN3" s="1108"/>
      <c r="CO3" s="1108"/>
      <c r="CP3" s="1108"/>
      <c r="CQ3" s="1108"/>
      <c r="CR3" s="1108"/>
      <c r="CS3" s="1108"/>
      <c r="CT3" s="1108"/>
      <c r="CU3" s="1108"/>
      <c r="CV3" s="1108"/>
      <c r="CW3" s="1108"/>
      <c r="CX3" s="1108"/>
      <c r="CY3" s="1108"/>
      <c r="CZ3" s="1108"/>
      <c r="DA3" s="1108"/>
      <c r="DB3" s="1108"/>
      <c r="DC3" s="1108"/>
      <c r="DD3" s="1108"/>
      <c r="DE3" s="1108"/>
      <c r="DF3" s="1108"/>
      <c r="DG3" s="1108"/>
      <c r="DH3" s="1108"/>
      <c r="DI3" s="1108"/>
      <c r="DJ3" s="1108"/>
      <c r="DK3" s="1108"/>
      <c r="DL3" s="1108"/>
      <c r="DM3" s="1108"/>
      <c r="DN3" s="1108"/>
      <c r="DO3" s="1108"/>
      <c r="DP3" s="1108"/>
      <c r="DQ3" s="1108"/>
      <c r="DR3" s="1108"/>
      <c r="DS3" s="1108"/>
      <c r="DT3" s="1108"/>
      <c r="DU3" s="1108"/>
      <c r="DV3" s="1108"/>
      <c r="DW3" s="1108"/>
      <c r="DX3" s="1108"/>
      <c r="DY3" s="1108"/>
      <c r="DZ3" s="1108"/>
      <c r="EA3" s="1108"/>
      <c r="EB3" s="1108"/>
      <c r="EC3" s="1108"/>
      <c r="ED3" s="1108"/>
      <c r="EE3" s="1108"/>
      <c r="EF3" s="1108"/>
      <c r="EG3" s="1108"/>
      <c r="EH3" s="1108"/>
      <c r="EI3" s="1108"/>
      <c r="EJ3" s="1108"/>
      <c r="EK3" s="1108"/>
      <c r="EL3" s="1108"/>
      <c r="EM3" s="1108"/>
      <c r="EN3" s="1108"/>
      <c r="EO3" s="1108"/>
      <c r="EP3" s="1108"/>
      <c r="EQ3" s="1108"/>
      <c r="ER3" s="1108"/>
      <c r="ES3" s="1108"/>
      <c r="ET3" s="1108"/>
      <c r="EU3" s="1108"/>
      <c r="EV3" s="1108"/>
      <c r="EW3" s="1108"/>
      <c r="EX3" s="1108"/>
      <c r="EY3" s="1108"/>
      <c r="EZ3" s="1108"/>
      <c r="FA3" s="1108"/>
      <c r="FB3" s="1108"/>
      <c r="FC3" s="1108"/>
      <c r="FD3" s="1108"/>
      <c r="FE3" s="1108"/>
      <c r="FF3" s="1108"/>
      <c r="FG3" s="1108"/>
      <c r="FH3" s="1108"/>
      <c r="FI3" s="1108"/>
      <c r="FJ3" s="1108"/>
      <c r="FK3" s="1108"/>
      <c r="FL3" s="1108"/>
      <c r="FM3" s="1108"/>
      <c r="FN3" s="1108"/>
      <c r="FO3" s="1108"/>
      <c r="FP3" s="1108"/>
      <c r="FQ3" s="1108"/>
      <c r="FR3" s="1108"/>
      <c r="FS3" s="1108"/>
      <c r="FT3" s="1108"/>
      <c r="FU3" s="1108"/>
      <c r="FV3" s="1108"/>
      <c r="FW3" s="1108"/>
      <c r="FX3" s="1108"/>
      <c r="FY3" s="1108"/>
      <c r="FZ3" s="1108"/>
      <c r="GA3" s="1108"/>
      <c r="GB3" s="1108"/>
      <c r="GC3" s="1108"/>
      <c r="GD3" s="1108"/>
      <c r="GE3" s="1108"/>
      <c r="GF3" s="1108"/>
      <c r="GG3" s="1108"/>
      <c r="GH3" s="1108"/>
      <c r="GI3" s="1108"/>
      <c r="GJ3" s="1108"/>
      <c r="GK3" s="1108"/>
      <c r="GL3" s="1108"/>
      <c r="GM3" s="1108"/>
      <c r="GN3" s="1108"/>
      <c r="GO3" s="1108"/>
      <c r="GP3" s="1108"/>
      <c r="GQ3" s="1108"/>
      <c r="GR3" s="1108"/>
      <c r="GS3" s="1108"/>
      <c r="GT3" s="1108"/>
      <c r="GU3" s="1108"/>
      <c r="GV3" s="1108"/>
      <c r="GW3" s="1108"/>
      <c r="GX3" s="1108"/>
      <c r="GY3" s="1108"/>
      <c r="GZ3" s="1108"/>
      <c r="HA3" s="1108"/>
      <c r="HB3" s="1108"/>
      <c r="HC3" s="1108"/>
      <c r="HD3" s="1108"/>
      <c r="HE3" s="1108"/>
      <c r="HF3" s="1108"/>
      <c r="HG3" s="1108"/>
      <c r="HH3" s="1108"/>
      <c r="HI3" s="1108"/>
      <c r="HJ3" s="1108"/>
      <c r="HK3" s="1108"/>
      <c r="HL3" s="1108"/>
      <c r="HM3" s="1108"/>
      <c r="HN3" s="1108"/>
      <c r="HO3" s="1108"/>
      <c r="HP3" s="1108"/>
      <c r="HQ3" s="1108"/>
      <c r="HR3" s="1108"/>
      <c r="HS3" s="1108"/>
      <c r="HT3" s="1108"/>
      <c r="HU3" s="1108"/>
      <c r="HV3" s="1108"/>
      <c r="HW3" s="1108"/>
      <c r="HX3" s="1108"/>
      <c r="HY3" s="1108"/>
      <c r="HZ3" s="1108"/>
      <c r="IA3" s="1108"/>
      <c r="IB3" s="1108"/>
      <c r="IC3" s="1108"/>
      <c r="ID3" s="1108"/>
      <c r="IE3" s="1108"/>
      <c r="IF3" s="1108"/>
      <c r="IG3" s="1108"/>
      <c r="IH3" s="1108"/>
      <c r="II3" s="1108"/>
      <c r="IJ3" s="1108"/>
      <c r="IK3" s="1108"/>
      <c r="IL3" s="1108"/>
      <c r="IM3" s="1108"/>
      <c r="IN3" s="1108"/>
      <c r="IO3" s="1108"/>
      <c r="IP3" s="1108"/>
      <c r="IQ3" s="1108"/>
      <c r="IR3" s="1108"/>
      <c r="IS3" s="1108"/>
      <c r="IT3" s="1108"/>
      <c r="IU3" s="1108"/>
      <c r="IV3" s="1108"/>
    </row>
    <row r="4" spans="1:256" s="1109" customFormat="1" ht="14.25">
      <c r="A4" s="2078" t="s">
        <v>1666</v>
      </c>
      <c r="B4" s="2078"/>
      <c r="C4" s="2078"/>
      <c r="D4" s="2078"/>
      <c r="E4" s="2078"/>
      <c r="F4" s="2078"/>
      <c r="G4" s="2078"/>
      <c r="H4" s="2078"/>
      <c r="I4" s="2078"/>
      <c r="J4" s="2078"/>
      <c r="K4" s="1108"/>
      <c r="L4" s="1108"/>
      <c r="M4" s="1108"/>
      <c r="N4" s="1108"/>
      <c r="O4" s="1108"/>
      <c r="P4" s="1108"/>
      <c r="Q4" s="1108"/>
      <c r="R4" s="1108"/>
      <c r="S4" s="1108"/>
      <c r="T4" s="1108"/>
      <c r="U4" s="1108"/>
      <c r="V4" s="1108"/>
      <c r="W4" s="1108"/>
      <c r="X4" s="1108"/>
      <c r="Y4" s="1108"/>
      <c r="Z4" s="1108"/>
      <c r="AA4" s="1108"/>
      <c r="AB4" s="1108"/>
      <c r="AC4" s="1108"/>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8"/>
      <c r="AZ4" s="1108"/>
      <c r="BA4" s="1108"/>
      <c r="BB4" s="1108"/>
      <c r="BC4" s="1108"/>
      <c r="BD4" s="1108"/>
      <c r="BE4" s="1108"/>
      <c r="BF4" s="1108"/>
      <c r="BG4" s="1108"/>
      <c r="BH4" s="1108"/>
      <c r="BI4" s="1108"/>
      <c r="BJ4" s="1108"/>
      <c r="BK4" s="1108"/>
      <c r="BL4" s="1108"/>
      <c r="BM4" s="1108"/>
      <c r="BN4" s="1108"/>
      <c r="BO4" s="1108"/>
      <c r="BP4" s="1108"/>
      <c r="BQ4" s="1108"/>
      <c r="BR4" s="1108"/>
      <c r="BS4" s="1108"/>
      <c r="BT4" s="1108"/>
      <c r="BU4" s="1108"/>
      <c r="BV4" s="1108"/>
      <c r="BW4" s="1108"/>
      <c r="BX4" s="1108"/>
      <c r="BY4" s="1108"/>
      <c r="BZ4" s="1108"/>
      <c r="CA4" s="1108"/>
      <c r="CB4" s="1108"/>
      <c r="CC4" s="1108"/>
      <c r="CD4" s="1108"/>
      <c r="CE4" s="1108"/>
      <c r="CF4" s="1108"/>
      <c r="CG4" s="1108"/>
      <c r="CH4" s="1108"/>
      <c r="CI4" s="1108"/>
      <c r="CJ4" s="1108"/>
      <c r="CK4" s="1108"/>
      <c r="CL4" s="1108"/>
      <c r="CM4" s="1108"/>
      <c r="CN4" s="1108"/>
      <c r="CO4" s="1108"/>
      <c r="CP4" s="1108"/>
      <c r="CQ4" s="1108"/>
      <c r="CR4" s="1108"/>
      <c r="CS4" s="1108"/>
      <c r="CT4" s="1108"/>
      <c r="CU4" s="1108"/>
      <c r="CV4" s="1108"/>
      <c r="CW4" s="1108"/>
      <c r="CX4" s="1108"/>
      <c r="CY4" s="1108"/>
      <c r="CZ4" s="1108"/>
      <c r="DA4" s="1108"/>
      <c r="DB4" s="1108"/>
      <c r="DC4" s="1108"/>
      <c r="DD4" s="1108"/>
      <c r="DE4" s="1108"/>
      <c r="DF4" s="1108"/>
      <c r="DG4" s="1108"/>
      <c r="DH4" s="1108"/>
      <c r="DI4" s="1108"/>
      <c r="DJ4" s="1108"/>
      <c r="DK4" s="1108"/>
      <c r="DL4" s="1108"/>
      <c r="DM4" s="1108"/>
      <c r="DN4" s="1108"/>
      <c r="DO4" s="1108"/>
      <c r="DP4" s="1108"/>
      <c r="DQ4" s="1108"/>
      <c r="DR4" s="1108"/>
      <c r="DS4" s="1108"/>
      <c r="DT4" s="1108"/>
      <c r="DU4" s="1108"/>
      <c r="DV4" s="1108"/>
      <c r="DW4" s="1108"/>
      <c r="DX4" s="1108"/>
      <c r="DY4" s="1108"/>
      <c r="DZ4" s="1108"/>
      <c r="EA4" s="1108"/>
      <c r="EB4" s="1108"/>
      <c r="EC4" s="1108"/>
      <c r="ED4" s="1108"/>
      <c r="EE4" s="1108"/>
      <c r="EF4" s="1108"/>
      <c r="EG4" s="1108"/>
      <c r="EH4" s="1108"/>
      <c r="EI4" s="1108"/>
      <c r="EJ4" s="1108"/>
      <c r="EK4" s="1108"/>
      <c r="EL4" s="1108"/>
      <c r="EM4" s="1108"/>
      <c r="EN4" s="1108"/>
      <c r="EO4" s="1108"/>
      <c r="EP4" s="1108"/>
      <c r="EQ4" s="1108"/>
      <c r="ER4" s="1108"/>
      <c r="ES4" s="1108"/>
      <c r="ET4" s="1108"/>
      <c r="EU4" s="1108"/>
      <c r="EV4" s="1108"/>
      <c r="EW4" s="1108"/>
      <c r="EX4" s="1108"/>
      <c r="EY4" s="1108"/>
      <c r="EZ4" s="1108"/>
      <c r="FA4" s="1108"/>
      <c r="FB4" s="1108"/>
      <c r="FC4" s="1108"/>
      <c r="FD4" s="1108"/>
      <c r="FE4" s="1108"/>
      <c r="FF4" s="1108"/>
      <c r="FG4" s="1108"/>
      <c r="FH4" s="1108"/>
      <c r="FI4" s="1108"/>
      <c r="FJ4" s="1108"/>
      <c r="FK4" s="1108"/>
      <c r="FL4" s="1108"/>
      <c r="FM4" s="1108"/>
      <c r="FN4" s="1108"/>
      <c r="FO4" s="1108"/>
      <c r="FP4" s="1108"/>
      <c r="FQ4" s="1108"/>
      <c r="FR4" s="1108"/>
      <c r="FS4" s="1108"/>
      <c r="FT4" s="1108"/>
      <c r="FU4" s="1108"/>
      <c r="FV4" s="1108"/>
      <c r="FW4" s="1108"/>
      <c r="FX4" s="1108"/>
      <c r="FY4" s="1108"/>
      <c r="FZ4" s="1108"/>
      <c r="GA4" s="1108"/>
      <c r="GB4" s="1108"/>
      <c r="GC4" s="1108"/>
      <c r="GD4" s="1108"/>
      <c r="GE4" s="1108"/>
      <c r="GF4" s="1108"/>
      <c r="GG4" s="1108"/>
      <c r="GH4" s="1108"/>
      <c r="GI4" s="1108"/>
      <c r="GJ4" s="1108"/>
      <c r="GK4" s="1108"/>
      <c r="GL4" s="1108"/>
      <c r="GM4" s="1108"/>
      <c r="GN4" s="1108"/>
      <c r="GO4" s="1108"/>
      <c r="GP4" s="1108"/>
      <c r="GQ4" s="1108"/>
      <c r="GR4" s="1108"/>
      <c r="GS4" s="1108"/>
      <c r="GT4" s="1108"/>
      <c r="GU4" s="1108"/>
      <c r="GV4" s="1108"/>
      <c r="GW4" s="1108"/>
      <c r="GX4" s="1108"/>
      <c r="GY4" s="1108"/>
      <c r="GZ4" s="1108"/>
      <c r="HA4" s="1108"/>
      <c r="HB4" s="1108"/>
      <c r="HC4" s="1108"/>
      <c r="HD4" s="1108"/>
      <c r="HE4" s="1108"/>
      <c r="HF4" s="1108"/>
      <c r="HG4" s="1108"/>
      <c r="HH4" s="1108"/>
      <c r="HI4" s="1108"/>
      <c r="HJ4" s="1108"/>
      <c r="HK4" s="1108"/>
      <c r="HL4" s="1108"/>
      <c r="HM4" s="1108"/>
      <c r="HN4" s="1108"/>
      <c r="HO4" s="1108"/>
      <c r="HP4" s="1108"/>
      <c r="HQ4" s="1108"/>
      <c r="HR4" s="1108"/>
      <c r="HS4" s="1108"/>
      <c r="HT4" s="1108"/>
      <c r="HU4" s="1108"/>
      <c r="HV4" s="1108"/>
      <c r="HW4" s="1108"/>
      <c r="HX4" s="1108"/>
      <c r="HY4" s="1108"/>
      <c r="HZ4" s="1108"/>
      <c r="IA4" s="1108"/>
      <c r="IB4" s="1108"/>
      <c r="IC4" s="1108"/>
      <c r="ID4" s="1108"/>
      <c r="IE4" s="1108"/>
      <c r="IF4" s="1108"/>
      <c r="IG4" s="1108"/>
      <c r="IH4" s="1108"/>
      <c r="II4" s="1108"/>
      <c r="IJ4" s="1108"/>
      <c r="IK4" s="1108"/>
      <c r="IL4" s="1108"/>
      <c r="IM4" s="1108"/>
      <c r="IN4" s="1108"/>
      <c r="IO4" s="1108"/>
      <c r="IP4" s="1108"/>
      <c r="IQ4" s="1108"/>
      <c r="IR4" s="1108"/>
      <c r="IS4" s="1108"/>
      <c r="IT4" s="1108"/>
      <c r="IU4" s="1108"/>
      <c r="IV4" s="1108"/>
    </row>
    <row r="5" spans="1:256" s="1109" customFormat="1">
      <c r="A5" s="2079" t="s">
        <v>1667</v>
      </c>
      <c r="B5" s="2079"/>
      <c r="C5" s="2079"/>
      <c r="D5" s="2079"/>
      <c r="E5" s="2079"/>
      <c r="F5" s="2079"/>
      <c r="G5" s="2079"/>
      <c r="H5" s="2079"/>
      <c r="I5" s="2079"/>
      <c r="J5" s="2079"/>
      <c r="K5" s="1108"/>
      <c r="L5" s="1108"/>
      <c r="M5" s="1108"/>
      <c r="N5" s="1108"/>
      <c r="O5" s="1108"/>
      <c r="P5" s="1108"/>
      <c r="Q5" s="1108"/>
      <c r="R5" s="1108"/>
      <c r="S5" s="1108"/>
      <c r="T5" s="1108"/>
      <c r="U5" s="1108"/>
      <c r="V5" s="1108"/>
      <c r="W5" s="1108"/>
      <c r="X5" s="1108"/>
      <c r="Y5" s="1108"/>
      <c r="Z5" s="1108"/>
      <c r="AA5" s="1108"/>
      <c r="AB5" s="1108"/>
      <c r="AC5" s="1108"/>
      <c r="AD5" s="1108"/>
      <c r="AE5" s="1108"/>
      <c r="AF5" s="1108"/>
      <c r="AG5" s="1108"/>
      <c r="AH5" s="1108"/>
      <c r="AI5" s="1108"/>
      <c r="AJ5" s="1108"/>
      <c r="AK5" s="1108"/>
      <c r="AL5" s="1108"/>
      <c r="AM5" s="1108"/>
      <c r="AN5" s="1108"/>
      <c r="AO5" s="1108"/>
      <c r="AP5" s="1108"/>
      <c r="AQ5" s="1108"/>
      <c r="AR5" s="1108"/>
      <c r="AS5" s="1108"/>
      <c r="AT5" s="1108"/>
      <c r="AU5" s="1108"/>
      <c r="AV5" s="1108"/>
      <c r="AW5" s="1108"/>
      <c r="AX5" s="1108"/>
      <c r="AY5" s="1108"/>
      <c r="AZ5" s="1108"/>
      <c r="BA5" s="1108"/>
      <c r="BB5" s="1108"/>
      <c r="BC5" s="1108"/>
      <c r="BD5" s="1108"/>
      <c r="BE5" s="1108"/>
      <c r="BF5" s="1108"/>
      <c r="BG5" s="1108"/>
      <c r="BH5" s="1108"/>
      <c r="BI5" s="1108"/>
      <c r="BJ5" s="1108"/>
      <c r="BK5" s="1108"/>
      <c r="BL5" s="1108"/>
      <c r="BM5" s="1108"/>
      <c r="BN5" s="1108"/>
      <c r="BO5" s="1108"/>
      <c r="BP5" s="1108"/>
      <c r="BQ5" s="1108"/>
      <c r="BR5" s="1108"/>
      <c r="BS5" s="1108"/>
      <c r="BT5" s="1108"/>
      <c r="BU5" s="1108"/>
      <c r="BV5" s="1108"/>
      <c r="BW5" s="1108"/>
      <c r="BX5" s="1108"/>
      <c r="BY5" s="1108"/>
      <c r="BZ5" s="1108"/>
      <c r="CA5" s="1108"/>
      <c r="CB5" s="1108"/>
      <c r="CC5" s="1108"/>
      <c r="CD5" s="1108"/>
      <c r="CE5" s="1108"/>
      <c r="CF5" s="1108"/>
      <c r="CG5" s="1108"/>
      <c r="CH5" s="1108"/>
      <c r="CI5" s="1108"/>
      <c r="CJ5" s="1108"/>
      <c r="CK5" s="1108"/>
      <c r="CL5" s="1108"/>
      <c r="CM5" s="1108"/>
      <c r="CN5" s="1108"/>
      <c r="CO5" s="1108"/>
      <c r="CP5" s="1108"/>
      <c r="CQ5" s="1108"/>
      <c r="CR5" s="1108"/>
      <c r="CS5" s="1108"/>
      <c r="CT5" s="1108"/>
      <c r="CU5" s="1108"/>
      <c r="CV5" s="1108"/>
      <c r="CW5" s="1108"/>
      <c r="CX5" s="1108"/>
      <c r="CY5" s="1108"/>
      <c r="CZ5" s="1108"/>
      <c r="DA5" s="1108"/>
      <c r="DB5" s="1108"/>
      <c r="DC5" s="1108"/>
      <c r="DD5" s="1108"/>
      <c r="DE5" s="1108"/>
      <c r="DF5" s="1108"/>
      <c r="DG5" s="1108"/>
      <c r="DH5" s="1108"/>
      <c r="DI5" s="1108"/>
      <c r="DJ5" s="1108"/>
      <c r="DK5" s="1108"/>
      <c r="DL5" s="1108"/>
      <c r="DM5" s="1108"/>
      <c r="DN5" s="1108"/>
      <c r="DO5" s="1108"/>
      <c r="DP5" s="1108"/>
      <c r="DQ5" s="1108"/>
      <c r="DR5" s="1108"/>
      <c r="DS5" s="1108"/>
      <c r="DT5" s="1108"/>
      <c r="DU5" s="1108"/>
      <c r="DV5" s="1108"/>
      <c r="DW5" s="1108"/>
      <c r="DX5" s="1108"/>
      <c r="DY5" s="1108"/>
      <c r="DZ5" s="1108"/>
      <c r="EA5" s="1108"/>
      <c r="EB5" s="1108"/>
      <c r="EC5" s="1108"/>
      <c r="ED5" s="1108"/>
      <c r="EE5" s="1108"/>
      <c r="EF5" s="1108"/>
      <c r="EG5" s="1108"/>
      <c r="EH5" s="1108"/>
      <c r="EI5" s="1108"/>
      <c r="EJ5" s="1108"/>
      <c r="EK5" s="1108"/>
      <c r="EL5" s="1108"/>
      <c r="EM5" s="1108"/>
      <c r="EN5" s="1108"/>
      <c r="EO5" s="1108"/>
      <c r="EP5" s="1108"/>
      <c r="EQ5" s="1108"/>
      <c r="ER5" s="1108"/>
      <c r="ES5" s="1108"/>
      <c r="ET5" s="1108"/>
      <c r="EU5" s="1108"/>
      <c r="EV5" s="1108"/>
      <c r="EW5" s="1108"/>
      <c r="EX5" s="1108"/>
      <c r="EY5" s="1108"/>
      <c r="EZ5" s="1108"/>
      <c r="FA5" s="1108"/>
      <c r="FB5" s="1108"/>
      <c r="FC5" s="1108"/>
      <c r="FD5" s="1108"/>
      <c r="FE5" s="1108"/>
      <c r="FF5" s="1108"/>
      <c r="FG5" s="1108"/>
      <c r="FH5" s="1108"/>
      <c r="FI5" s="1108"/>
      <c r="FJ5" s="1108"/>
      <c r="FK5" s="1108"/>
      <c r="FL5" s="1108"/>
      <c r="FM5" s="1108"/>
      <c r="FN5" s="1108"/>
      <c r="FO5" s="1108"/>
      <c r="FP5" s="1108"/>
      <c r="FQ5" s="1108"/>
      <c r="FR5" s="1108"/>
      <c r="FS5" s="1108"/>
      <c r="FT5" s="1108"/>
      <c r="FU5" s="1108"/>
      <c r="FV5" s="1108"/>
      <c r="FW5" s="1108"/>
      <c r="FX5" s="1108"/>
      <c r="FY5" s="1108"/>
      <c r="FZ5" s="1108"/>
      <c r="GA5" s="1108"/>
      <c r="GB5" s="1108"/>
      <c r="GC5" s="1108"/>
      <c r="GD5" s="1108"/>
      <c r="GE5" s="1108"/>
      <c r="GF5" s="1108"/>
      <c r="GG5" s="1108"/>
      <c r="GH5" s="1108"/>
      <c r="GI5" s="1108"/>
      <c r="GJ5" s="1108"/>
      <c r="GK5" s="1108"/>
      <c r="GL5" s="1108"/>
      <c r="GM5" s="1108"/>
      <c r="GN5" s="1108"/>
      <c r="GO5" s="1108"/>
      <c r="GP5" s="1108"/>
      <c r="GQ5" s="1108"/>
      <c r="GR5" s="1108"/>
      <c r="GS5" s="1108"/>
      <c r="GT5" s="1108"/>
      <c r="GU5" s="1108"/>
      <c r="GV5" s="1108"/>
      <c r="GW5" s="1108"/>
      <c r="GX5" s="1108"/>
      <c r="GY5" s="1108"/>
      <c r="GZ5" s="1108"/>
      <c r="HA5" s="1108"/>
      <c r="HB5" s="1108"/>
      <c r="HC5" s="1108"/>
      <c r="HD5" s="1108"/>
      <c r="HE5" s="1108"/>
      <c r="HF5" s="1108"/>
      <c r="HG5" s="1108"/>
      <c r="HH5" s="1108"/>
      <c r="HI5" s="1108"/>
      <c r="HJ5" s="1108"/>
      <c r="HK5" s="1108"/>
      <c r="HL5" s="1108"/>
      <c r="HM5" s="1108"/>
      <c r="HN5" s="1108"/>
      <c r="HO5" s="1108"/>
      <c r="HP5" s="1108"/>
      <c r="HQ5" s="1108"/>
      <c r="HR5" s="1108"/>
      <c r="HS5" s="1108"/>
      <c r="HT5" s="1108"/>
      <c r="HU5" s="1108"/>
      <c r="HV5" s="1108"/>
      <c r="HW5" s="1108"/>
      <c r="HX5" s="1108"/>
      <c r="HY5" s="1108"/>
      <c r="HZ5" s="1108"/>
      <c r="IA5" s="1108"/>
      <c r="IB5" s="1108"/>
      <c r="IC5" s="1108"/>
      <c r="ID5" s="1108"/>
      <c r="IE5" s="1108"/>
      <c r="IF5" s="1108"/>
      <c r="IG5" s="1108"/>
      <c r="IH5" s="1108"/>
      <c r="II5" s="1108"/>
      <c r="IJ5" s="1108"/>
      <c r="IK5" s="1108"/>
      <c r="IL5" s="1108"/>
      <c r="IM5" s="1108"/>
      <c r="IN5" s="1108"/>
      <c r="IO5" s="1108"/>
      <c r="IP5" s="1108"/>
      <c r="IQ5" s="1108"/>
      <c r="IR5" s="1108"/>
      <c r="IS5" s="1108"/>
      <c r="IT5" s="1108"/>
      <c r="IU5" s="1108"/>
      <c r="IV5" s="1108"/>
    </row>
    <row r="6" spans="1:256" s="1109" customFormat="1">
      <c r="A6" s="2079" t="s">
        <v>1668</v>
      </c>
      <c r="B6" s="2079"/>
      <c r="C6" s="2079"/>
      <c r="D6" s="2079"/>
      <c r="E6" s="2079"/>
      <c r="F6" s="2079"/>
      <c r="G6" s="2079"/>
      <c r="H6" s="2079"/>
      <c r="I6" s="2079"/>
      <c r="J6" s="2079"/>
      <c r="K6" s="1108"/>
      <c r="L6" s="1108"/>
      <c r="M6" s="1108"/>
      <c r="N6" s="1108"/>
      <c r="O6" s="1108"/>
      <c r="P6" s="1108"/>
      <c r="Q6" s="1108"/>
      <c r="R6" s="1108"/>
      <c r="S6" s="1108"/>
      <c r="T6" s="1108"/>
      <c r="U6" s="1108"/>
      <c r="V6" s="1108"/>
      <c r="W6" s="1108"/>
      <c r="X6" s="1108"/>
      <c r="Y6" s="1108"/>
      <c r="Z6" s="1108"/>
      <c r="AA6" s="1108"/>
      <c r="AB6" s="1108"/>
      <c r="AC6" s="1108"/>
      <c r="AD6" s="1108"/>
      <c r="AE6" s="1108"/>
      <c r="AF6" s="1108"/>
      <c r="AG6" s="1108"/>
      <c r="AH6" s="1108"/>
      <c r="AI6" s="1108"/>
      <c r="AJ6" s="1108"/>
      <c r="AK6" s="1108"/>
      <c r="AL6" s="1108"/>
      <c r="AM6" s="1108"/>
      <c r="AN6" s="1108"/>
      <c r="AO6" s="1108"/>
      <c r="AP6" s="1108"/>
      <c r="AQ6" s="1108"/>
      <c r="AR6" s="1108"/>
      <c r="AS6" s="1108"/>
      <c r="AT6" s="1108"/>
      <c r="AU6" s="1108"/>
      <c r="AV6" s="1108"/>
      <c r="AW6" s="1108"/>
      <c r="AX6" s="1108"/>
      <c r="AY6" s="1108"/>
      <c r="AZ6" s="1108"/>
      <c r="BA6" s="1108"/>
      <c r="BB6" s="1108"/>
      <c r="BC6" s="1108"/>
      <c r="BD6" s="1108"/>
      <c r="BE6" s="1108"/>
      <c r="BF6" s="1108"/>
      <c r="BG6" s="1108"/>
      <c r="BH6" s="1108"/>
      <c r="BI6" s="1108"/>
      <c r="BJ6" s="1108"/>
      <c r="BK6" s="1108"/>
      <c r="BL6" s="1108"/>
      <c r="BM6" s="1108"/>
      <c r="BN6" s="1108"/>
      <c r="BO6" s="1108"/>
      <c r="BP6" s="1108"/>
      <c r="BQ6" s="1108"/>
      <c r="BR6" s="1108"/>
      <c r="BS6" s="1108"/>
      <c r="BT6" s="1108"/>
      <c r="BU6" s="1108"/>
      <c r="BV6" s="1108"/>
      <c r="BW6" s="1108"/>
      <c r="BX6" s="1108"/>
      <c r="BY6" s="1108"/>
      <c r="BZ6" s="1108"/>
      <c r="CA6" s="1108"/>
      <c r="CB6" s="1108"/>
      <c r="CC6" s="1108"/>
      <c r="CD6" s="1108"/>
      <c r="CE6" s="1108"/>
      <c r="CF6" s="1108"/>
      <c r="CG6" s="1108"/>
      <c r="CH6" s="1108"/>
      <c r="CI6" s="1108"/>
      <c r="CJ6" s="1108"/>
      <c r="CK6" s="1108"/>
      <c r="CL6" s="1108"/>
      <c r="CM6" s="1108"/>
      <c r="CN6" s="1108"/>
      <c r="CO6" s="1108"/>
      <c r="CP6" s="1108"/>
      <c r="CQ6" s="1108"/>
      <c r="CR6" s="1108"/>
      <c r="CS6" s="1108"/>
      <c r="CT6" s="1108"/>
      <c r="CU6" s="1108"/>
      <c r="CV6" s="1108"/>
      <c r="CW6" s="1108"/>
      <c r="CX6" s="1108"/>
      <c r="CY6" s="1108"/>
      <c r="CZ6" s="1108"/>
      <c r="DA6" s="1108"/>
      <c r="DB6" s="1108"/>
      <c r="DC6" s="1108"/>
      <c r="DD6" s="1108"/>
      <c r="DE6" s="1108"/>
      <c r="DF6" s="1108"/>
      <c r="DG6" s="1108"/>
      <c r="DH6" s="1108"/>
      <c r="DI6" s="1108"/>
      <c r="DJ6" s="1108"/>
      <c r="DK6" s="1108"/>
      <c r="DL6" s="1108"/>
      <c r="DM6" s="1108"/>
      <c r="DN6" s="1108"/>
      <c r="DO6" s="1108"/>
      <c r="DP6" s="1108"/>
      <c r="DQ6" s="1108"/>
      <c r="DR6" s="1108"/>
      <c r="DS6" s="1108"/>
      <c r="DT6" s="1108"/>
      <c r="DU6" s="1108"/>
      <c r="DV6" s="1108"/>
      <c r="DW6" s="1108"/>
      <c r="DX6" s="1108"/>
      <c r="DY6" s="1108"/>
      <c r="DZ6" s="1108"/>
      <c r="EA6" s="1108"/>
      <c r="EB6" s="1108"/>
      <c r="EC6" s="1108"/>
      <c r="ED6" s="1108"/>
      <c r="EE6" s="1108"/>
      <c r="EF6" s="1108"/>
      <c r="EG6" s="1108"/>
      <c r="EH6" s="1108"/>
      <c r="EI6" s="1108"/>
      <c r="EJ6" s="1108"/>
      <c r="EK6" s="1108"/>
      <c r="EL6" s="1108"/>
      <c r="EM6" s="1108"/>
      <c r="EN6" s="1108"/>
      <c r="EO6" s="1108"/>
      <c r="EP6" s="1108"/>
      <c r="EQ6" s="1108"/>
      <c r="ER6" s="1108"/>
      <c r="ES6" s="1108"/>
      <c r="ET6" s="1108"/>
      <c r="EU6" s="1108"/>
      <c r="EV6" s="1108"/>
      <c r="EW6" s="1108"/>
      <c r="EX6" s="1108"/>
      <c r="EY6" s="1108"/>
      <c r="EZ6" s="1108"/>
      <c r="FA6" s="1108"/>
      <c r="FB6" s="1108"/>
      <c r="FC6" s="1108"/>
      <c r="FD6" s="1108"/>
      <c r="FE6" s="1108"/>
      <c r="FF6" s="1108"/>
      <c r="FG6" s="1108"/>
      <c r="FH6" s="1108"/>
      <c r="FI6" s="1108"/>
      <c r="FJ6" s="1108"/>
      <c r="FK6" s="1108"/>
      <c r="FL6" s="1108"/>
      <c r="FM6" s="1108"/>
      <c r="FN6" s="1108"/>
      <c r="FO6" s="1108"/>
      <c r="FP6" s="1108"/>
      <c r="FQ6" s="1108"/>
      <c r="FR6" s="1108"/>
      <c r="FS6" s="1108"/>
      <c r="FT6" s="1108"/>
      <c r="FU6" s="1108"/>
      <c r="FV6" s="1108"/>
      <c r="FW6" s="1108"/>
      <c r="FX6" s="1108"/>
      <c r="FY6" s="1108"/>
      <c r="FZ6" s="1108"/>
      <c r="GA6" s="1108"/>
      <c r="GB6" s="1108"/>
      <c r="GC6" s="1108"/>
      <c r="GD6" s="1108"/>
      <c r="GE6" s="1108"/>
      <c r="GF6" s="1108"/>
      <c r="GG6" s="1108"/>
      <c r="GH6" s="1108"/>
      <c r="GI6" s="1108"/>
      <c r="GJ6" s="1108"/>
      <c r="GK6" s="1108"/>
      <c r="GL6" s="1108"/>
      <c r="GM6" s="1108"/>
      <c r="GN6" s="1108"/>
      <c r="GO6" s="1108"/>
      <c r="GP6" s="1108"/>
      <c r="GQ6" s="1108"/>
      <c r="GR6" s="1108"/>
      <c r="GS6" s="1108"/>
      <c r="GT6" s="1108"/>
      <c r="GU6" s="1108"/>
      <c r="GV6" s="1108"/>
      <c r="GW6" s="1108"/>
      <c r="GX6" s="1108"/>
      <c r="GY6" s="1108"/>
      <c r="GZ6" s="1108"/>
      <c r="HA6" s="1108"/>
      <c r="HB6" s="1108"/>
      <c r="HC6" s="1108"/>
      <c r="HD6" s="1108"/>
      <c r="HE6" s="1108"/>
      <c r="HF6" s="1108"/>
      <c r="HG6" s="1108"/>
      <c r="HH6" s="1108"/>
      <c r="HI6" s="1108"/>
      <c r="HJ6" s="1108"/>
      <c r="HK6" s="1108"/>
      <c r="HL6" s="1108"/>
      <c r="HM6" s="1108"/>
      <c r="HN6" s="1108"/>
      <c r="HO6" s="1108"/>
      <c r="HP6" s="1108"/>
      <c r="HQ6" s="1108"/>
      <c r="HR6" s="1108"/>
      <c r="HS6" s="1108"/>
      <c r="HT6" s="1108"/>
      <c r="HU6" s="1108"/>
      <c r="HV6" s="1108"/>
      <c r="HW6" s="1108"/>
      <c r="HX6" s="1108"/>
      <c r="HY6" s="1108"/>
      <c r="HZ6" s="1108"/>
      <c r="IA6" s="1108"/>
      <c r="IB6" s="1108"/>
      <c r="IC6" s="1108"/>
      <c r="ID6" s="1108"/>
      <c r="IE6" s="1108"/>
      <c r="IF6" s="1108"/>
      <c r="IG6" s="1108"/>
      <c r="IH6" s="1108"/>
      <c r="II6" s="1108"/>
      <c r="IJ6" s="1108"/>
      <c r="IK6" s="1108"/>
      <c r="IL6" s="1108"/>
      <c r="IM6" s="1108"/>
      <c r="IN6" s="1108"/>
      <c r="IO6" s="1108"/>
      <c r="IP6" s="1108"/>
      <c r="IQ6" s="1108"/>
      <c r="IR6" s="1108"/>
      <c r="IS6" s="1108"/>
      <c r="IT6" s="1108"/>
      <c r="IU6" s="1108"/>
      <c r="IV6" s="1108"/>
    </row>
    <row r="8" spans="1:256">
      <c r="A8" s="2080" t="s">
        <v>1669</v>
      </c>
      <c r="B8" s="2080" t="s">
        <v>81</v>
      </c>
      <c r="C8" s="2081" t="s">
        <v>1670</v>
      </c>
      <c r="D8" s="2081"/>
      <c r="E8" s="2081" t="s">
        <v>1671</v>
      </c>
      <c r="F8" s="2081"/>
      <c r="G8" s="2081" t="s">
        <v>1672</v>
      </c>
      <c r="H8" s="2081"/>
      <c r="I8" s="2081" t="s">
        <v>1673</v>
      </c>
      <c r="J8" s="2081"/>
      <c r="K8" s="1109"/>
      <c r="L8" s="1109"/>
      <c r="M8" s="1109"/>
      <c r="N8" s="1109"/>
      <c r="O8" s="1109"/>
      <c r="P8" s="1109"/>
      <c r="Q8" s="1109"/>
      <c r="R8" s="1109"/>
      <c r="S8" s="1109"/>
      <c r="T8" s="1109"/>
      <c r="U8" s="1109"/>
      <c r="V8" s="1109"/>
      <c r="W8" s="1109"/>
      <c r="X8" s="1109"/>
      <c r="Y8" s="1109"/>
      <c r="Z8" s="1109"/>
      <c r="AA8" s="1109"/>
      <c r="AB8" s="1109"/>
      <c r="AC8" s="1109"/>
      <c r="AD8" s="1109"/>
      <c r="AE8" s="1109"/>
      <c r="AF8" s="1109"/>
      <c r="AG8" s="1109"/>
      <c r="AH8" s="1109"/>
      <c r="AI8" s="1109"/>
      <c r="AJ8" s="1109"/>
      <c r="AK8" s="1109"/>
      <c r="AL8" s="1109"/>
      <c r="AM8" s="1109"/>
      <c r="AN8" s="1109"/>
      <c r="AO8" s="1109"/>
      <c r="AP8" s="1109"/>
      <c r="AQ8" s="1109"/>
      <c r="AR8" s="1109"/>
      <c r="AS8" s="1109"/>
      <c r="AT8" s="1109"/>
      <c r="AU8" s="1109"/>
      <c r="AV8" s="1109"/>
      <c r="AW8" s="1109"/>
      <c r="AX8" s="1109"/>
      <c r="AY8" s="1109"/>
      <c r="AZ8" s="1109"/>
      <c r="BA8" s="1109"/>
      <c r="BB8" s="1109"/>
      <c r="BC8" s="1109"/>
      <c r="BD8" s="1109"/>
      <c r="BE8" s="1109"/>
      <c r="BF8" s="1109"/>
      <c r="BG8" s="1109"/>
      <c r="BH8" s="1109"/>
      <c r="BI8" s="1109"/>
      <c r="BJ8" s="1109"/>
      <c r="BK8" s="1109"/>
      <c r="BL8" s="1109"/>
      <c r="BM8" s="1109"/>
      <c r="BN8" s="1109"/>
      <c r="BO8" s="1109"/>
      <c r="BP8" s="1109"/>
      <c r="BQ8" s="1109"/>
      <c r="BR8" s="1109"/>
      <c r="BS8" s="1109"/>
      <c r="BT8" s="1109"/>
      <c r="BU8" s="1109"/>
      <c r="BV8" s="1109"/>
      <c r="BW8" s="1109"/>
      <c r="BX8" s="1109"/>
      <c r="BY8" s="1109"/>
      <c r="BZ8" s="1109"/>
      <c r="CA8" s="1109"/>
      <c r="CB8" s="1109"/>
      <c r="CC8" s="1109"/>
      <c r="CD8" s="1109"/>
      <c r="CE8" s="1109"/>
      <c r="CF8" s="1109"/>
      <c r="CG8" s="1109"/>
      <c r="CH8" s="1109"/>
      <c r="CI8" s="1109"/>
      <c r="CJ8" s="1109"/>
      <c r="CK8" s="1109"/>
      <c r="CL8" s="1109"/>
      <c r="CM8" s="1109"/>
      <c r="CN8" s="1109"/>
      <c r="CO8" s="1109"/>
      <c r="CP8" s="1109"/>
      <c r="CQ8" s="1109"/>
      <c r="CR8" s="1109"/>
      <c r="CS8" s="1109"/>
      <c r="CT8" s="1109"/>
      <c r="CU8" s="1109"/>
      <c r="CV8" s="1109"/>
      <c r="CW8" s="1109"/>
      <c r="CX8" s="1109"/>
      <c r="CY8" s="1109"/>
      <c r="CZ8" s="1109"/>
      <c r="DA8" s="1109"/>
      <c r="DB8" s="1109"/>
      <c r="DC8" s="1109"/>
      <c r="DD8" s="1109"/>
      <c r="DE8" s="1109"/>
      <c r="DF8" s="1109"/>
      <c r="DG8" s="1109"/>
      <c r="DH8" s="1109"/>
      <c r="DI8" s="1109"/>
      <c r="DJ8" s="1109"/>
      <c r="DK8" s="1109"/>
      <c r="DL8" s="1109"/>
      <c r="DM8" s="1109"/>
      <c r="DN8" s="1109"/>
      <c r="DO8" s="1109"/>
      <c r="DP8" s="1109"/>
      <c r="DQ8" s="1109"/>
      <c r="DR8" s="1109"/>
      <c r="DS8" s="1109"/>
      <c r="DT8" s="1109"/>
      <c r="DU8" s="1109"/>
      <c r="DV8" s="1109"/>
      <c r="DW8" s="1109"/>
      <c r="DX8" s="1109"/>
      <c r="DY8" s="1109"/>
      <c r="DZ8" s="1109"/>
      <c r="EA8" s="1109"/>
      <c r="EB8" s="1109"/>
      <c r="EC8" s="1109"/>
      <c r="ED8" s="1109"/>
      <c r="EE8" s="1109"/>
      <c r="EF8" s="1109"/>
      <c r="EG8" s="1109"/>
      <c r="EH8" s="1109"/>
      <c r="EI8" s="1109"/>
      <c r="EJ8" s="1109"/>
      <c r="EK8" s="1109"/>
      <c r="EL8" s="1109"/>
      <c r="EM8" s="1109"/>
      <c r="EN8" s="1109"/>
      <c r="EO8" s="1109"/>
      <c r="EP8" s="1109"/>
      <c r="EQ8" s="1109"/>
      <c r="ER8" s="1109"/>
      <c r="ES8" s="1109"/>
      <c r="ET8" s="1109"/>
      <c r="EU8" s="1109"/>
      <c r="EV8" s="1109"/>
      <c r="EW8" s="1109"/>
      <c r="EX8" s="1109"/>
      <c r="EY8" s="1109"/>
      <c r="EZ8" s="1109"/>
      <c r="FA8" s="1109"/>
      <c r="FB8" s="1109"/>
      <c r="FC8" s="1109"/>
      <c r="FD8" s="1109"/>
      <c r="FE8" s="1109"/>
      <c r="FF8" s="1109"/>
      <c r="FG8" s="1109"/>
      <c r="FH8" s="1109"/>
      <c r="FI8" s="1109"/>
      <c r="FJ8" s="1109"/>
      <c r="FK8" s="1109"/>
      <c r="FL8" s="1109"/>
      <c r="FM8" s="1109"/>
      <c r="FN8" s="1109"/>
      <c r="FO8" s="1109"/>
      <c r="FP8" s="1109"/>
      <c r="FQ8" s="1109"/>
      <c r="FR8" s="1109"/>
      <c r="FS8" s="1109"/>
      <c r="FT8" s="1109"/>
      <c r="FU8" s="1109"/>
      <c r="FV8" s="1109"/>
      <c r="FW8" s="1109"/>
      <c r="FX8" s="1109"/>
      <c r="FY8" s="1109"/>
      <c r="FZ8" s="1109"/>
      <c r="GA8" s="1109"/>
      <c r="GB8" s="1109"/>
      <c r="GC8" s="1109"/>
      <c r="GD8" s="1109"/>
      <c r="GE8" s="1109"/>
      <c r="GF8" s="1109"/>
      <c r="GG8" s="1109"/>
      <c r="GH8" s="1109"/>
      <c r="GI8" s="1109"/>
      <c r="GJ8" s="1109"/>
      <c r="GK8" s="1109"/>
      <c r="GL8" s="1109"/>
      <c r="GM8" s="1109"/>
      <c r="GN8" s="1109"/>
      <c r="GO8" s="1109"/>
      <c r="GP8" s="1109"/>
      <c r="GQ8" s="1109"/>
      <c r="GR8" s="1109"/>
      <c r="GS8" s="1109"/>
      <c r="GT8" s="1109"/>
      <c r="GU8" s="1109"/>
      <c r="GV8" s="1109"/>
      <c r="GW8" s="1109"/>
      <c r="GX8" s="1109"/>
      <c r="GY8" s="1109"/>
      <c r="GZ8" s="1109"/>
      <c r="HA8" s="1109"/>
      <c r="HB8" s="1109"/>
      <c r="HC8" s="1109"/>
      <c r="HD8" s="1109"/>
      <c r="HE8" s="1109"/>
      <c r="HF8" s="1109"/>
      <c r="HG8" s="1109"/>
      <c r="HH8" s="1109"/>
      <c r="HI8" s="1109"/>
      <c r="HJ8" s="1109"/>
      <c r="HK8" s="1109"/>
      <c r="HL8" s="1109"/>
      <c r="HM8" s="1109"/>
      <c r="HN8" s="1109"/>
      <c r="HO8" s="1109"/>
      <c r="HP8" s="1109"/>
      <c r="HQ8" s="1109"/>
      <c r="HR8" s="1109"/>
      <c r="HS8" s="1109"/>
      <c r="HT8" s="1109"/>
      <c r="HU8" s="1109"/>
      <c r="HV8" s="1109"/>
      <c r="HW8" s="1109"/>
      <c r="HX8" s="1109"/>
      <c r="HY8" s="1109"/>
      <c r="HZ8" s="1109"/>
      <c r="IA8" s="1109"/>
      <c r="IB8" s="1109"/>
      <c r="IC8" s="1109"/>
      <c r="ID8" s="1109"/>
      <c r="IE8" s="1109"/>
      <c r="IF8" s="1109"/>
      <c r="IG8" s="1109"/>
      <c r="IH8" s="1109"/>
      <c r="II8" s="1109"/>
      <c r="IJ8" s="1109"/>
      <c r="IK8" s="1109"/>
      <c r="IL8" s="1109"/>
      <c r="IM8" s="1109"/>
      <c r="IN8" s="1109"/>
      <c r="IO8" s="1109"/>
      <c r="IP8" s="1109"/>
      <c r="IQ8" s="1109"/>
      <c r="IR8" s="1109"/>
      <c r="IS8" s="1109"/>
      <c r="IT8" s="1109"/>
      <c r="IU8" s="1109"/>
      <c r="IV8" s="1109"/>
    </row>
    <row r="9" spans="1:256">
      <c r="A9" s="2081"/>
      <c r="B9" s="2081"/>
      <c r="C9" s="1110" t="s">
        <v>538</v>
      </c>
      <c r="D9" s="1110" t="s">
        <v>537</v>
      </c>
      <c r="E9" s="1110" t="s">
        <v>538</v>
      </c>
      <c r="F9" s="1110" t="s">
        <v>537</v>
      </c>
      <c r="G9" s="1110" t="s">
        <v>538</v>
      </c>
      <c r="H9" s="1110" t="s">
        <v>537</v>
      </c>
      <c r="I9" s="1110" t="s">
        <v>538</v>
      </c>
      <c r="J9" s="1110" t="s">
        <v>537</v>
      </c>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09"/>
      <c r="AI9" s="1109"/>
      <c r="AJ9" s="1109"/>
      <c r="AK9" s="1109"/>
      <c r="AL9" s="1109"/>
      <c r="AM9" s="1109"/>
      <c r="AN9" s="1109"/>
      <c r="AO9" s="1109"/>
      <c r="AP9" s="1109"/>
      <c r="AQ9" s="1109"/>
      <c r="AR9" s="1109"/>
      <c r="AS9" s="1109"/>
      <c r="AT9" s="1109"/>
      <c r="AU9" s="1109"/>
      <c r="AV9" s="1109"/>
      <c r="AW9" s="1109"/>
      <c r="AX9" s="1109"/>
      <c r="AY9" s="1109"/>
      <c r="AZ9" s="1109"/>
      <c r="BA9" s="1109"/>
      <c r="BB9" s="1109"/>
      <c r="BC9" s="1109"/>
      <c r="BD9" s="1109"/>
      <c r="BE9" s="1109"/>
      <c r="BF9" s="1109"/>
      <c r="BG9" s="1109"/>
      <c r="BH9" s="1109"/>
      <c r="BI9" s="1109"/>
      <c r="BJ9" s="1109"/>
      <c r="BK9" s="1109"/>
      <c r="BL9" s="1109"/>
      <c r="BM9" s="1109"/>
      <c r="BN9" s="1109"/>
      <c r="BO9" s="1109"/>
      <c r="BP9" s="1109"/>
      <c r="BQ9" s="1109"/>
      <c r="BR9" s="1109"/>
      <c r="BS9" s="1109"/>
      <c r="BT9" s="1109"/>
      <c r="BU9" s="1109"/>
      <c r="BV9" s="1109"/>
      <c r="BW9" s="1109"/>
      <c r="BX9" s="1109"/>
      <c r="BY9" s="1109"/>
      <c r="BZ9" s="1109"/>
      <c r="CA9" s="1109"/>
      <c r="CB9" s="1109"/>
      <c r="CC9" s="1109"/>
      <c r="CD9" s="1109"/>
      <c r="CE9" s="1109"/>
      <c r="CF9" s="1109"/>
      <c r="CG9" s="1109"/>
      <c r="CH9" s="1109"/>
      <c r="CI9" s="1109"/>
      <c r="CJ9" s="1109"/>
      <c r="CK9" s="1109"/>
      <c r="CL9" s="1109"/>
      <c r="CM9" s="1109"/>
      <c r="CN9" s="1109"/>
      <c r="CO9" s="1109"/>
      <c r="CP9" s="1109"/>
      <c r="CQ9" s="1109"/>
      <c r="CR9" s="1109"/>
      <c r="CS9" s="1109"/>
      <c r="CT9" s="1109"/>
      <c r="CU9" s="1109"/>
      <c r="CV9" s="1109"/>
      <c r="CW9" s="1109"/>
      <c r="CX9" s="1109"/>
      <c r="CY9" s="1109"/>
      <c r="CZ9" s="1109"/>
      <c r="DA9" s="1109"/>
      <c r="DB9" s="1109"/>
      <c r="DC9" s="1109"/>
      <c r="DD9" s="1109"/>
      <c r="DE9" s="1109"/>
      <c r="DF9" s="1109"/>
      <c r="DG9" s="1109"/>
      <c r="DH9" s="1109"/>
      <c r="DI9" s="1109"/>
      <c r="DJ9" s="1109"/>
      <c r="DK9" s="1109"/>
      <c r="DL9" s="1109"/>
      <c r="DM9" s="1109"/>
      <c r="DN9" s="1109"/>
      <c r="DO9" s="1109"/>
      <c r="DP9" s="1109"/>
      <c r="DQ9" s="1109"/>
      <c r="DR9" s="1109"/>
      <c r="DS9" s="1109"/>
      <c r="DT9" s="1109"/>
      <c r="DU9" s="1109"/>
      <c r="DV9" s="1109"/>
      <c r="DW9" s="1109"/>
      <c r="DX9" s="1109"/>
      <c r="DY9" s="1109"/>
      <c r="DZ9" s="1109"/>
      <c r="EA9" s="1109"/>
      <c r="EB9" s="1109"/>
      <c r="EC9" s="1109"/>
      <c r="ED9" s="1109"/>
      <c r="EE9" s="1109"/>
      <c r="EF9" s="1109"/>
      <c r="EG9" s="1109"/>
      <c r="EH9" s="1109"/>
      <c r="EI9" s="1109"/>
      <c r="EJ9" s="1109"/>
      <c r="EK9" s="1109"/>
      <c r="EL9" s="1109"/>
      <c r="EM9" s="1109"/>
      <c r="EN9" s="1109"/>
      <c r="EO9" s="1109"/>
      <c r="EP9" s="1109"/>
      <c r="EQ9" s="1109"/>
      <c r="ER9" s="1109"/>
      <c r="ES9" s="1109"/>
      <c r="ET9" s="1109"/>
      <c r="EU9" s="1109"/>
      <c r="EV9" s="1109"/>
      <c r="EW9" s="1109"/>
      <c r="EX9" s="1109"/>
      <c r="EY9" s="1109"/>
      <c r="EZ9" s="1109"/>
      <c r="FA9" s="1109"/>
      <c r="FB9" s="1109"/>
      <c r="FC9" s="1109"/>
      <c r="FD9" s="1109"/>
      <c r="FE9" s="1109"/>
      <c r="FF9" s="1109"/>
      <c r="FG9" s="1109"/>
      <c r="FH9" s="1109"/>
      <c r="FI9" s="1109"/>
      <c r="FJ9" s="1109"/>
      <c r="FK9" s="1109"/>
      <c r="FL9" s="1109"/>
      <c r="FM9" s="1109"/>
      <c r="FN9" s="1109"/>
      <c r="FO9" s="1109"/>
      <c r="FP9" s="1109"/>
      <c r="FQ9" s="1109"/>
      <c r="FR9" s="1109"/>
      <c r="FS9" s="1109"/>
      <c r="FT9" s="1109"/>
      <c r="FU9" s="1109"/>
      <c r="FV9" s="1109"/>
      <c r="FW9" s="1109"/>
      <c r="FX9" s="1109"/>
      <c r="FY9" s="1109"/>
      <c r="FZ9" s="1109"/>
      <c r="GA9" s="1109"/>
      <c r="GB9" s="1109"/>
      <c r="GC9" s="1109"/>
      <c r="GD9" s="1109"/>
      <c r="GE9" s="1109"/>
      <c r="GF9" s="1109"/>
      <c r="GG9" s="1109"/>
      <c r="GH9" s="1109"/>
      <c r="GI9" s="1109"/>
      <c r="GJ9" s="1109"/>
      <c r="GK9" s="1109"/>
      <c r="GL9" s="1109"/>
      <c r="GM9" s="1109"/>
      <c r="GN9" s="1109"/>
      <c r="GO9" s="1109"/>
      <c r="GP9" s="1109"/>
      <c r="GQ9" s="1109"/>
      <c r="GR9" s="1109"/>
      <c r="GS9" s="1109"/>
      <c r="GT9" s="1109"/>
      <c r="GU9" s="1109"/>
      <c r="GV9" s="1109"/>
      <c r="GW9" s="1109"/>
      <c r="GX9" s="1109"/>
      <c r="GY9" s="1109"/>
      <c r="GZ9" s="1109"/>
      <c r="HA9" s="1109"/>
      <c r="HB9" s="1109"/>
      <c r="HC9" s="1109"/>
      <c r="HD9" s="1109"/>
      <c r="HE9" s="1109"/>
      <c r="HF9" s="1109"/>
      <c r="HG9" s="1109"/>
      <c r="HH9" s="1109"/>
      <c r="HI9" s="1109"/>
      <c r="HJ9" s="1109"/>
      <c r="HK9" s="1109"/>
      <c r="HL9" s="1109"/>
      <c r="HM9" s="1109"/>
      <c r="HN9" s="1109"/>
      <c r="HO9" s="1109"/>
      <c r="HP9" s="1109"/>
      <c r="HQ9" s="1109"/>
      <c r="HR9" s="1109"/>
      <c r="HS9" s="1109"/>
      <c r="HT9" s="1109"/>
      <c r="HU9" s="1109"/>
      <c r="HV9" s="1109"/>
      <c r="HW9" s="1109"/>
      <c r="HX9" s="1109"/>
      <c r="HY9" s="1109"/>
      <c r="HZ9" s="1109"/>
      <c r="IA9" s="1109"/>
      <c r="IB9" s="1109"/>
      <c r="IC9" s="1109"/>
      <c r="ID9" s="1109"/>
      <c r="IE9" s="1109"/>
      <c r="IF9" s="1109"/>
      <c r="IG9" s="1109"/>
      <c r="IH9" s="1109"/>
      <c r="II9" s="1109"/>
      <c r="IJ9" s="1109"/>
      <c r="IK9" s="1109"/>
      <c r="IL9" s="1109"/>
      <c r="IM9" s="1109"/>
      <c r="IN9" s="1109"/>
      <c r="IO9" s="1109"/>
      <c r="IP9" s="1109"/>
      <c r="IQ9" s="1109"/>
      <c r="IR9" s="1109"/>
      <c r="IS9" s="1109"/>
      <c r="IT9" s="1109"/>
      <c r="IU9" s="1109"/>
      <c r="IV9" s="1109"/>
    </row>
    <row r="10" spans="1:256">
      <c r="A10" s="1111" t="s">
        <v>1674</v>
      </c>
      <c r="B10" s="1111" t="s">
        <v>534</v>
      </c>
      <c r="C10" s="1112">
        <v>2822677196</v>
      </c>
      <c r="D10" s="1112"/>
      <c r="E10" s="1112">
        <v>53868980096</v>
      </c>
      <c r="F10" s="1112">
        <v>53050401905</v>
      </c>
      <c r="G10" s="1112">
        <v>53868980096</v>
      </c>
      <c r="H10" s="1112">
        <v>53050401905</v>
      </c>
      <c r="I10" s="1112">
        <v>3641255387</v>
      </c>
      <c r="J10" s="1112"/>
    </row>
    <row r="11" spans="1:256">
      <c r="A11" s="1113" t="s">
        <v>1675</v>
      </c>
      <c r="B11" s="1113" t="s">
        <v>1197</v>
      </c>
      <c r="C11" s="1114">
        <v>2822677196</v>
      </c>
      <c r="D11" s="1114"/>
      <c r="E11" s="1114">
        <v>53868980096</v>
      </c>
      <c r="F11" s="1114">
        <v>53050401905</v>
      </c>
      <c r="G11" s="1114">
        <v>53868980096</v>
      </c>
      <c r="H11" s="1114">
        <v>53050401905</v>
      </c>
      <c r="I11" s="1114">
        <v>3641255387</v>
      </c>
      <c r="J11" s="1114"/>
    </row>
    <row r="12" spans="1:256">
      <c r="A12" s="1115" t="s">
        <v>1676</v>
      </c>
      <c r="B12" s="1115" t="s">
        <v>506</v>
      </c>
      <c r="C12" s="1116">
        <v>21983917961</v>
      </c>
      <c r="D12" s="1116"/>
      <c r="E12" s="1116">
        <v>474902571805</v>
      </c>
      <c r="F12" s="1116">
        <v>496361350620</v>
      </c>
      <c r="G12" s="1116">
        <v>474902571805</v>
      </c>
      <c r="H12" s="1116">
        <v>496361350620</v>
      </c>
      <c r="I12" s="1116">
        <v>525139146</v>
      </c>
      <c r="J12" s="1116"/>
    </row>
    <row r="13" spans="1:256">
      <c r="A13" s="1113" t="s">
        <v>1677</v>
      </c>
      <c r="B13" s="1113" t="s">
        <v>1200</v>
      </c>
      <c r="C13" s="1114">
        <v>21983917961</v>
      </c>
      <c r="D13" s="1114"/>
      <c r="E13" s="1114">
        <v>474902571805</v>
      </c>
      <c r="F13" s="1114">
        <v>496361350620</v>
      </c>
      <c r="G13" s="1114">
        <v>474902571805</v>
      </c>
      <c r="H13" s="1114">
        <v>496361350620</v>
      </c>
      <c r="I13" s="1114">
        <v>525139146</v>
      </c>
      <c r="J13" s="1114"/>
    </row>
    <row r="14" spans="1:256">
      <c r="A14" s="1115" t="s">
        <v>1678</v>
      </c>
      <c r="B14" s="1115" t="s">
        <v>497</v>
      </c>
      <c r="C14" s="1116">
        <v>283877145437</v>
      </c>
      <c r="D14" s="1116">
        <v>46925702017</v>
      </c>
      <c r="E14" s="1116">
        <v>237063208431</v>
      </c>
      <c r="F14" s="1116">
        <v>177453420887</v>
      </c>
      <c r="G14" s="1116">
        <v>237063208431</v>
      </c>
      <c r="H14" s="1116">
        <v>177453420887</v>
      </c>
      <c r="I14" s="1116">
        <v>314248921350</v>
      </c>
      <c r="J14" s="1116">
        <v>17687690386</v>
      </c>
    </row>
    <row r="15" spans="1:256">
      <c r="A15" s="1113" t="s">
        <v>1679</v>
      </c>
      <c r="B15" s="1113" t="s">
        <v>1680</v>
      </c>
      <c r="C15" s="1114">
        <v>283576461815</v>
      </c>
      <c r="D15" s="1114">
        <v>46925702017</v>
      </c>
      <c r="E15" s="1114">
        <v>237063208431</v>
      </c>
      <c r="F15" s="1114">
        <v>177453420887</v>
      </c>
      <c r="G15" s="1114">
        <v>237063208431</v>
      </c>
      <c r="H15" s="1114">
        <v>177453420887</v>
      </c>
      <c r="I15" s="1114">
        <v>313948237728</v>
      </c>
      <c r="J15" s="1114">
        <v>17687690386</v>
      </c>
    </row>
    <row r="16" spans="1:256">
      <c r="A16" s="1113" t="s">
        <v>1681</v>
      </c>
      <c r="B16" s="1113" t="s">
        <v>1682</v>
      </c>
      <c r="C16" s="1114">
        <v>300683622</v>
      </c>
      <c r="D16" s="1114"/>
      <c r="E16" s="1114"/>
      <c r="F16" s="1114"/>
      <c r="G16" s="1114"/>
      <c r="H16" s="1114"/>
      <c r="I16" s="1114">
        <v>300683622</v>
      </c>
      <c r="J16" s="1114"/>
    </row>
    <row r="17" spans="1:10">
      <c r="A17" s="1115" t="s">
        <v>1683</v>
      </c>
      <c r="B17" s="1115" t="s">
        <v>532</v>
      </c>
      <c r="C17" s="1116"/>
      <c r="D17" s="1116"/>
      <c r="E17" s="1116">
        <v>14145920148</v>
      </c>
      <c r="F17" s="1116">
        <v>14124499160</v>
      </c>
      <c r="G17" s="1116">
        <v>14145920148</v>
      </c>
      <c r="H17" s="1116">
        <v>14124499160</v>
      </c>
      <c r="I17" s="1116">
        <v>21420988</v>
      </c>
      <c r="J17" s="1116"/>
    </row>
    <row r="18" spans="1:10">
      <c r="A18" s="1113" t="s">
        <v>1684</v>
      </c>
      <c r="B18" s="1113" t="s">
        <v>1685</v>
      </c>
      <c r="C18" s="1114"/>
      <c r="D18" s="1114"/>
      <c r="E18" s="1114">
        <v>14145920148</v>
      </c>
      <c r="F18" s="1114">
        <v>14124499160</v>
      </c>
      <c r="G18" s="1114">
        <v>14145920148</v>
      </c>
      <c r="H18" s="1114">
        <v>14124499160</v>
      </c>
      <c r="I18" s="1114">
        <v>21420988</v>
      </c>
      <c r="J18" s="1114"/>
    </row>
    <row r="19" spans="1:10">
      <c r="A19" s="1115" t="s">
        <v>1686</v>
      </c>
      <c r="B19" s="1115" t="s">
        <v>494</v>
      </c>
      <c r="C19" s="1116">
        <v>5434923606</v>
      </c>
      <c r="D19" s="1116"/>
      <c r="E19" s="1116">
        <v>46138487577</v>
      </c>
      <c r="F19" s="1116">
        <v>43594146051</v>
      </c>
      <c r="G19" s="1116">
        <v>46138487577</v>
      </c>
      <c r="H19" s="1116">
        <v>43594146051</v>
      </c>
      <c r="I19" s="1116">
        <v>7979265132</v>
      </c>
      <c r="J19" s="1116"/>
    </row>
    <row r="20" spans="1:10">
      <c r="A20" s="1113" t="s">
        <v>1687</v>
      </c>
      <c r="B20" s="1113" t="s">
        <v>1688</v>
      </c>
      <c r="C20" s="1114">
        <v>5434923606</v>
      </c>
      <c r="D20" s="1114"/>
      <c r="E20" s="1114">
        <v>46138487577</v>
      </c>
      <c r="F20" s="1114">
        <v>43594146051</v>
      </c>
      <c r="G20" s="1114">
        <v>46138487577</v>
      </c>
      <c r="H20" s="1114">
        <v>43594146051</v>
      </c>
      <c r="I20" s="1114">
        <v>7979265132</v>
      </c>
      <c r="J20" s="1114"/>
    </row>
    <row r="21" spans="1:10">
      <c r="A21" s="1115" t="s">
        <v>1689</v>
      </c>
      <c r="B21" s="1115" t="s">
        <v>1140</v>
      </c>
      <c r="C21" s="1116">
        <v>25390765410</v>
      </c>
      <c r="D21" s="1116"/>
      <c r="E21" s="1116">
        <v>471068340</v>
      </c>
      <c r="F21" s="1116">
        <v>33015873</v>
      </c>
      <c r="G21" s="1116">
        <v>471068340</v>
      </c>
      <c r="H21" s="1116">
        <v>33015873</v>
      </c>
      <c r="I21" s="1116">
        <v>25828817877</v>
      </c>
      <c r="J21" s="1116"/>
    </row>
    <row r="22" spans="1:10">
      <c r="A22" s="1113" t="s">
        <v>1690</v>
      </c>
      <c r="B22" s="1113" t="s">
        <v>490</v>
      </c>
      <c r="C22" s="1114">
        <v>25390765410</v>
      </c>
      <c r="D22" s="1114"/>
      <c r="E22" s="1114">
        <v>471068340</v>
      </c>
      <c r="F22" s="1114">
        <v>33015873</v>
      </c>
      <c r="G22" s="1114">
        <v>471068340</v>
      </c>
      <c r="H22" s="1114">
        <v>33015873</v>
      </c>
      <c r="I22" s="1114">
        <v>25828817877</v>
      </c>
      <c r="J22" s="1114"/>
    </row>
    <row r="23" spans="1:10">
      <c r="A23" s="1115" t="s">
        <v>1691</v>
      </c>
      <c r="B23" s="1115" t="s">
        <v>478</v>
      </c>
      <c r="C23" s="1116">
        <v>17114716029</v>
      </c>
      <c r="D23" s="1116"/>
      <c r="E23" s="1116">
        <v>37910060502</v>
      </c>
      <c r="F23" s="1116">
        <v>16381305211</v>
      </c>
      <c r="G23" s="1116">
        <v>37910060502</v>
      </c>
      <c r="H23" s="1116">
        <v>16381305211</v>
      </c>
      <c r="I23" s="1116">
        <v>38643471320</v>
      </c>
      <c r="J23" s="1116"/>
    </row>
    <row r="24" spans="1:10">
      <c r="A24" s="1113" t="s">
        <v>1692</v>
      </c>
      <c r="B24" s="1113" t="s">
        <v>1693</v>
      </c>
      <c r="C24" s="1114">
        <v>17114716029</v>
      </c>
      <c r="D24" s="1114"/>
      <c r="E24" s="1114">
        <v>37910060502</v>
      </c>
      <c r="F24" s="1114">
        <v>16381305211</v>
      </c>
      <c r="G24" s="1114">
        <v>37910060502</v>
      </c>
      <c r="H24" s="1114">
        <v>16381305211</v>
      </c>
      <c r="I24" s="1114">
        <v>38643471320</v>
      </c>
      <c r="J24" s="1114"/>
    </row>
    <row r="25" spans="1:10">
      <c r="A25" s="1115" t="s">
        <v>1694</v>
      </c>
      <c r="B25" s="1115" t="s">
        <v>531</v>
      </c>
      <c r="C25" s="1116">
        <v>149480819</v>
      </c>
      <c r="D25" s="1116"/>
      <c r="E25" s="1116">
        <v>2400998773</v>
      </c>
      <c r="F25" s="1116">
        <v>2078920213</v>
      </c>
      <c r="G25" s="1116">
        <v>2400998773</v>
      </c>
      <c r="H25" s="1116">
        <v>2078920213</v>
      </c>
      <c r="I25" s="1116">
        <v>471559379</v>
      </c>
      <c r="J25" s="1116"/>
    </row>
    <row r="26" spans="1:10">
      <c r="A26" s="1113" t="s">
        <v>1695</v>
      </c>
      <c r="B26" s="1113" t="s">
        <v>1696</v>
      </c>
      <c r="C26" s="1114"/>
      <c r="D26" s="1114"/>
      <c r="E26" s="1114">
        <v>472072909</v>
      </c>
      <c r="F26" s="1114">
        <v>195926545</v>
      </c>
      <c r="G26" s="1114">
        <v>472072909</v>
      </c>
      <c r="H26" s="1114">
        <v>195926545</v>
      </c>
      <c r="I26" s="1114">
        <v>276146364</v>
      </c>
      <c r="J26" s="1114"/>
    </row>
    <row r="27" spans="1:10">
      <c r="A27" s="1113" t="s">
        <v>1697</v>
      </c>
      <c r="B27" s="1113" t="s">
        <v>1698</v>
      </c>
      <c r="C27" s="1114">
        <v>101943686</v>
      </c>
      <c r="D27" s="1114"/>
      <c r="E27" s="1114">
        <v>1924645464</v>
      </c>
      <c r="F27" s="1114">
        <v>1882993668</v>
      </c>
      <c r="G27" s="1114">
        <v>1924645464</v>
      </c>
      <c r="H27" s="1114">
        <v>1882993668</v>
      </c>
      <c r="I27" s="1114">
        <v>143595482</v>
      </c>
      <c r="J27" s="1114"/>
    </row>
    <row r="28" spans="1:10">
      <c r="A28" s="1113" t="s">
        <v>1699</v>
      </c>
      <c r="B28" s="1113" t="s">
        <v>1700</v>
      </c>
      <c r="C28" s="1114">
        <v>47537133</v>
      </c>
      <c r="D28" s="1114"/>
      <c r="E28" s="1114">
        <v>4280400</v>
      </c>
      <c r="F28" s="1114"/>
      <c r="G28" s="1114">
        <v>4280400</v>
      </c>
      <c r="H28" s="1114"/>
      <c r="I28" s="1114">
        <v>51817533</v>
      </c>
      <c r="J28" s="1114"/>
    </row>
    <row r="29" spans="1:10">
      <c r="A29" s="1115" t="s">
        <v>1701</v>
      </c>
      <c r="B29" s="1115" t="s">
        <v>1702</v>
      </c>
      <c r="C29" s="1116"/>
      <c r="D29" s="1116"/>
      <c r="E29" s="1116">
        <v>22915000</v>
      </c>
      <c r="F29" s="1116"/>
      <c r="G29" s="1116">
        <v>22915000</v>
      </c>
      <c r="H29" s="1116"/>
      <c r="I29" s="1116">
        <v>22915000</v>
      </c>
      <c r="J29" s="1116"/>
    </row>
    <row r="30" spans="1:10">
      <c r="A30" s="1115" t="s">
        <v>1703</v>
      </c>
      <c r="B30" s="1115" t="s">
        <v>1704</v>
      </c>
      <c r="C30" s="1116">
        <v>218692969253</v>
      </c>
      <c r="D30" s="1116"/>
      <c r="E30" s="1116">
        <v>147286915429</v>
      </c>
      <c r="F30" s="1116">
        <v>209072820074</v>
      </c>
      <c r="G30" s="1116">
        <v>147286915429</v>
      </c>
      <c r="H30" s="1116">
        <v>209072820074</v>
      </c>
      <c r="I30" s="1116">
        <v>156907064608</v>
      </c>
      <c r="J30" s="1116"/>
    </row>
    <row r="31" spans="1:10">
      <c r="A31" s="1115" t="s">
        <v>1705</v>
      </c>
      <c r="B31" s="1115" t="s">
        <v>530</v>
      </c>
      <c r="C31" s="1116">
        <v>163210355</v>
      </c>
      <c r="D31" s="1116"/>
      <c r="E31" s="1116"/>
      <c r="F31" s="1116"/>
      <c r="G31" s="1116"/>
      <c r="H31" s="1116"/>
      <c r="I31" s="1116">
        <v>163210355</v>
      </c>
      <c r="J31" s="1116"/>
    </row>
    <row r="32" spans="1:10">
      <c r="A32" s="1115" t="s">
        <v>1706</v>
      </c>
      <c r="B32" s="1115" t="s">
        <v>1707</v>
      </c>
      <c r="C32" s="1116">
        <v>151740618510</v>
      </c>
      <c r="D32" s="1116"/>
      <c r="E32" s="1116">
        <v>3192677273</v>
      </c>
      <c r="F32" s="1116">
        <v>882643518</v>
      </c>
      <c r="G32" s="1116">
        <v>3192677273</v>
      </c>
      <c r="H32" s="1116">
        <v>882643518</v>
      </c>
      <c r="I32" s="1116">
        <v>154050652265</v>
      </c>
      <c r="J32" s="1116"/>
    </row>
    <row r="33" spans="1:10">
      <c r="A33" s="1113" t="s">
        <v>1708</v>
      </c>
      <c r="B33" s="1113" t="s">
        <v>1709</v>
      </c>
      <c r="C33" s="1114">
        <v>134166779009</v>
      </c>
      <c r="D33" s="1114"/>
      <c r="E33" s="1114">
        <v>3158467273</v>
      </c>
      <c r="F33" s="1114"/>
      <c r="G33" s="1114">
        <v>3158467273</v>
      </c>
      <c r="H33" s="1114"/>
      <c r="I33" s="1114">
        <v>137325246282</v>
      </c>
      <c r="J33" s="1114"/>
    </row>
    <row r="34" spans="1:10">
      <c r="A34" s="1113" t="s">
        <v>1710</v>
      </c>
      <c r="B34" s="1113" t="s">
        <v>945</v>
      </c>
      <c r="C34" s="1114">
        <v>6500486843</v>
      </c>
      <c r="D34" s="1114"/>
      <c r="E34" s="1114"/>
      <c r="F34" s="1114"/>
      <c r="G34" s="1114"/>
      <c r="H34" s="1114"/>
      <c r="I34" s="1114">
        <v>6500486843</v>
      </c>
      <c r="J34" s="1114"/>
    </row>
    <row r="35" spans="1:10">
      <c r="A35" s="1113" t="s">
        <v>1711</v>
      </c>
      <c r="B35" s="1113" t="s">
        <v>1712</v>
      </c>
      <c r="C35" s="1114">
        <v>10377522335</v>
      </c>
      <c r="D35" s="1114"/>
      <c r="E35" s="1114"/>
      <c r="F35" s="1114">
        <v>882643518</v>
      </c>
      <c r="G35" s="1114"/>
      <c r="H35" s="1114">
        <v>882643518</v>
      </c>
      <c r="I35" s="1114">
        <v>9494878817</v>
      </c>
      <c r="J35" s="1114"/>
    </row>
    <row r="36" spans="1:10">
      <c r="A36" s="1113" t="s">
        <v>1713</v>
      </c>
      <c r="B36" s="1113" t="s">
        <v>1714</v>
      </c>
      <c r="C36" s="1114">
        <v>695830323</v>
      </c>
      <c r="D36" s="1114"/>
      <c r="E36" s="1114">
        <v>34210000</v>
      </c>
      <c r="F36" s="1114"/>
      <c r="G36" s="1114">
        <v>34210000</v>
      </c>
      <c r="H36" s="1114"/>
      <c r="I36" s="1114">
        <v>730040323</v>
      </c>
      <c r="J36" s="1114"/>
    </row>
    <row r="37" spans="1:10">
      <c r="A37" s="1115" t="s">
        <v>1715</v>
      </c>
      <c r="B37" s="1115" t="s">
        <v>1716</v>
      </c>
      <c r="C37" s="1116"/>
      <c r="D37" s="1116"/>
      <c r="E37" s="1116">
        <v>3580440046</v>
      </c>
      <c r="F37" s="1116"/>
      <c r="G37" s="1116">
        <v>3580440046</v>
      </c>
      <c r="H37" s="1116"/>
      <c r="I37" s="1116">
        <v>3580440046</v>
      </c>
      <c r="J37" s="1116"/>
    </row>
    <row r="38" spans="1:10">
      <c r="A38" s="1115" t="s">
        <v>1717</v>
      </c>
      <c r="B38" s="1115" t="s">
        <v>1718</v>
      </c>
      <c r="C38" s="1116">
        <v>152500000</v>
      </c>
      <c r="D38" s="1116"/>
      <c r="E38" s="1116"/>
      <c r="F38" s="1116"/>
      <c r="G38" s="1116"/>
      <c r="H38" s="1116"/>
      <c r="I38" s="1116">
        <v>152500000</v>
      </c>
      <c r="J38" s="1116"/>
    </row>
    <row r="39" spans="1:10">
      <c r="A39" s="1113" t="s">
        <v>1719</v>
      </c>
      <c r="B39" s="1113" t="s">
        <v>1720</v>
      </c>
      <c r="C39" s="1114">
        <v>152500000</v>
      </c>
      <c r="D39" s="1114"/>
      <c r="E39" s="1114"/>
      <c r="F39" s="1114"/>
      <c r="G39" s="1114"/>
      <c r="H39" s="1114"/>
      <c r="I39" s="1114">
        <v>152500000</v>
      </c>
      <c r="J39" s="1114"/>
    </row>
    <row r="40" spans="1:10">
      <c r="A40" s="1115" t="s">
        <v>1721</v>
      </c>
      <c r="B40" s="1115" t="s">
        <v>1722</v>
      </c>
      <c r="C40" s="1116"/>
      <c r="D40" s="1116">
        <v>24204583233</v>
      </c>
      <c r="E40" s="1116">
        <v>830105216</v>
      </c>
      <c r="F40" s="1116">
        <v>3173107744</v>
      </c>
      <c r="G40" s="1116">
        <v>830105216</v>
      </c>
      <c r="H40" s="1116">
        <v>3173107744</v>
      </c>
      <c r="I40" s="1116"/>
      <c r="J40" s="1116">
        <v>26547585761</v>
      </c>
    </row>
    <row r="41" spans="1:10">
      <c r="A41" s="1113" t="s">
        <v>1723</v>
      </c>
      <c r="B41" s="1113" t="s">
        <v>1724</v>
      </c>
      <c r="C41" s="1114"/>
      <c r="D41" s="1114">
        <v>10449609293</v>
      </c>
      <c r="E41" s="1114"/>
      <c r="F41" s="1114">
        <v>2462974358</v>
      </c>
      <c r="G41" s="1114"/>
      <c r="H41" s="1114">
        <v>2462974358</v>
      </c>
      <c r="I41" s="1114"/>
      <c r="J41" s="1114">
        <v>12912583651</v>
      </c>
    </row>
    <row r="42" spans="1:10">
      <c r="A42" s="1113" t="s">
        <v>1725</v>
      </c>
      <c r="B42" s="1113" t="s">
        <v>1726</v>
      </c>
      <c r="C42" s="1114"/>
      <c r="D42" s="1114">
        <v>4999989928</v>
      </c>
      <c r="E42" s="1114"/>
      <c r="F42" s="1114">
        <v>248964418</v>
      </c>
      <c r="G42" s="1114"/>
      <c r="H42" s="1114">
        <v>248964418</v>
      </c>
      <c r="I42" s="1114"/>
      <c r="J42" s="1114">
        <v>5248954346</v>
      </c>
    </row>
    <row r="43" spans="1:10">
      <c r="A43" s="1113" t="s">
        <v>1727</v>
      </c>
      <c r="B43" s="1113" t="s">
        <v>1728</v>
      </c>
      <c r="C43" s="1114"/>
      <c r="D43" s="1114">
        <v>7912825384</v>
      </c>
      <c r="E43" s="1114">
        <v>830105216</v>
      </c>
      <c r="F43" s="1114">
        <v>394411384</v>
      </c>
      <c r="G43" s="1114">
        <v>830105216</v>
      </c>
      <c r="H43" s="1114">
        <v>394411384</v>
      </c>
      <c r="I43" s="1114"/>
      <c r="J43" s="1114">
        <v>7477131552</v>
      </c>
    </row>
    <row r="44" spans="1:10">
      <c r="A44" s="1113" t="s">
        <v>1729</v>
      </c>
      <c r="B44" s="1113" t="s">
        <v>1730</v>
      </c>
      <c r="C44" s="1114"/>
      <c r="D44" s="1114">
        <v>689658628</v>
      </c>
      <c r="E44" s="1114"/>
      <c r="F44" s="1114">
        <v>7083583</v>
      </c>
      <c r="G44" s="1114"/>
      <c r="H44" s="1114">
        <v>7083583</v>
      </c>
      <c r="I44" s="1114"/>
      <c r="J44" s="1114">
        <v>696742211</v>
      </c>
    </row>
    <row r="45" spans="1:10">
      <c r="A45" s="1113" t="s">
        <v>1731</v>
      </c>
      <c r="B45" s="1113" t="s">
        <v>1732</v>
      </c>
      <c r="C45" s="1114"/>
      <c r="D45" s="1114"/>
      <c r="E45" s="1114"/>
      <c r="F45" s="1114">
        <v>59674001</v>
      </c>
      <c r="G45" s="1114"/>
      <c r="H45" s="1114">
        <v>59674001</v>
      </c>
      <c r="I45" s="1114"/>
      <c r="J45" s="1114">
        <v>59674001</v>
      </c>
    </row>
    <row r="46" spans="1:10">
      <c r="A46" s="1113" t="s">
        <v>1733</v>
      </c>
      <c r="B46" s="1113" t="s">
        <v>1734</v>
      </c>
      <c r="C46" s="1114"/>
      <c r="D46" s="1114">
        <v>152500000</v>
      </c>
      <c r="E46" s="1114"/>
      <c r="F46" s="1114"/>
      <c r="G46" s="1114"/>
      <c r="H46" s="1114"/>
      <c r="I46" s="1114"/>
      <c r="J46" s="1114">
        <v>152500000</v>
      </c>
    </row>
    <row r="47" spans="1:10">
      <c r="A47" s="1115" t="s">
        <v>1735</v>
      </c>
      <c r="B47" s="1115" t="s">
        <v>724</v>
      </c>
      <c r="C47" s="1116">
        <v>79217500000</v>
      </c>
      <c r="D47" s="1116"/>
      <c r="E47" s="1116">
        <v>5033333333</v>
      </c>
      <c r="F47" s="1116">
        <v>6265000000</v>
      </c>
      <c r="G47" s="1116">
        <v>5033333333</v>
      </c>
      <c r="H47" s="1116">
        <v>6265000000</v>
      </c>
      <c r="I47" s="1116">
        <v>77985833333</v>
      </c>
      <c r="J47" s="1116"/>
    </row>
    <row r="48" spans="1:10">
      <c r="A48" s="1115" t="s">
        <v>1736</v>
      </c>
      <c r="B48" s="1115" t="s">
        <v>1611</v>
      </c>
      <c r="C48" s="1116">
        <v>5831218035</v>
      </c>
      <c r="D48" s="1116"/>
      <c r="E48" s="1116">
        <v>12500000000</v>
      </c>
      <c r="F48" s="1116">
        <v>8400000000</v>
      </c>
      <c r="G48" s="1116">
        <v>12500000000</v>
      </c>
      <c r="H48" s="1116">
        <v>8400000000</v>
      </c>
      <c r="I48" s="1116">
        <v>9931218035</v>
      </c>
      <c r="J48" s="1116"/>
    </row>
    <row r="49" spans="1:10">
      <c r="A49" s="1115" t="s">
        <v>1737</v>
      </c>
      <c r="B49" s="1115" t="s">
        <v>1738</v>
      </c>
      <c r="C49" s="1116"/>
      <c r="D49" s="1116">
        <v>8471637423</v>
      </c>
      <c r="E49" s="1116"/>
      <c r="F49" s="1116"/>
      <c r="G49" s="1116"/>
      <c r="H49" s="1116"/>
      <c r="I49" s="1116"/>
      <c r="J49" s="1116">
        <v>8471637423</v>
      </c>
    </row>
    <row r="50" spans="1:10">
      <c r="A50" s="1113" t="s">
        <v>1739</v>
      </c>
      <c r="B50" s="1113" t="s">
        <v>1740</v>
      </c>
      <c r="C50" s="1114"/>
      <c r="D50" s="1114">
        <v>109858035</v>
      </c>
      <c r="E50" s="1114"/>
      <c r="F50" s="1114"/>
      <c r="G50" s="1114"/>
      <c r="H50" s="1114"/>
      <c r="I50" s="1114"/>
      <c r="J50" s="1114">
        <v>109858035</v>
      </c>
    </row>
    <row r="51" spans="1:10">
      <c r="A51" s="1113" t="s">
        <v>1741</v>
      </c>
      <c r="B51" s="1113" t="s">
        <v>1742</v>
      </c>
      <c r="C51" s="1114"/>
      <c r="D51" s="1114">
        <v>7897885411</v>
      </c>
      <c r="E51" s="1114"/>
      <c r="F51" s="1114"/>
      <c r="G51" s="1114"/>
      <c r="H51" s="1114"/>
      <c r="I51" s="1114"/>
      <c r="J51" s="1114">
        <v>7897885411</v>
      </c>
    </row>
    <row r="52" spans="1:10">
      <c r="A52" s="1113" t="s">
        <v>1743</v>
      </c>
      <c r="B52" s="1113" t="s">
        <v>480</v>
      </c>
      <c r="C52" s="1114"/>
      <c r="D52" s="1114">
        <v>163210355</v>
      </c>
      <c r="E52" s="1114"/>
      <c r="F52" s="1114"/>
      <c r="G52" s="1114"/>
      <c r="H52" s="1114"/>
      <c r="I52" s="1114"/>
      <c r="J52" s="1114">
        <v>163210355</v>
      </c>
    </row>
    <row r="53" spans="1:10">
      <c r="A53" s="1113" t="s">
        <v>1744</v>
      </c>
      <c r="B53" s="1113" t="s">
        <v>1745</v>
      </c>
      <c r="C53" s="1114"/>
      <c r="D53" s="1114">
        <v>300683622</v>
      </c>
      <c r="E53" s="1114"/>
      <c r="F53" s="1114"/>
      <c r="G53" s="1114"/>
      <c r="H53" s="1114"/>
      <c r="I53" s="1114"/>
      <c r="J53" s="1114">
        <v>300683622</v>
      </c>
    </row>
    <row r="54" spans="1:10">
      <c r="A54" s="1115" t="s">
        <v>1746</v>
      </c>
      <c r="B54" s="1115" t="s">
        <v>1747</v>
      </c>
      <c r="C54" s="1116">
        <v>20632214685</v>
      </c>
      <c r="D54" s="1116"/>
      <c r="E54" s="1116">
        <v>11964979212</v>
      </c>
      <c r="F54" s="1116">
        <v>6755507530</v>
      </c>
      <c r="G54" s="1116">
        <v>11964979212</v>
      </c>
      <c r="H54" s="1116">
        <v>6755507530</v>
      </c>
      <c r="I54" s="1116">
        <v>25841686367</v>
      </c>
      <c r="J54" s="1116"/>
    </row>
    <row r="55" spans="1:10">
      <c r="A55" s="1113" t="s">
        <v>1748</v>
      </c>
      <c r="B55" s="1113" t="s">
        <v>1749</v>
      </c>
      <c r="C55" s="1114">
        <v>3158467273</v>
      </c>
      <c r="D55" s="1114"/>
      <c r="E55" s="1114">
        <v>3580440046</v>
      </c>
      <c r="F55" s="1114">
        <v>6738907319</v>
      </c>
      <c r="G55" s="1114">
        <v>3580440046</v>
      </c>
      <c r="H55" s="1114">
        <v>6738907319</v>
      </c>
      <c r="I55" s="1114"/>
      <c r="J55" s="1114"/>
    </row>
    <row r="56" spans="1:10">
      <c r="A56" s="1113" t="s">
        <v>1750</v>
      </c>
      <c r="B56" s="1113" t="s">
        <v>1751</v>
      </c>
      <c r="C56" s="1114">
        <v>17473747412</v>
      </c>
      <c r="D56" s="1114"/>
      <c r="E56" s="1114">
        <v>8384539166</v>
      </c>
      <c r="F56" s="1114">
        <v>16600211</v>
      </c>
      <c r="G56" s="1114">
        <v>8384539166</v>
      </c>
      <c r="H56" s="1114">
        <v>16600211</v>
      </c>
      <c r="I56" s="1114">
        <v>25841686367</v>
      </c>
      <c r="J56" s="1114"/>
    </row>
    <row r="57" spans="1:10">
      <c r="A57" s="1115" t="s">
        <v>1752</v>
      </c>
      <c r="B57" s="1115" t="s">
        <v>328</v>
      </c>
      <c r="C57" s="1116">
        <v>793409583</v>
      </c>
      <c r="D57" s="1116"/>
      <c r="E57" s="1116">
        <v>283568919</v>
      </c>
      <c r="F57" s="1116">
        <v>756448394</v>
      </c>
      <c r="G57" s="1116">
        <v>283568919</v>
      </c>
      <c r="H57" s="1116">
        <v>756448394</v>
      </c>
      <c r="I57" s="1116">
        <v>320530108</v>
      </c>
      <c r="J57" s="1116"/>
    </row>
    <row r="58" spans="1:10">
      <c r="A58" s="1113" t="s">
        <v>1753</v>
      </c>
      <c r="B58" s="1113" t="s">
        <v>1754</v>
      </c>
      <c r="C58" s="1114">
        <v>563857047</v>
      </c>
      <c r="D58" s="1114"/>
      <c r="E58" s="1114">
        <v>119507919</v>
      </c>
      <c r="F58" s="1114">
        <v>560564160</v>
      </c>
      <c r="G58" s="1114">
        <v>119507919</v>
      </c>
      <c r="H58" s="1114">
        <v>560564160</v>
      </c>
      <c r="I58" s="1114">
        <v>122800806</v>
      </c>
      <c r="J58" s="1114"/>
    </row>
    <row r="59" spans="1:10">
      <c r="A59" s="1113" t="s">
        <v>1755</v>
      </c>
      <c r="B59" s="1113" t="s">
        <v>328</v>
      </c>
      <c r="C59" s="1114">
        <v>229552536</v>
      </c>
      <c r="D59" s="1114"/>
      <c r="E59" s="1114">
        <v>164061000</v>
      </c>
      <c r="F59" s="1114">
        <v>195884234</v>
      </c>
      <c r="G59" s="1114">
        <v>164061000</v>
      </c>
      <c r="H59" s="1114">
        <v>195884234</v>
      </c>
      <c r="I59" s="1114">
        <v>197729302</v>
      </c>
      <c r="J59" s="1114"/>
    </row>
    <row r="60" spans="1:10">
      <c r="A60" s="1115" t="s">
        <v>1756</v>
      </c>
      <c r="B60" s="1115" t="s">
        <v>529</v>
      </c>
      <c r="C60" s="1116">
        <v>2192738130</v>
      </c>
      <c r="D60" s="1116"/>
      <c r="E60" s="1116">
        <v>368051000</v>
      </c>
      <c r="F60" s="1116">
        <v>1184488130</v>
      </c>
      <c r="G60" s="1116">
        <v>368051000</v>
      </c>
      <c r="H60" s="1116">
        <v>1184488130</v>
      </c>
      <c r="I60" s="1116">
        <v>1376301000</v>
      </c>
      <c r="J60" s="1116"/>
    </row>
    <row r="61" spans="1:10">
      <c r="A61" s="1115" t="s">
        <v>1757</v>
      </c>
      <c r="B61" s="1115" t="s">
        <v>528</v>
      </c>
      <c r="C61" s="1116">
        <v>188628349273</v>
      </c>
      <c r="D61" s="1116">
        <v>255226549746</v>
      </c>
      <c r="E61" s="1116">
        <v>240908783460</v>
      </c>
      <c r="F61" s="1116">
        <v>224700273681</v>
      </c>
      <c r="G61" s="1116">
        <v>240908783460</v>
      </c>
      <c r="H61" s="1116">
        <v>224700273681</v>
      </c>
      <c r="I61" s="1116">
        <v>171327100808</v>
      </c>
      <c r="J61" s="1116">
        <v>221716791502</v>
      </c>
    </row>
    <row r="62" spans="1:10">
      <c r="A62" s="1113" t="s">
        <v>1758</v>
      </c>
      <c r="B62" s="1113" t="s">
        <v>1759</v>
      </c>
      <c r="C62" s="1114">
        <v>149436357605</v>
      </c>
      <c r="D62" s="1114">
        <v>254547640940</v>
      </c>
      <c r="E62" s="1114">
        <v>229737523757</v>
      </c>
      <c r="F62" s="1114">
        <v>218626840856</v>
      </c>
      <c r="G62" s="1114">
        <v>229737523757</v>
      </c>
      <c r="H62" s="1114">
        <v>218626840856</v>
      </c>
      <c r="I62" s="1114">
        <v>127052510262</v>
      </c>
      <c r="J62" s="1114">
        <v>221053110696</v>
      </c>
    </row>
    <row r="63" spans="1:10">
      <c r="A63" s="1113" t="s">
        <v>1760</v>
      </c>
      <c r="B63" s="1113" t="s">
        <v>1761</v>
      </c>
      <c r="C63" s="1114">
        <v>39191991668</v>
      </c>
      <c r="D63" s="1114">
        <v>678908806</v>
      </c>
      <c r="E63" s="1114">
        <v>11171259703</v>
      </c>
      <c r="F63" s="1114">
        <v>6073432825</v>
      </c>
      <c r="G63" s="1114">
        <v>11171259703</v>
      </c>
      <c r="H63" s="1114">
        <v>6073432825</v>
      </c>
      <c r="I63" s="1114">
        <v>44274590546</v>
      </c>
      <c r="J63" s="1114">
        <v>663680806</v>
      </c>
    </row>
    <row r="64" spans="1:10">
      <c r="A64" s="1115" t="s">
        <v>1762</v>
      </c>
      <c r="B64" s="1115" t="s">
        <v>1763</v>
      </c>
      <c r="C64" s="1116">
        <v>7370206421</v>
      </c>
      <c r="D64" s="1116">
        <v>5952872164</v>
      </c>
      <c r="E64" s="1116">
        <v>21542645502</v>
      </c>
      <c r="F64" s="1116">
        <v>23860865800</v>
      </c>
      <c r="G64" s="1116">
        <v>21542645502</v>
      </c>
      <c r="H64" s="1116">
        <v>23860865800</v>
      </c>
      <c r="I64" s="1116">
        <v>3015977679</v>
      </c>
      <c r="J64" s="1116">
        <v>3916863720</v>
      </c>
    </row>
    <row r="65" spans="1:10">
      <c r="A65" s="1113" t="s">
        <v>1764</v>
      </c>
      <c r="B65" s="1113" t="s">
        <v>1765</v>
      </c>
      <c r="C65" s="1114">
        <v>7370206421</v>
      </c>
      <c r="D65" s="1114">
        <v>111356881</v>
      </c>
      <c r="E65" s="1114">
        <v>18313665795</v>
      </c>
      <c r="F65" s="1114">
        <v>22647136254</v>
      </c>
      <c r="G65" s="1114">
        <v>18313665795</v>
      </c>
      <c r="H65" s="1114">
        <v>22647136254</v>
      </c>
      <c r="I65" s="1114">
        <v>3015977679</v>
      </c>
      <c r="J65" s="1114">
        <v>90598598</v>
      </c>
    </row>
    <row r="66" spans="1:10">
      <c r="A66" s="1113" t="s">
        <v>1766</v>
      </c>
      <c r="B66" s="1113" t="s">
        <v>554</v>
      </c>
      <c r="C66" s="1114"/>
      <c r="D66" s="1114">
        <v>5669359969</v>
      </c>
      <c r="E66" s="1114">
        <v>3000000000</v>
      </c>
      <c r="F66" s="1114">
        <v>1044953105</v>
      </c>
      <c r="G66" s="1114">
        <v>3000000000</v>
      </c>
      <c r="H66" s="1114">
        <v>1044953105</v>
      </c>
      <c r="I66" s="1114"/>
      <c r="J66" s="1114">
        <v>3714313074</v>
      </c>
    </row>
    <row r="67" spans="1:10">
      <c r="A67" s="1113" t="s">
        <v>1767</v>
      </c>
      <c r="B67" s="1113" t="s">
        <v>1768</v>
      </c>
      <c r="C67" s="1114"/>
      <c r="D67" s="1114">
        <v>158989304</v>
      </c>
      <c r="E67" s="1114">
        <v>216019910</v>
      </c>
      <c r="F67" s="1114">
        <v>155816644</v>
      </c>
      <c r="G67" s="1114">
        <v>216019910</v>
      </c>
      <c r="H67" s="1114">
        <v>155816644</v>
      </c>
      <c r="I67" s="1114"/>
      <c r="J67" s="1114">
        <v>98786038</v>
      </c>
    </row>
    <row r="68" spans="1:10">
      <c r="A68" s="1113" t="s">
        <v>1769</v>
      </c>
      <c r="B68" s="1113" t="s">
        <v>1770</v>
      </c>
      <c r="C68" s="1114"/>
      <c r="D68" s="1114"/>
      <c r="E68" s="1114">
        <v>8959797</v>
      </c>
      <c r="F68" s="1114">
        <v>8959797</v>
      </c>
      <c r="G68" s="1114">
        <v>8959797</v>
      </c>
      <c r="H68" s="1114">
        <v>8959797</v>
      </c>
      <c r="I68" s="1114"/>
      <c r="J68" s="1114"/>
    </row>
    <row r="69" spans="1:10">
      <c r="A69" s="1113" t="s">
        <v>1771</v>
      </c>
      <c r="B69" s="1113" t="s">
        <v>1772</v>
      </c>
      <c r="C69" s="1114"/>
      <c r="D69" s="1114">
        <v>13166010</v>
      </c>
      <c r="E69" s="1114">
        <v>4000000</v>
      </c>
      <c r="F69" s="1114">
        <v>4000000</v>
      </c>
      <c r="G69" s="1114">
        <v>4000000</v>
      </c>
      <c r="H69" s="1114">
        <v>4000000</v>
      </c>
      <c r="I69" s="1114"/>
      <c r="J69" s="1114">
        <v>13166010</v>
      </c>
    </row>
    <row r="70" spans="1:10">
      <c r="A70" s="1115" t="s">
        <v>1773</v>
      </c>
      <c r="B70" s="1115" t="s">
        <v>448</v>
      </c>
      <c r="C70" s="1116"/>
      <c r="D70" s="1116">
        <v>8772668796</v>
      </c>
      <c r="E70" s="1116">
        <v>12281502101</v>
      </c>
      <c r="F70" s="1116">
        <v>9003526913</v>
      </c>
      <c r="G70" s="1116">
        <v>12281502101</v>
      </c>
      <c r="H70" s="1116">
        <v>9003526913</v>
      </c>
      <c r="I70" s="1116"/>
      <c r="J70" s="1116">
        <v>5494693608</v>
      </c>
    </row>
    <row r="71" spans="1:10">
      <c r="A71" s="1113" t="s">
        <v>1774</v>
      </c>
      <c r="B71" s="1113" t="s">
        <v>1775</v>
      </c>
      <c r="C71" s="1114"/>
      <c r="D71" s="1114">
        <v>7305131682</v>
      </c>
      <c r="E71" s="1114">
        <v>11105761117</v>
      </c>
      <c r="F71" s="1114">
        <v>9121778687</v>
      </c>
      <c r="G71" s="1114">
        <v>11105761117</v>
      </c>
      <c r="H71" s="1114">
        <v>9121778687</v>
      </c>
      <c r="I71" s="1114"/>
      <c r="J71" s="1114">
        <v>5321149252</v>
      </c>
    </row>
    <row r="72" spans="1:10">
      <c r="A72" s="1113" t="s">
        <v>1776</v>
      </c>
      <c r="B72" s="1113" t="s">
        <v>1777</v>
      </c>
      <c r="C72" s="1114"/>
      <c r="D72" s="1114">
        <v>1467537114</v>
      </c>
      <c r="E72" s="1114">
        <v>1175740984</v>
      </c>
      <c r="F72" s="1114">
        <v>-118251774</v>
      </c>
      <c r="G72" s="1114">
        <v>1175740984</v>
      </c>
      <c r="H72" s="1114">
        <v>-118251774</v>
      </c>
      <c r="I72" s="1114"/>
      <c r="J72" s="1114">
        <v>173544356</v>
      </c>
    </row>
    <row r="73" spans="1:10">
      <c r="A73" s="1115" t="s">
        <v>1778</v>
      </c>
      <c r="B73" s="1115" t="s">
        <v>526</v>
      </c>
      <c r="C73" s="1116"/>
      <c r="D73" s="1116">
        <v>41235178381</v>
      </c>
      <c r="E73" s="1116">
        <v>1482610754</v>
      </c>
      <c r="F73" s="1116">
        <v>9947664820</v>
      </c>
      <c r="G73" s="1116">
        <v>1482610754</v>
      </c>
      <c r="H73" s="1116">
        <v>9947664820</v>
      </c>
      <c r="I73" s="1116"/>
      <c r="J73" s="1116">
        <v>49700232447</v>
      </c>
    </row>
    <row r="74" spans="1:10">
      <c r="A74" s="1113" t="s">
        <v>1779</v>
      </c>
      <c r="B74" s="1113" t="s">
        <v>1780</v>
      </c>
      <c r="C74" s="1114"/>
      <c r="D74" s="1114">
        <v>41235178381</v>
      </c>
      <c r="E74" s="1114">
        <v>1482610754</v>
      </c>
      <c r="F74" s="1114">
        <v>9947664820</v>
      </c>
      <c r="G74" s="1114">
        <v>1482610754</v>
      </c>
      <c r="H74" s="1114">
        <v>9947664820</v>
      </c>
      <c r="I74" s="1114"/>
      <c r="J74" s="1114">
        <v>49700232447</v>
      </c>
    </row>
    <row r="75" spans="1:10">
      <c r="A75" s="1115" t="s">
        <v>1781</v>
      </c>
      <c r="B75" s="1115" t="s">
        <v>525</v>
      </c>
      <c r="C75" s="1116">
        <v>381472974</v>
      </c>
      <c r="D75" s="1116">
        <v>5816396580</v>
      </c>
      <c r="E75" s="1116">
        <v>47080408891</v>
      </c>
      <c r="F75" s="1116">
        <v>49636687577</v>
      </c>
      <c r="G75" s="1116">
        <v>47080408891</v>
      </c>
      <c r="H75" s="1116">
        <v>49636687577</v>
      </c>
      <c r="I75" s="1116">
        <v>367110201</v>
      </c>
      <c r="J75" s="1116">
        <v>8358312493</v>
      </c>
    </row>
    <row r="76" spans="1:10">
      <c r="A76" s="1115" t="s">
        <v>1782</v>
      </c>
      <c r="B76" s="1115" t="s">
        <v>522</v>
      </c>
      <c r="C76" s="1116"/>
      <c r="D76" s="1116">
        <v>27555105337</v>
      </c>
      <c r="E76" s="1116">
        <v>13695260645</v>
      </c>
      <c r="F76" s="1116">
        <v>15325102339</v>
      </c>
      <c r="G76" s="1116">
        <v>13695260645</v>
      </c>
      <c r="H76" s="1116">
        <v>15325102339</v>
      </c>
      <c r="I76" s="1116"/>
      <c r="J76" s="1116">
        <v>29184947031</v>
      </c>
    </row>
    <row r="77" spans="1:10">
      <c r="A77" s="1113" t="s">
        <v>1783</v>
      </c>
      <c r="B77" s="1113" t="s">
        <v>524</v>
      </c>
      <c r="C77" s="1114"/>
      <c r="D77" s="1114">
        <v>76431938</v>
      </c>
      <c r="E77" s="1114">
        <v>111002920</v>
      </c>
      <c r="F77" s="1114">
        <v>82306606</v>
      </c>
      <c r="G77" s="1114">
        <v>111002920</v>
      </c>
      <c r="H77" s="1114">
        <v>82306606</v>
      </c>
      <c r="I77" s="1114"/>
      <c r="J77" s="1114">
        <v>47735624</v>
      </c>
    </row>
    <row r="78" spans="1:10">
      <c r="A78" s="1113" t="s">
        <v>1784</v>
      </c>
      <c r="B78" s="1113" t="s">
        <v>1785</v>
      </c>
      <c r="C78" s="1114"/>
      <c r="D78" s="1114">
        <v>1089160825</v>
      </c>
      <c r="E78" s="1114">
        <v>503134300</v>
      </c>
      <c r="F78" s="1114">
        <v>1508103358</v>
      </c>
      <c r="G78" s="1114">
        <v>503134300</v>
      </c>
      <c r="H78" s="1114">
        <v>1508103358</v>
      </c>
      <c r="I78" s="1114"/>
      <c r="J78" s="1114">
        <v>2094129883</v>
      </c>
    </row>
    <row r="79" spans="1:10">
      <c r="A79" s="1113" t="s">
        <v>1786</v>
      </c>
      <c r="B79" s="1113" t="s">
        <v>1787</v>
      </c>
      <c r="C79" s="1114"/>
      <c r="D79" s="1114">
        <v>2012323768</v>
      </c>
      <c r="E79" s="1114">
        <v>2754863425</v>
      </c>
      <c r="F79" s="1114">
        <v>3324692375</v>
      </c>
      <c r="G79" s="1114">
        <v>2754863425</v>
      </c>
      <c r="H79" s="1114">
        <v>3324692375</v>
      </c>
      <c r="I79" s="1114"/>
      <c r="J79" s="1114">
        <v>2582152718</v>
      </c>
    </row>
    <row r="80" spans="1:10">
      <c r="A80" s="1113" t="s">
        <v>275</v>
      </c>
      <c r="B80" s="1113" t="s">
        <v>522</v>
      </c>
      <c r="C80" s="1114"/>
      <c r="D80" s="1114">
        <v>24377188806</v>
      </c>
      <c r="E80" s="1114">
        <v>10326260000</v>
      </c>
      <c r="F80" s="1114">
        <v>10410000000</v>
      </c>
      <c r="G80" s="1114">
        <v>10326260000</v>
      </c>
      <c r="H80" s="1114">
        <v>10410000000</v>
      </c>
      <c r="I80" s="1114"/>
      <c r="J80" s="1114">
        <v>24460928806</v>
      </c>
    </row>
    <row r="81" spans="1:10">
      <c r="A81" s="1115" t="s">
        <v>1788</v>
      </c>
      <c r="B81" s="1115" t="s">
        <v>521</v>
      </c>
      <c r="C81" s="1116"/>
      <c r="D81" s="1116">
        <v>372085143769</v>
      </c>
      <c r="E81" s="1116">
        <v>228262604074</v>
      </c>
      <c r="F81" s="1116">
        <v>236788598676</v>
      </c>
      <c r="G81" s="1116">
        <v>228262604074</v>
      </c>
      <c r="H81" s="1116">
        <v>236788598676</v>
      </c>
      <c r="I81" s="1116"/>
      <c r="J81" s="1116">
        <v>380611138371</v>
      </c>
    </row>
    <row r="82" spans="1:10">
      <c r="A82" s="1113" t="s">
        <v>1789</v>
      </c>
      <c r="B82" s="1113" t="s">
        <v>1790</v>
      </c>
      <c r="C82" s="1114"/>
      <c r="D82" s="1114">
        <v>365513007753</v>
      </c>
      <c r="E82" s="1114">
        <v>226929437185</v>
      </c>
      <c r="F82" s="1114">
        <v>231062316609</v>
      </c>
      <c r="G82" s="1114">
        <v>226929437185</v>
      </c>
      <c r="H82" s="1114">
        <v>231062316609</v>
      </c>
      <c r="I82" s="1114"/>
      <c r="J82" s="1114">
        <v>369645887177</v>
      </c>
    </row>
    <row r="83" spans="1:10">
      <c r="A83" s="1113" t="s">
        <v>1791</v>
      </c>
      <c r="B83" s="1113" t="s">
        <v>1792</v>
      </c>
      <c r="C83" s="1114"/>
      <c r="D83" s="1114">
        <v>5387338766</v>
      </c>
      <c r="E83" s="1114">
        <v>1121266889</v>
      </c>
      <c r="F83" s="1114">
        <v>5726282067</v>
      </c>
      <c r="G83" s="1114">
        <v>1121266889</v>
      </c>
      <c r="H83" s="1114">
        <v>5726282067</v>
      </c>
      <c r="I83" s="1114"/>
      <c r="J83" s="1114">
        <v>9992353944</v>
      </c>
    </row>
    <row r="84" spans="1:10">
      <c r="A84" s="1113" t="s">
        <v>1793</v>
      </c>
      <c r="B84" s="1113" t="s">
        <v>521</v>
      </c>
      <c r="C84" s="1114"/>
      <c r="D84" s="1114">
        <v>1184797250</v>
      </c>
      <c r="E84" s="1114">
        <v>211900000</v>
      </c>
      <c r="F84" s="1114"/>
      <c r="G84" s="1114">
        <v>211900000</v>
      </c>
      <c r="H84" s="1114"/>
      <c r="I84" s="1114"/>
      <c r="J84" s="1114">
        <v>972897250</v>
      </c>
    </row>
    <row r="85" spans="1:10">
      <c r="A85" s="1115" t="s">
        <v>1794</v>
      </c>
      <c r="B85" s="1115" t="s">
        <v>326</v>
      </c>
      <c r="C85" s="1116"/>
      <c r="D85" s="1116"/>
      <c r="E85" s="1116">
        <v>423280853</v>
      </c>
      <c r="F85" s="1116">
        <v>3681842138</v>
      </c>
      <c r="G85" s="1116">
        <v>423280853</v>
      </c>
      <c r="H85" s="1116">
        <v>3681842138</v>
      </c>
      <c r="I85" s="1116"/>
      <c r="J85" s="1116">
        <v>3258561285</v>
      </c>
    </row>
    <row r="86" spans="1:10">
      <c r="A86" s="1115" t="s">
        <v>1795</v>
      </c>
      <c r="B86" s="1115" t="s">
        <v>520</v>
      </c>
      <c r="C86" s="1116"/>
      <c r="D86" s="1116">
        <v>1536577511</v>
      </c>
      <c r="E86" s="1116">
        <v>133172820</v>
      </c>
      <c r="F86" s="1116">
        <v>188300000</v>
      </c>
      <c r="G86" s="1116">
        <v>133172820</v>
      </c>
      <c r="H86" s="1116">
        <v>188300000</v>
      </c>
      <c r="I86" s="1116"/>
      <c r="J86" s="1116">
        <v>1591704691</v>
      </c>
    </row>
    <row r="87" spans="1:10">
      <c r="A87" s="1115" t="s">
        <v>1796</v>
      </c>
      <c r="B87" s="1115" t="s">
        <v>1797</v>
      </c>
      <c r="C87" s="1116"/>
      <c r="D87" s="1116">
        <v>360020836</v>
      </c>
      <c r="E87" s="1116">
        <v>-19978000</v>
      </c>
      <c r="F87" s="1116">
        <v>1987134126</v>
      </c>
      <c r="G87" s="1116">
        <v>-19978000</v>
      </c>
      <c r="H87" s="1116">
        <v>1987134126</v>
      </c>
      <c r="I87" s="1116"/>
      <c r="J87" s="1116">
        <v>2367132962</v>
      </c>
    </row>
    <row r="88" spans="1:10">
      <c r="A88" s="1113" t="s">
        <v>1798</v>
      </c>
      <c r="B88" s="1113" t="s">
        <v>1797</v>
      </c>
      <c r="C88" s="1114"/>
      <c r="D88" s="1114">
        <v>273095836</v>
      </c>
      <c r="E88" s="1114">
        <v>-19978000</v>
      </c>
      <c r="F88" s="1114">
        <v>1987134126</v>
      </c>
      <c r="G88" s="1114">
        <v>-19978000</v>
      </c>
      <c r="H88" s="1114">
        <v>1987134126</v>
      </c>
      <c r="I88" s="1114"/>
      <c r="J88" s="1114">
        <v>2280207962</v>
      </c>
    </row>
    <row r="89" spans="1:10">
      <c r="A89" s="1113" t="s">
        <v>1799</v>
      </c>
      <c r="B89" s="1113" t="s">
        <v>553</v>
      </c>
      <c r="C89" s="1114"/>
      <c r="D89" s="1114">
        <v>-25000000</v>
      </c>
      <c r="E89" s="1114"/>
      <c r="F89" s="1114"/>
      <c r="G89" s="1114"/>
      <c r="H89" s="1114"/>
      <c r="I89" s="1114"/>
      <c r="J89" s="1114">
        <v>-25000000</v>
      </c>
    </row>
    <row r="90" spans="1:10">
      <c r="A90" s="1113" t="s">
        <v>1800</v>
      </c>
      <c r="B90" s="1113" t="s">
        <v>1801</v>
      </c>
      <c r="C90" s="1114"/>
      <c r="D90" s="1114">
        <v>111925000</v>
      </c>
      <c r="E90" s="1114"/>
      <c r="F90" s="1114"/>
      <c r="G90" s="1114"/>
      <c r="H90" s="1114"/>
      <c r="I90" s="1114"/>
      <c r="J90" s="1114">
        <v>111925000</v>
      </c>
    </row>
    <row r="91" spans="1:10">
      <c r="A91" s="1115" t="s">
        <v>1802</v>
      </c>
      <c r="B91" s="1115" t="s">
        <v>555</v>
      </c>
      <c r="C91" s="1116"/>
      <c r="D91" s="1116">
        <v>218820660000</v>
      </c>
      <c r="E91" s="1116"/>
      <c r="F91" s="1116"/>
      <c r="G91" s="1116"/>
      <c r="H91" s="1116"/>
      <c r="I91" s="1116"/>
      <c r="J91" s="1116">
        <v>218820660000</v>
      </c>
    </row>
    <row r="92" spans="1:10">
      <c r="A92" s="1113" t="s">
        <v>1803</v>
      </c>
      <c r="B92" s="1113" t="s">
        <v>1804</v>
      </c>
      <c r="C92" s="1114"/>
      <c r="D92" s="1114">
        <v>219112060000</v>
      </c>
      <c r="E92" s="1114"/>
      <c r="F92" s="1114"/>
      <c r="G92" s="1114"/>
      <c r="H92" s="1114"/>
      <c r="I92" s="1114"/>
      <c r="J92" s="1114">
        <v>219112060000</v>
      </c>
    </row>
    <row r="93" spans="1:10">
      <c r="A93" s="1113" t="s">
        <v>1805</v>
      </c>
      <c r="B93" s="1113" t="s">
        <v>556</v>
      </c>
      <c r="C93" s="1114"/>
      <c r="D93" s="1114">
        <v>-291400000</v>
      </c>
      <c r="E93" s="1114"/>
      <c r="F93" s="1114"/>
      <c r="G93" s="1114"/>
      <c r="H93" s="1114"/>
      <c r="I93" s="1114"/>
      <c r="J93" s="1114">
        <v>-291400000</v>
      </c>
    </row>
    <row r="94" spans="1:10">
      <c r="A94" s="1115" t="s">
        <v>274</v>
      </c>
      <c r="B94" s="1115" t="s">
        <v>431</v>
      </c>
      <c r="C94" s="1116"/>
      <c r="D94" s="1116">
        <v>2600581205</v>
      </c>
      <c r="E94" s="1116"/>
      <c r="F94" s="1116">
        <v>4258144556</v>
      </c>
      <c r="G94" s="1116"/>
      <c r="H94" s="1116">
        <v>4258144556</v>
      </c>
      <c r="I94" s="1116"/>
      <c r="J94" s="1116">
        <v>6858725761</v>
      </c>
    </row>
    <row r="95" spans="1:10">
      <c r="A95" s="1115" t="s">
        <v>1806</v>
      </c>
      <c r="B95" s="1115" t="s">
        <v>1279</v>
      </c>
      <c r="C95" s="1116">
        <v>12034773335</v>
      </c>
      <c r="D95" s="1116"/>
      <c r="E95" s="1116"/>
      <c r="F95" s="1116"/>
      <c r="G95" s="1116"/>
      <c r="H95" s="1116"/>
      <c r="I95" s="1116">
        <v>12034773335</v>
      </c>
      <c r="J95" s="1116"/>
    </row>
    <row r="96" spans="1:10">
      <c r="A96" s="1115" t="s">
        <v>273</v>
      </c>
      <c r="B96" s="1115" t="s">
        <v>1807</v>
      </c>
      <c r="C96" s="1116"/>
      <c r="D96" s="1116">
        <v>25041130014</v>
      </c>
      <c r="E96" s="1116">
        <v>26272766486</v>
      </c>
      <c r="F96" s="1116">
        <v>25082122750</v>
      </c>
      <c r="G96" s="1116">
        <v>26272766486</v>
      </c>
      <c r="H96" s="1116">
        <v>25082122750</v>
      </c>
      <c r="I96" s="1116"/>
      <c r="J96" s="1116">
        <v>23850486278</v>
      </c>
    </row>
    <row r="97" spans="1:10">
      <c r="A97" s="1113" t="s">
        <v>1808</v>
      </c>
      <c r="B97" s="1113" t="s">
        <v>1809</v>
      </c>
      <c r="C97" s="1114"/>
      <c r="D97" s="1114">
        <v>5013642210</v>
      </c>
      <c r="E97" s="1114">
        <v>6245278682</v>
      </c>
      <c r="F97" s="1114">
        <v>20027487804</v>
      </c>
      <c r="G97" s="1114">
        <v>6245278682</v>
      </c>
      <c r="H97" s="1114">
        <v>20027487804</v>
      </c>
      <c r="I97" s="1114"/>
      <c r="J97" s="1114">
        <v>18795851332</v>
      </c>
    </row>
    <row r="98" spans="1:10">
      <c r="A98" s="1113" t="s">
        <v>1810</v>
      </c>
      <c r="B98" s="1113" t="s">
        <v>1811</v>
      </c>
      <c r="C98" s="1114"/>
      <c r="D98" s="1114">
        <v>20027487804</v>
      </c>
      <c r="E98" s="1114">
        <v>20027487804</v>
      </c>
      <c r="F98" s="1114">
        <v>5054634946</v>
      </c>
      <c r="G98" s="1114">
        <v>20027487804</v>
      </c>
      <c r="H98" s="1114">
        <v>5054634946</v>
      </c>
      <c r="I98" s="1114"/>
      <c r="J98" s="1114">
        <v>5054634946</v>
      </c>
    </row>
    <row r="99" spans="1:10">
      <c r="A99" s="1115" t="s">
        <v>1812</v>
      </c>
      <c r="B99" s="1115" t="s">
        <v>1813</v>
      </c>
      <c r="C99" s="1116"/>
      <c r="D99" s="1116"/>
      <c r="E99" s="1116">
        <v>226038704993</v>
      </c>
      <c r="F99" s="1116">
        <v>226038704993</v>
      </c>
      <c r="G99" s="1116">
        <v>226038704993</v>
      </c>
      <c r="H99" s="1116">
        <v>226038704993</v>
      </c>
      <c r="I99" s="1116"/>
      <c r="J99" s="1116"/>
    </row>
    <row r="100" spans="1:10">
      <c r="A100" s="1115" t="s">
        <v>1814</v>
      </c>
      <c r="B100" s="1115" t="s">
        <v>403</v>
      </c>
      <c r="C100" s="1116"/>
      <c r="D100" s="1116"/>
      <c r="E100" s="1116">
        <v>15981976865</v>
      </c>
      <c r="F100" s="1116">
        <v>15981976865</v>
      </c>
      <c r="G100" s="1116">
        <v>15981976865</v>
      </c>
      <c r="H100" s="1116">
        <v>15981976865</v>
      </c>
      <c r="I100" s="1116"/>
      <c r="J100" s="1116"/>
    </row>
    <row r="101" spans="1:10">
      <c r="A101" s="1115" t="s">
        <v>1815</v>
      </c>
      <c r="B101" s="1115" t="s">
        <v>519</v>
      </c>
      <c r="C101" s="1116"/>
      <c r="D101" s="1116"/>
      <c r="E101" s="1116">
        <v>18699916203</v>
      </c>
      <c r="F101" s="1116">
        <v>18699916203</v>
      </c>
      <c r="G101" s="1116">
        <v>18699916203</v>
      </c>
      <c r="H101" s="1116">
        <v>18699916203</v>
      </c>
      <c r="I101" s="1116"/>
      <c r="J101" s="1116"/>
    </row>
    <row r="102" spans="1:10">
      <c r="A102" s="1115" t="s">
        <v>1816</v>
      </c>
      <c r="B102" s="1115" t="s">
        <v>518</v>
      </c>
      <c r="C102" s="1116"/>
      <c r="D102" s="1116"/>
      <c r="E102" s="1116">
        <v>-174515000</v>
      </c>
      <c r="F102" s="1116">
        <v>-174515000</v>
      </c>
      <c r="G102" s="1116">
        <v>-174515000</v>
      </c>
      <c r="H102" s="1116">
        <v>-174515000</v>
      </c>
      <c r="I102" s="1116"/>
      <c r="J102" s="1116"/>
    </row>
    <row r="103" spans="1:10">
      <c r="A103" s="1115" t="s">
        <v>1817</v>
      </c>
      <c r="B103" s="1115" t="s">
        <v>517</v>
      </c>
      <c r="C103" s="1116"/>
      <c r="D103" s="1116"/>
      <c r="E103" s="1116">
        <v>129009620533</v>
      </c>
      <c r="F103" s="1116">
        <v>129009620533</v>
      </c>
      <c r="G103" s="1116">
        <v>129009620533</v>
      </c>
      <c r="H103" s="1116">
        <v>129009620533</v>
      </c>
      <c r="I103" s="1116"/>
      <c r="J103" s="1116"/>
    </row>
    <row r="104" spans="1:10">
      <c r="A104" s="1113" t="s">
        <v>1818</v>
      </c>
      <c r="B104" s="1113" t="s">
        <v>1819</v>
      </c>
      <c r="C104" s="1114"/>
      <c r="D104" s="1114"/>
      <c r="E104" s="1114">
        <v>129009620533</v>
      </c>
      <c r="F104" s="1114">
        <v>129009620533</v>
      </c>
      <c r="G104" s="1114">
        <v>129009620533</v>
      </c>
      <c r="H104" s="1114">
        <v>129009620533</v>
      </c>
      <c r="I104" s="1114"/>
      <c r="J104" s="1114"/>
    </row>
    <row r="105" spans="1:10">
      <c r="A105" s="1115" t="s">
        <v>1820</v>
      </c>
      <c r="B105" s="1115" t="s">
        <v>405</v>
      </c>
      <c r="C105" s="1116"/>
      <c r="D105" s="1116"/>
      <c r="E105" s="1116">
        <v>210678347286</v>
      </c>
      <c r="F105" s="1116">
        <v>210678347286</v>
      </c>
      <c r="G105" s="1116">
        <v>210678347286</v>
      </c>
      <c r="H105" s="1116">
        <v>210678347286</v>
      </c>
      <c r="I105" s="1116"/>
      <c r="J105" s="1116"/>
    </row>
    <row r="106" spans="1:10">
      <c r="A106" s="1115" t="s">
        <v>1821</v>
      </c>
      <c r="B106" s="1115" t="s">
        <v>516</v>
      </c>
      <c r="C106" s="1116"/>
      <c r="D106" s="1116"/>
      <c r="E106" s="1116">
        <v>24083141367</v>
      </c>
      <c r="F106" s="1116">
        <v>24083141367</v>
      </c>
      <c r="G106" s="1116">
        <v>24083141367</v>
      </c>
      <c r="H106" s="1116">
        <v>24083141367</v>
      </c>
      <c r="I106" s="1116"/>
      <c r="J106" s="1116"/>
    </row>
    <row r="107" spans="1:10">
      <c r="A107" s="1113" t="s">
        <v>1822</v>
      </c>
      <c r="B107" s="1113" t="s">
        <v>1823</v>
      </c>
      <c r="C107" s="1114"/>
      <c r="D107" s="1114"/>
      <c r="E107" s="1114">
        <v>24029607423</v>
      </c>
      <c r="F107" s="1114">
        <v>24029607423</v>
      </c>
      <c r="G107" s="1114">
        <v>24029607423</v>
      </c>
      <c r="H107" s="1114">
        <v>24029607423</v>
      </c>
      <c r="I107" s="1114"/>
      <c r="J107" s="1114"/>
    </row>
    <row r="108" spans="1:10">
      <c r="A108" s="1113" t="s">
        <v>1824</v>
      </c>
      <c r="B108" s="1113" t="s">
        <v>1825</v>
      </c>
      <c r="C108" s="1114"/>
      <c r="D108" s="1114"/>
      <c r="E108" s="1114">
        <v>53533944</v>
      </c>
      <c r="F108" s="1114">
        <v>53533944</v>
      </c>
      <c r="G108" s="1114">
        <v>53533944</v>
      </c>
      <c r="H108" s="1114">
        <v>53533944</v>
      </c>
      <c r="I108" s="1114"/>
      <c r="J108" s="1114"/>
    </row>
    <row r="109" spans="1:10">
      <c r="A109" s="1115" t="s">
        <v>1826</v>
      </c>
      <c r="B109" s="1115" t="s">
        <v>398</v>
      </c>
      <c r="C109" s="1116"/>
      <c r="D109" s="1116"/>
      <c r="E109" s="1116">
        <v>9817807449</v>
      </c>
      <c r="F109" s="1116">
        <v>9817807449</v>
      </c>
      <c r="G109" s="1116">
        <v>9817807449</v>
      </c>
      <c r="H109" s="1116">
        <v>9817807449</v>
      </c>
      <c r="I109" s="1116"/>
      <c r="J109" s="1116"/>
    </row>
    <row r="110" spans="1:10">
      <c r="A110" s="1115" t="s">
        <v>1827</v>
      </c>
      <c r="B110" s="1115" t="s">
        <v>396</v>
      </c>
      <c r="C110" s="1116"/>
      <c r="D110" s="1116"/>
      <c r="E110" s="1116">
        <v>342977909</v>
      </c>
      <c r="F110" s="1116">
        <v>342977909</v>
      </c>
      <c r="G110" s="1116">
        <v>342977909</v>
      </c>
      <c r="H110" s="1116">
        <v>342977909</v>
      </c>
      <c r="I110" s="1116"/>
      <c r="J110" s="1116"/>
    </row>
    <row r="111" spans="1:10">
      <c r="A111" s="1115" t="s">
        <v>1828</v>
      </c>
      <c r="B111" s="1115" t="s">
        <v>1829</v>
      </c>
      <c r="C111" s="1116"/>
      <c r="D111" s="1116"/>
      <c r="E111" s="1116">
        <v>952538302</v>
      </c>
      <c r="F111" s="1116">
        <v>952538302</v>
      </c>
      <c r="G111" s="1116">
        <v>952538302</v>
      </c>
      <c r="H111" s="1116">
        <v>952538302</v>
      </c>
      <c r="I111" s="1116"/>
      <c r="J111" s="1116"/>
    </row>
    <row r="112" spans="1:10">
      <c r="A112" s="1115" t="s">
        <v>1830</v>
      </c>
      <c r="B112" s="1115" t="s">
        <v>1831</v>
      </c>
      <c r="C112" s="1116"/>
      <c r="D112" s="1116"/>
      <c r="E112" s="1116">
        <v>1044953105</v>
      </c>
      <c r="F112" s="1116">
        <v>1044953105</v>
      </c>
      <c r="G112" s="1116">
        <v>1044953105</v>
      </c>
      <c r="H112" s="1116">
        <v>1044953105</v>
      </c>
      <c r="I112" s="1116"/>
      <c r="J112" s="1116"/>
    </row>
    <row r="113" spans="1:10">
      <c r="A113" s="1115" t="s">
        <v>1832</v>
      </c>
      <c r="B113" s="1115" t="s">
        <v>1833</v>
      </c>
      <c r="C113" s="1116"/>
      <c r="D113" s="1116"/>
      <c r="E113" s="1116">
        <v>242363659767</v>
      </c>
      <c r="F113" s="1116">
        <v>242363659767</v>
      </c>
      <c r="G113" s="1116">
        <v>242363659767</v>
      </c>
      <c r="H113" s="1116">
        <v>242363659767</v>
      </c>
      <c r="I113" s="1116"/>
      <c r="J113" s="1116"/>
    </row>
    <row r="114" spans="1:10">
      <c r="A114" s="1117"/>
      <c r="B114" s="1118" t="s">
        <v>166</v>
      </c>
      <c r="C114" s="1119">
        <v>1044604807012</v>
      </c>
      <c r="D114" s="1119">
        <v>1044604807012</v>
      </c>
      <c r="E114" s="1119">
        <v>2522866467465</v>
      </c>
      <c r="F114" s="1119">
        <v>2522866467465</v>
      </c>
      <c r="G114" s="1119">
        <v>2522866467465</v>
      </c>
      <c r="H114" s="1119">
        <v>2522866467465</v>
      </c>
      <c r="I114" s="1119">
        <v>1008437163719</v>
      </c>
      <c r="J114" s="1119">
        <v>1008437163719</v>
      </c>
    </row>
    <row r="117" spans="1:10">
      <c r="B117" s="1120"/>
      <c r="E117" s="1120"/>
      <c r="I117" s="1120" t="s">
        <v>1834</v>
      </c>
    </row>
    <row r="118" spans="1:10">
      <c r="B118" s="1120" t="s">
        <v>1835</v>
      </c>
      <c r="E118" s="1120" t="s">
        <v>543</v>
      </c>
      <c r="I118" s="1120" t="s">
        <v>1836</v>
      </c>
    </row>
    <row r="119" spans="1:10">
      <c r="B119" s="1120"/>
      <c r="E119" s="1120"/>
      <c r="I119" s="1120"/>
    </row>
    <row r="120" spans="1:10">
      <c r="B120" s="1120"/>
      <c r="E120" s="1120"/>
      <c r="I120" s="1120"/>
    </row>
    <row r="121" spans="1:10">
      <c r="B121" s="1120" t="s">
        <v>1385</v>
      </c>
      <c r="E121" s="1120"/>
      <c r="I121" s="1120"/>
    </row>
  </sheetData>
  <mergeCells count="9">
    <mergeCell ref="A4:J4"/>
    <mergeCell ref="A5:J5"/>
    <mergeCell ref="A6:J6"/>
    <mergeCell ref="A8:A9"/>
    <mergeCell ref="B8:B9"/>
    <mergeCell ref="C8:D8"/>
    <mergeCell ref="E8:F8"/>
    <mergeCell ref="G8:H8"/>
    <mergeCell ref="I8:J8"/>
  </mergeCells>
  <pageMargins left="0.75" right="0.75" top="1" bottom="1" header="0.5" footer="0.5"/>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outlinePr showOutlineSymbols="0"/>
  </sheetPr>
  <dimension ref="A1:CL596"/>
  <sheetViews>
    <sheetView showZeros="0" showOutlineSymbols="0" view="pageBreakPreview" topLeftCell="B323" workbookViewId="0">
      <selection activeCell="BZ1" sqref="BZ1:CJ1048576"/>
    </sheetView>
  </sheetViews>
  <sheetFormatPr defaultColWidth="2.5703125" defaultRowHeight="15" outlineLevelRow="1" outlineLevelCol="1"/>
  <cols>
    <col min="1" max="1" width="5.42578125" style="48" hidden="1" customWidth="1"/>
    <col min="2" max="2" width="3" style="1009" customWidth="1" outlineLevel="1"/>
    <col min="3" max="3" width="1.140625" style="1468" customWidth="1" outlineLevel="1"/>
    <col min="4" max="9" width="2.5703125" style="48" customWidth="1" outlineLevel="1"/>
    <col min="10" max="10" width="2.42578125" style="48" customWidth="1" outlineLevel="1"/>
    <col min="11" max="14" width="2.5703125" style="48" customWidth="1" outlineLevel="1"/>
    <col min="15" max="15" width="1.7109375" style="48" customWidth="1" outlineLevel="1"/>
    <col min="16" max="16" width="1.85546875" style="48" customWidth="1" outlineLevel="1"/>
    <col min="17" max="17" width="4.7109375" style="48" customWidth="1" outlineLevel="1"/>
    <col min="18" max="18" width="0.85546875" style="48" customWidth="1" outlineLevel="1"/>
    <col min="19" max="19" width="6.42578125" style="48" customWidth="1" outlineLevel="1"/>
    <col min="20" max="20" width="0.7109375" style="48" customWidth="1" outlineLevel="1"/>
    <col min="21" max="21" width="0.85546875" style="48" customWidth="1" outlineLevel="1"/>
    <col min="22" max="22" width="3.42578125" style="48" customWidth="1" outlineLevel="1"/>
    <col min="23" max="23" width="3.5703125" style="48" customWidth="1" outlineLevel="1"/>
    <col min="24" max="24" width="0.85546875" style="48" customWidth="1" outlineLevel="1"/>
    <col min="25" max="25" width="0.7109375" style="48" customWidth="1" outlineLevel="1"/>
    <col min="26" max="26" width="3.140625" style="49" customWidth="1" outlineLevel="1"/>
    <col min="27" max="27" width="2.140625" style="49" customWidth="1" outlineLevel="1"/>
    <col min="28" max="31" width="2.7109375" style="49" customWidth="1" outlineLevel="1"/>
    <col min="32" max="32" width="2.85546875" style="48" customWidth="1" outlineLevel="1"/>
    <col min="33" max="33" width="1.42578125" style="49" customWidth="1" outlineLevel="1"/>
    <col min="34" max="34" width="1.5703125" style="48" customWidth="1" outlineLevel="1"/>
    <col min="35" max="35" width="2.7109375" style="48" customWidth="1" outlineLevel="1"/>
    <col min="36" max="36" width="2.5703125" style="48" customWidth="1" outlineLevel="1"/>
    <col min="37" max="38" width="2.7109375" style="48" customWidth="1" outlineLevel="1"/>
    <col min="39" max="39" width="5.140625" style="48" customWidth="1" outlineLevel="1"/>
    <col min="40" max="40" width="1.5703125" style="48" customWidth="1" outlineLevel="1"/>
    <col min="41" max="41" width="1.140625" style="48" customWidth="1"/>
    <col min="42" max="42" width="3" style="1468" hidden="1" customWidth="1" outlineLevel="1"/>
    <col min="43" max="43" width="1.140625" style="1468" hidden="1" customWidth="1" outlineLevel="1"/>
    <col min="44" max="61" width="2.5703125" style="48" hidden="1" customWidth="1" outlineLevel="1"/>
    <col min="62" max="67" width="2.5703125" style="49" hidden="1" customWidth="1" outlineLevel="1"/>
    <col min="68" max="68" width="2.5703125" style="48" hidden="1" customWidth="1" outlineLevel="1"/>
    <col min="69" max="69" width="2.5703125" style="49" hidden="1" customWidth="1" outlineLevel="1"/>
    <col min="70" max="75" width="2.5703125" style="48" hidden="1" customWidth="1" outlineLevel="1"/>
    <col min="76" max="76" width="10.140625" style="48" hidden="1" customWidth="1" outlineLevel="1"/>
    <col min="77" max="77" width="1.7109375" style="48" customWidth="1" collapsed="1"/>
    <col min="78" max="78" width="21" style="445" customWidth="1"/>
    <col min="79" max="79" width="18" style="445" bestFit="1" customWidth="1"/>
    <col min="80" max="80" width="17.7109375" style="446" customWidth="1"/>
    <col min="81" max="81" width="17.5703125" style="48" customWidth="1"/>
    <col min="82" max="82" width="16.42578125" style="48" customWidth="1"/>
    <col min="83" max="16384" width="2.5703125" style="48"/>
  </cols>
  <sheetData>
    <row r="1" spans="1:80" s="1426" customFormat="1" ht="15.75" customHeight="1">
      <c r="B1" s="2126" t="s">
        <v>1382</v>
      </c>
      <c r="C1" s="2127"/>
      <c r="D1" s="2127"/>
      <c r="E1" s="2127"/>
      <c r="F1" s="2127"/>
      <c r="G1" s="2127"/>
      <c r="H1" s="2127"/>
      <c r="I1" s="2127"/>
      <c r="J1" s="2127"/>
      <c r="K1" s="2127"/>
      <c r="L1" s="2127"/>
      <c r="M1" s="2127"/>
      <c r="N1" s="2127"/>
      <c r="O1" s="2127"/>
      <c r="P1" s="2127"/>
      <c r="Q1" s="2127"/>
      <c r="R1" s="2127"/>
      <c r="S1" s="2127"/>
      <c r="T1" s="2127"/>
      <c r="U1" s="2127"/>
      <c r="V1" s="2127"/>
      <c r="W1" s="2127"/>
      <c r="X1" s="1464"/>
      <c r="Y1" s="1408"/>
      <c r="Z1" s="2128" t="s">
        <v>2004</v>
      </c>
      <c r="AA1" s="2128"/>
      <c r="AB1" s="2128"/>
      <c r="AC1" s="2128"/>
      <c r="AD1" s="2128"/>
      <c r="AE1" s="2128"/>
      <c r="AF1" s="2128"/>
      <c r="AG1" s="2128"/>
      <c r="AH1" s="2128"/>
      <c r="AI1" s="2128"/>
      <c r="AJ1" s="2128"/>
      <c r="AK1" s="2128"/>
      <c r="AL1" s="2128"/>
      <c r="AM1" s="2128"/>
      <c r="AN1" s="2128"/>
      <c r="AP1" s="1413" t="s">
        <v>79</v>
      </c>
      <c r="AQ1" s="1408"/>
      <c r="AR1" s="1408"/>
      <c r="AS1" s="1408"/>
      <c r="AT1" s="1408"/>
      <c r="AU1" s="1408"/>
      <c r="AV1" s="1408"/>
      <c r="AW1" s="1408"/>
      <c r="AX1" s="1408"/>
      <c r="AY1" s="1408"/>
      <c r="AZ1" s="1408"/>
      <c r="BA1" s="1408"/>
      <c r="BB1" s="1408"/>
      <c r="BC1" s="1408"/>
      <c r="BD1" s="1408"/>
      <c r="BE1" s="1408"/>
      <c r="BF1" s="1408"/>
      <c r="BG1" s="1408"/>
      <c r="BH1" s="1408"/>
      <c r="BI1" s="1408"/>
      <c r="BS1" s="1409"/>
      <c r="BX1" s="89" t="s">
        <v>84</v>
      </c>
      <c r="BY1" s="89"/>
      <c r="BZ1" s="1490"/>
      <c r="CA1" s="1491"/>
      <c r="CB1" s="1492"/>
    </row>
    <row r="2" spans="1:80" s="1426" customFormat="1">
      <c r="B2" s="1426" t="s">
        <v>1658</v>
      </c>
      <c r="C2" s="1408"/>
      <c r="AI2" s="1409"/>
      <c r="AN2" s="913" t="s">
        <v>2005</v>
      </c>
      <c r="AP2" s="1412" t="s">
        <v>80</v>
      </c>
      <c r="AQ2" s="1408"/>
      <c r="BS2" s="1409"/>
      <c r="BX2" s="913" t="s">
        <v>82</v>
      </c>
      <c r="BY2" s="913"/>
      <c r="BZ2" s="1490"/>
      <c r="CA2" s="1490"/>
      <c r="CB2" s="1493"/>
    </row>
    <row r="3" spans="1:80" s="1426" customFormat="1" ht="4.5" customHeight="1">
      <c r="B3" s="40"/>
      <c r="C3" s="40"/>
      <c r="D3" s="39"/>
      <c r="E3" s="39"/>
      <c r="F3" s="39"/>
      <c r="G3" s="39"/>
      <c r="H3" s="39"/>
      <c r="I3" s="39"/>
      <c r="J3" s="39"/>
      <c r="K3" s="39"/>
      <c r="L3" s="39"/>
      <c r="M3" s="39"/>
      <c r="N3" s="39"/>
      <c r="O3" s="39"/>
      <c r="P3" s="39"/>
      <c r="Q3" s="39"/>
      <c r="R3" s="39"/>
      <c r="S3" s="39"/>
      <c r="T3" s="39"/>
      <c r="U3" s="865"/>
      <c r="V3" s="39"/>
      <c r="W3" s="39"/>
      <c r="X3" s="865"/>
      <c r="Y3" s="39"/>
      <c r="Z3" s="39"/>
      <c r="AA3" s="39"/>
      <c r="AB3" s="39"/>
      <c r="AC3" s="39"/>
      <c r="AD3" s="39"/>
      <c r="AE3" s="39"/>
      <c r="AF3" s="39"/>
      <c r="AG3" s="39"/>
      <c r="AH3" s="39"/>
      <c r="AI3" s="84"/>
      <c r="AJ3" s="39"/>
      <c r="AK3" s="39"/>
      <c r="AL3" s="39"/>
      <c r="AM3" s="39"/>
      <c r="AN3" s="39"/>
      <c r="AP3" s="40"/>
      <c r="AQ3" s="40"/>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84"/>
      <c r="BT3" s="39"/>
      <c r="BU3" s="39"/>
      <c r="BV3" s="39"/>
      <c r="BW3" s="39"/>
      <c r="BX3" s="39"/>
      <c r="BZ3" s="1011"/>
      <c r="CA3" s="1011"/>
      <c r="CB3" s="1012"/>
    </row>
    <row r="4" spans="1:80" s="1426" customFormat="1" ht="9.75" customHeight="1">
      <c r="B4" s="1408"/>
      <c r="C4" s="1408"/>
      <c r="AP4" s="1408"/>
      <c r="AQ4" s="1408"/>
      <c r="BZ4" s="1011"/>
      <c r="CA4" s="1011"/>
      <c r="CB4" s="1012"/>
    </row>
    <row r="5" spans="1:80" s="1426" customFormat="1" ht="18.75">
      <c r="A5" s="1426" t="s">
        <v>1902</v>
      </c>
      <c r="B5" s="2132" t="s">
        <v>2207</v>
      </c>
      <c r="C5" s="2132"/>
      <c r="D5" s="2132"/>
      <c r="E5" s="2132"/>
      <c r="F5" s="2132"/>
      <c r="G5" s="2132"/>
      <c r="H5" s="2132"/>
      <c r="I5" s="2132"/>
      <c r="J5" s="2132"/>
      <c r="K5" s="2132"/>
      <c r="L5" s="2132"/>
      <c r="M5" s="2132"/>
      <c r="N5" s="2132"/>
      <c r="O5" s="2132"/>
      <c r="P5" s="2132"/>
      <c r="Q5" s="2132"/>
      <c r="R5" s="2132"/>
      <c r="S5" s="2132"/>
      <c r="T5" s="2132"/>
      <c r="U5" s="2132"/>
      <c r="V5" s="2132"/>
      <c r="W5" s="2132"/>
      <c r="X5" s="2132"/>
      <c r="Y5" s="2132"/>
      <c r="Z5" s="2132"/>
      <c r="AA5" s="2132"/>
      <c r="AB5" s="2132"/>
      <c r="AC5" s="2132"/>
      <c r="AD5" s="2132"/>
      <c r="AE5" s="2132"/>
      <c r="AF5" s="2132"/>
      <c r="AG5" s="2132"/>
      <c r="AH5" s="2132"/>
      <c r="AI5" s="2132"/>
      <c r="AJ5" s="2132"/>
      <c r="AK5" s="2132"/>
      <c r="AL5" s="2132"/>
      <c r="AM5" s="2132"/>
      <c r="AN5" s="2132"/>
      <c r="AP5" s="97" t="s">
        <v>59</v>
      </c>
      <c r="AQ5" s="70"/>
      <c r="AR5" s="70"/>
      <c r="AS5" s="72"/>
      <c r="AT5" s="72"/>
      <c r="AU5" s="72"/>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1011"/>
      <c r="CA5" s="1011"/>
      <c r="CB5" s="1012"/>
    </row>
    <row r="6" spans="1:80" s="1426" customFormat="1">
      <c r="B6" s="2107" t="s">
        <v>2024</v>
      </c>
      <c r="C6" s="2107"/>
      <c r="D6" s="2107"/>
      <c r="E6" s="2107"/>
      <c r="F6" s="2107"/>
      <c r="G6" s="2107"/>
      <c r="H6" s="2107"/>
      <c r="I6" s="2107"/>
      <c r="J6" s="2107"/>
      <c r="K6" s="2107"/>
      <c r="L6" s="2107"/>
      <c r="M6" s="2107"/>
      <c r="N6" s="2107"/>
      <c r="O6" s="2107"/>
      <c r="P6" s="2107"/>
      <c r="Q6" s="2107"/>
      <c r="R6" s="2107"/>
      <c r="S6" s="2107"/>
      <c r="T6" s="2107"/>
      <c r="U6" s="2107"/>
      <c r="V6" s="2107"/>
      <c r="W6" s="2107"/>
      <c r="X6" s="2107"/>
      <c r="Y6" s="2107"/>
      <c r="Z6" s="2107"/>
      <c r="AA6" s="2107"/>
      <c r="AB6" s="2107"/>
      <c r="AC6" s="2107"/>
      <c r="AD6" s="2107"/>
      <c r="AE6" s="2107"/>
      <c r="AF6" s="2107"/>
      <c r="AG6" s="2107"/>
      <c r="AH6" s="2107"/>
      <c r="AI6" s="2107"/>
      <c r="AJ6" s="2107"/>
      <c r="AK6" s="2107"/>
      <c r="AL6" s="2107"/>
      <c r="AM6" s="2107"/>
      <c r="AN6" s="2107"/>
      <c r="AP6" s="73" t="s">
        <v>60</v>
      </c>
      <c r="AQ6" s="70"/>
      <c r="AR6" s="70"/>
      <c r="AS6" s="72"/>
      <c r="AT6" s="72"/>
      <c r="AU6" s="72"/>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1011"/>
      <c r="CA6" s="1011"/>
      <c r="CB6" s="1012"/>
    </row>
    <row r="7" spans="1:80" s="1426" customFormat="1">
      <c r="E7" s="1409"/>
      <c r="F7" s="1409"/>
      <c r="G7" s="1409"/>
      <c r="AI7" s="1426" t="s">
        <v>389</v>
      </c>
      <c r="AS7" s="1409"/>
      <c r="AT7" s="1409"/>
      <c r="AU7" s="1409"/>
      <c r="BZ7" s="1011"/>
      <c r="CA7" s="1011"/>
      <c r="CB7" s="1012"/>
    </row>
    <row r="8" spans="1:80" s="1426" customFormat="1" ht="32.25" customHeight="1">
      <c r="B8" s="113" t="s">
        <v>513</v>
      </c>
      <c r="C8" s="39"/>
      <c r="D8" s="40"/>
      <c r="E8" s="39"/>
      <c r="F8" s="105"/>
      <c r="G8" s="39"/>
      <c r="H8" s="39"/>
      <c r="I8" s="39"/>
      <c r="J8" s="39"/>
      <c r="K8" s="39"/>
      <c r="L8" s="39"/>
      <c r="M8" s="39"/>
      <c r="N8" s="39"/>
      <c r="O8" s="39"/>
      <c r="P8" s="39"/>
      <c r="Q8" s="39"/>
      <c r="S8" s="1465" t="s">
        <v>343</v>
      </c>
      <c r="U8" s="2129" t="s">
        <v>83</v>
      </c>
      <c r="V8" s="2129"/>
      <c r="W8" s="2129"/>
      <c r="X8" s="2129"/>
      <c r="Z8" s="2161" t="s">
        <v>2039</v>
      </c>
      <c r="AA8" s="2161"/>
      <c r="AB8" s="2161"/>
      <c r="AC8" s="2161"/>
      <c r="AD8" s="2161"/>
      <c r="AE8" s="2161"/>
      <c r="AF8" s="2161"/>
      <c r="AG8" s="242"/>
      <c r="AH8" s="2099" t="s">
        <v>512</v>
      </c>
      <c r="AI8" s="2100"/>
      <c r="AJ8" s="2100"/>
      <c r="AK8" s="2100"/>
      <c r="AL8" s="2100"/>
      <c r="AM8" s="2100"/>
      <c r="AN8" s="2100"/>
      <c r="AP8" s="1413" t="s">
        <v>19</v>
      </c>
      <c r="AR8" s="1408"/>
      <c r="AT8" s="1410"/>
      <c r="BF8" s="2158" t="s">
        <v>61</v>
      </c>
      <c r="BG8" s="2159"/>
      <c r="BH8" s="2159"/>
      <c r="BJ8" s="1996" t="s">
        <v>63</v>
      </c>
      <c r="BK8" s="1996"/>
      <c r="BL8" s="1996"/>
      <c r="BM8" s="1996"/>
      <c r="BN8" s="1996"/>
      <c r="BO8" s="1996"/>
      <c r="BP8" s="1996"/>
      <c r="BR8" s="1996" t="s">
        <v>62</v>
      </c>
      <c r="BS8" s="1996"/>
      <c r="BT8" s="1996"/>
      <c r="BU8" s="1996"/>
      <c r="BV8" s="1996"/>
      <c r="BW8" s="1996"/>
      <c r="BX8" s="1996"/>
      <c r="BY8" s="1444"/>
      <c r="BZ8" s="1011"/>
      <c r="CA8" s="1011"/>
      <c r="CB8" s="1012"/>
    </row>
    <row r="9" spans="1:80" s="1426" customFormat="1" ht="8.25" customHeight="1">
      <c r="C9" s="77"/>
      <c r="D9" s="77"/>
      <c r="F9" s="1409"/>
      <c r="U9" s="1429"/>
      <c r="V9" s="2133"/>
      <c r="W9" s="2133"/>
      <c r="X9" s="1462"/>
      <c r="Z9" s="2117"/>
      <c r="AA9" s="2117"/>
      <c r="AB9" s="2117"/>
      <c r="AC9" s="2117"/>
      <c r="AD9" s="2117"/>
      <c r="AE9" s="2117"/>
      <c r="AF9" s="2117"/>
      <c r="AH9" s="2117"/>
      <c r="AI9" s="2117"/>
      <c r="AJ9" s="2117"/>
      <c r="AK9" s="2117"/>
      <c r="AL9" s="2117"/>
      <c r="AM9" s="2117"/>
      <c r="AN9" s="2117"/>
      <c r="AQ9" s="77"/>
      <c r="AR9" s="77"/>
      <c r="AT9" s="1409"/>
      <c r="BF9" s="2157"/>
      <c r="BG9" s="2157"/>
      <c r="BH9" s="2157"/>
      <c r="BJ9" s="2117"/>
      <c r="BK9" s="2117"/>
      <c r="BL9" s="2117"/>
      <c r="BM9" s="2117"/>
      <c r="BN9" s="2117"/>
      <c r="BO9" s="2117"/>
      <c r="BP9" s="2117"/>
      <c r="BR9" s="2117"/>
      <c r="BS9" s="2117"/>
      <c r="BT9" s="2117"/>
      <c r="BU9" s="2117"/>
      <c r="BV9" s="2117"/>
      <c r="BW9" s="2117"/>
      <c r="BX9" s="2117"/>
      <c r="BY9" s="1409"/>
      <c r="BZ9" s="1011"/>
      <c r="CA9" s="1011"/>
      <c r="CB9" s="1012"/>
    </row>
    <row r="10" spans="1:80" s="1426" customFormat="1" ht="17.100000000000001" customHeight="1">
      <c r="B10" s="1413" t="s">
        <v>646</v>
      </c>
      <c r="C10" s="77"/>
      <c r="D10" s="77"/>
      <c r="F10" s="1409"/>
      <c r="S10" s="1438">
        <v>100</v>
      </c>
      <c r="V10" s="2093"/>
      <c r="W10" s="2093"/>
      <c r="X10" s="1427"/>
      <c r="Z10" s="2106">
        <v>1254110054810</v>
      </c>
      <c r="AA10" s="2106"/>
      <c r="AB10" s="2106"/>
      <c r="AC10" s="2106"/>
      <c r="AD10" s="2106"/>
      <c r="AE10" s="2106"/>
      <c r="AF10" s="2106"/>
      <c r="AG10" s="1420"/>
      <c r="AH10" s="2106">
        <v>911951801582</v>
      </c>
      <c r="AI10" s="2106"/>
      <c r="AJ10" s="2106"/>
      <c r="AK10" s="2106"/>
      <c r="AL10" s="2106"/>
      <c r="AM10" s="2106"/>
      <c r="AN10" s="2106"/>
      <c r="AP10" s="1413" t="s">
        <v>190</v>
      </c>
      <c r="AQ10" s="77"/>
      <c r="AR10" s="77"/>
      <c r="AT10" s="1409"/>
      <c r="BF10" s="2093"/>
      <c r="BG10" s="2093"/>
      <c r="BH10" s="2093"/>
      <c r="BJ10" s="1997"/>
      <c r="BK10" s="1997"/>
      <c r="BL10" s="1997"/>
      <c r="BM10" s="1997"/>
      <c r="BN10" s="1997"/>
      <c r="BO10" s="1997"/>
      <c r="BP10" s="1997"/>
      <c r="BR10" s="1997"/>
      <c r="BS10" s="1997"/>
      <c r="BT10" s="1997"/>
      <c r="BU10" s="1997"/>
      <c r="BV10" s="1997"/>
      <c r="BW10" s="1997"/>
      <c r="BX10" s="1997"/>
      <c r="BY10" s="1409"/>
      <c r="BZ10" s="1011"/>
      <c r="CA10" s="1011"/>
      <c r="CB10" s="1012"/>
    </row>
    <row r="11" spans="1:80" s="1426" customFormat="1" ht="8.25" customHeight="1">
      <c r="B11" s="98"/>
      <c r="C11" s="77"/>
      <c r="D11" s="77"/>
      <c r="F11" s="1409"/>
      <c r="S11" s="1427"/>
      <c r="V11" s="2093"/>
      <c r="W11" s="2093"/>
      <c r="X11" s="1427"/>
      <c r="Z11" s="2088"/>
      <c r="AA11" s="2088"/>
      <c r="AB11" s="2088"/>
      <c r="AC11" s="2088"/>
      <c r="AD11" s="2088"/>
      <c r="AE11" s="2088"/>
      <c r="AF11" s="2088"/>
      <c r="AG11" s="1420"/>
      <c r="AH11" s="2088"/>
      <c r="AI11" s="2088"/>
      <c r="AJ11" s="2088"/>
      <c r="AK11" s="2088"/>
      <c r="AL11" s="2088"/>
      <c r="AM11" s="2088"/>
      <c r="AN11" s="2088"/>
      <c r="AP11" s="98"/>
      <c r="AQ11" s="77"/>
      <c r="AR11" s="77"/>
      <c r="AT11" s="1409"/>
      <c r="BF11" s="2093"/>
      <c r="BG11" s="2093"/>
      <c r="BH11" s="2093"/>
      <c r="BJ11" s="1997"/>
      <c r="BK11" s="1997"/>
      <c r="BL11" s="1997"/>
      <c r="BM11" s="1997"/>
      <c r="BN11" s="1997"/>
      <c r="BO11" s="1997"/>
      <c r="BP11" s="1997"/>
      <c r="BR11" s="1997"/>
      <c r="BS11" s="1997"/>
      <c r="BT11" s="1997"/>
      <c r="BU11" s="1997"/>
      <c r="BV11" s="1997"/>
      <c r="BW11" s="1997"/>
      <c r="BX11" s="1997"/>
      <c r="BY11" s="1409"/>
      <c r="BZ11" s="1011"/>
      <c r="CA11" s="1011"/>
      <c r="CB11" s="1012"/>
    </row>
    <row r="12" spans="1:80" s="1426" customFormat="1" ht="18" customHeight="1">
      <c r="B12" s="99" t="s">
        <v>691</v>
      </c>
      <c r="C12" s="77"/>
      <c r="D12" s="77"/>
      <c r="F12" s="1409"/>
      <c r="S12" s="1438">
        <v>110</v>
      </c>
      <c r="V12" s="1440" t="s">
        <v>1997</v>
      </c>
      <c r="W12" s="1430">
        <v>1</v>
      </c>
      <c r="X12" s="1440"/>
      <c r="Z12" s="2106">
        <v>6763560741</v>
      </c>
      <c r="AA12" s="2106"/>
      <c r="AB12" s="2106"/>
      <c r="AC12" s="2106"/>
      <c r="AD12" s="2106"/>
      <c r="AE12" s="2106"/>
      <c r="AF12" s="2106"/>
      <c r="AG12" s="1420"/>
      <c r="AH12" s="2106">
        <v>42156342744</v>
      </c>
      <c r="AI12" s="2106"/>
      <c r="AJ12" s="2106"/>
      <c r="AK12" s="2106"/>
      <c r="AL12" s="2106"/>
      <c r="AM12" s="2106"/>
      <c r="AN12" s="2106"/>
      <c r="AP12" s="99" t="s">
        <v>191</v>
      </c>
      <c r="AQ12" s="77"/>
      <c r="AR12" s="77"/>
      <c r="AT12" s="1409"/>
      <c r="BF12" s="2093"/>
      <c r="BG12" s="2093"/>
      <c r="BH12" s="2093"/>
      <c r="BJ12" s="1997"/>
      <c r="BK12" s="1997"/>
      <c r="BL12" s="1997"/>
      <c r="BM12" s="1997"/>
      <c r="BN12" s="1997"/>
      <c r="BO12" s="1997"/>
      <c r="BP12" s="1997"/>
      <c r="BR12" s="1997"/>
      <c r="BS12" s="1997"/>
      <c r="BT12" s="1997"/>
      <c r="BU12" s="1997"/>
      <c r="BV12" s="1997"/>
      <c r="BW12" s="1997"/>
      <c r="BX12" s="1997"/>
      <c r="BY12" s="1409"/>
      <c r="BZ12" s="1011"/>
      <c r="CA12" s="1011"/>
      <c r="CB12" s="1012"/>
    </row>
    <row r="13" spans="1:80" s="1426" customFormat="1" ht="18" customHeight="1">
      <c r="B13" s="94" t="s">
        <v>0</v>
      </c>
      <c r="C13" s="77"/>
      <c r="D13" s="77"/>
      <c r="F13" s="1409"/>
      <c r="S13" s="1427">
        <v>111</v>
      </c>
      <c r="V13" s="2134"/>
      <c r="W13" s="2134"/>
      <c r="X13" s="1442"/>
      <c r="Z13" s="2088">
        <v>6763560741</v>
      </c>
      <c r="AA13" s="2088"/>
      <c r="AB13" s="2088"/>
      <c r="AC13" s="2088"/>
      <c r="AD13" s="2088"/>
      <c r="AE13" s="2088"/>
      <c r="AF13" s="2088"/>
      <c r="AG13" s="1420"/>
      <c r="AH13" s="2088">
        <v>42156342744</v>
      </c>
      <c r="AI13" s="2088"/>
      <c r="AJ13" s="2088"/>
      <c r="AK13" s="2088"/>
      <c r="AL13" s="2088"/>
      <c r="AM13" s="2088"/>
      <c r="AN13" s="2088"/>
      <c r="AP13" s="94" t="s">
        <v>20</v>
      </c>
      <c r="AQ13" s="77"/>
      <c r="AR13" s="77"/>
      <c r="AT13" s="1409"/>
      <c r="BF13" s="2134">
        <v>1</v>
      </c>
      <c r="BG13" s="2134"/>
      <c r="BH13" s="2134"/>
      <c r="BJ13" s="1997"/>
      <c r="BK13" s="1997"/>
      <c r="BL13" s="1997"/>
      <c r="BM13" s="1997"/>
      <c r="BN13" s="1997"/>
      <c r="BO13" s="1997"/>
      <c r="BP13" s="1997"/>
      <c r="BR13" s="1997"/>
      <c r="BS13" s="1997"/>
      <c r="BT13" s="1997"/>
      <c r="BU13" s="1997"/>
      <c r="BV13" s="1997"/>
      <c r="BW13" s="1997"/>
      <c r="BX13" s="1997"/>
      <c r="BY13" s="1409"/>
      <c r="BZ13" s="1011"/>
      <c r="CA13" s="1011"/>
      <c r="CB13" s="1012"/>
    </row>
    <row r="14" spans="1:80" s="1426" customFormat="1" ht="18" customHeight="1">
      <c r="B14" s="94" t="s">
        <v>647</v>
      </c>
      <c r="C14" s="77"/>
      <c r="D14" s="77"/>
      <c r="F14" s="1409"/>
      <c r="S14" s="1427">
        <v>112</v>
      </c>
      <c r="V14" s="2134"/>
      <c r="W14" s="2134"/>
      <c r="X14" s="1442"/>
      <c r="Z14" s="2088">
        <v>0</v>
      </c>
      <c r="AA14" s="2088"/>
      <c r="AB14" s="2088"/>
      <c r="AC14" s="2088"/>
      <c r="AD14" s="2088"/>
      <c r="AE14" s="2088"/>
      <c r="AF14" s="2088"/>
      <c r="AG14" s="1420"/>
      <c r="AH14" s="2088">
        <v>0</v>
      </c>
      <c r="AI14" s="2088"/>
      <c r="AJ14" s="2088"/>
      <c r="AK14" s="2088"/>
      <c r="AL14" s="2088"/>
      <c r="AM14" s="2088"/>
      <c r="AN14" s="2088"/>
      <c r="AP14" s="94" t="s">
        <v>21</v>
      </c>
      <c r="AQ14" s="77"/>
      <c r="AR14" s="77"/>
      <c r="AT14" s="1409"/>
      <c r="BF14" s="2134">
        <v>1</v>
      </c>
      <c r="BG14" s="2134"/>
      <c r="BH14" s="2134"/>
      <c r="BJ14" s="1997"/>
      <c r="BK14" s="1997"/>
      <c r="BL14" s="1997"/>
      <c r="BM14" s="1997"/>
      <c r="BN14" s="1997"/>
      <c r="BO14" s="1997"/>
      <c r="BP14" s="1997"/>
      <c r="BR14" s="1997"/>
      <c r="BS14" s="1997"/>
      <c r="BT14" s="1997"/>
      <c r="BU14" s="1997"/>
      <c r="BV14" s="1997"/>
      <c r="BW14" s="1997"/>
      <c r="BX14" s="1997"/>
      <c r="BY14" s="1409"/>
      <c r="BZ14" s="1011"/>
      <c r="CA14" s="1011"/>
      <c r="CB14" s="1012"/>
    </row>
    <row r="15" spans="1:80" s="1426" customFormat="1" ht="7.5" customHeight="1">
      <c r="B15" s="98"/>
      <c r="C15" s="77"/>
      <c r="D15" s="77"/>
      <c r="F15" s="1409"/>
      <c r="S15" s="1427"/>
      <c r="V15" s="2093"/>
      <c r="W15" s="2093"/>
      <c r="X15" s="1427"/>
      <c r="Z15" s="2088"/>
      <c r="AA15" s="2088"/>
      <c r="AB15" s="2088"/>
      <c r="AC15" s="2088"/>
      <c r="AD15" s="2088"/>
      <c r="AE15" s="2088"/>
      <c r="AF15" s="2088"/>
      <c r="AG15" s="1420"/>
      <c r="AH15" s="2088"/>
      <c r="AI15" s="2088"/>
      <c r="AJ15" s="2088"/>
      <c r="AK15" s="2088"/>
      <c r="AL15" s="2088"/>
      <c r="AM15" s="2088"/>
      <c r="AN15" s="2088"/>
      <c r="AP15" s="98"/>
      <c r="AQ15" s="77"/>
      <c r="AR15" s="77"/>
      <c r="AT15" s="1409"/>
      <c r="BF15" s="2093"/>
      <c r="BG15" s="2093"/>
      <c r="BH15" s="2093"/>
      <c r="BJ15" s="1997">
        <v>-121263994674</v>
      </c>
      <c r="BK15" s="1997"/>
      <c r="BL15" s="1997"/>
      <c r="BM15" s="1997"/>
      <c r="BN15" s="1997"/>
      <c r="BO15" s="1997"/>
      <c r="BP15" s="1997"/>
      <c r="BR15" s="1997"/>
      <c r="BS15" s="1997"/>
      <c r="BT15" s="1997"/>
      <c r="BU15" s="1997"/>
      <c r="BV15" s="1997"/>
      <c r="BW15" s="1997"/>
      <c r="BX15" s="1997"/>
      <c r="BY15" s="1409"/>
      <c r="BZ15" s="1011"/>
      <c r="CA15" s="1011"/>
      <c r="CB15" s="1012"/>
    </row>
    <row r="16" spans="1:80" s="1426" customFormat="1" ht="18" customHeight="1">
      <c r="B16" s="99" t="s">
        <v>690</v>
      </c>
      <c r="C16" s="77"/>
      <c r="D16" s="77"/>
      <c r="F16" s="1409"/>
      <c r="S16" s="1438">
        <v>120</v>
      </c>
      <c r="V16" s="1440" t="s">
        <v>2208</v>
      </c>
      <c r="W16" s="1430" t="s">
        <v>2208</v>
      </c>
      <c r="X16" s="1440"/>
      <c r="Z16" s="2106">
        <v>0</v>
      </c>
      <c r="AA16" s="2106"/>
      <c r="AB16" s="2106"/>
      <c r="AC16" s="2106"/>
      <c r="AD16" s="2106"/>
      <c r="AE16" s="2106"/>
      <c r="AF16" s="2106"/>
      <c r="AG16" s="1420"/>
      <c r="AH16" s="2106">
        <v>0</v>
      </c>
      <c r="AI16" s="2106"/>
      <c r="AJ16" s="2106"/>
      <c r="AK16" s="2106"/>
      <c r="AL16" s="2106"/>
      <c r="AM16" s="2106"/>
      <c r="AN16" s="2106"/>
      <c r="AP16" s="99" t="s">
        <v>22</v>
      </c>
      <c r="AQ16" s="77"/>
      <c r="AR16" s="77"/>
      <c r="AT16" s="1409"/>
      <c r="BF16" s="2093"/>
      <c r="BG16" s="2093"/>
      <c r="BH16" s="2093"/>
      <c r="BJ16" s="1997"/>
      <c r="BK16" s="1997"/>
      <c r="BL16" s="1997"/>
      <c r="BM16" s="1997"/>
      <c r="BN16" s="1997"/>
      <c r="BO16" s="1997"/>
      <c r="BP16" s="1997"/>
      <c r="BR16" s="1997"/>
      <c r="BS16" s="1997"/>
      <c r="BT16" s="1997"/>
      <c r="BU16" s="1997"/>
      <c r="BV16" s="1997"/>
      <c r="BW16" s="1997"/>
      <c r="BX16" s="1997"/>
      <c r="BY16" s="1409"/>
      <c r="BZ16" s="1011"/>
      <c r="CA16" s="1011"/>
      <c r="CB16" s="1012"/>
    </row>
    <row r="17" spans="2:80" s="1426" customFormat="1" ht="18" customHeight="1">
      <c r="B17" s="401" t="s">
        <v>799</v>
      </c>
      <c r="C17" s="77"/>
      <c r="D17" s="77"/>
      <c r="F17" s="1409"/>
      <c r="S17" s="1427">
        <v>121</v>
      </c>
      <c r="V17" s="2142"/>
      <c r="W17" s="2134"/>
      <c r="X17" s="1442"/>
      <c r="Z17" s="2088">
        <v>0</v>
      </c>
      <c r="AA17" s="2088"/>
      <c r="AB17" s="2088"/>
      <c r="AC17" s="2088"/>
      <c r="AD17" s="2088"/>
      <c r="AE17" s="2088"/>
      <c r="AF17" s="2088"/>
      <c r="AG17" s="1420"/>
      <c r="AH17" s="2088">
        <v>0</v>
      </c>
      <c r="AI17" s="2088"/>
      <c r="AJ17" s="2088"/>
      <c r="AK17" s="2088"/>
      <c r="AL17" s="2088"/>
      <c r="AM17" s="2088"/>
      <c r="AN17" s="2088"/>
      <c r="AP17" s="94" t="s">
        <v>23</v>
      </c>
      <c r="AQ17" s="77"/>
      <c r="AR17" s="77"/>
      <c r="AT17" s="1409"/>
      <c r="BF17" s="2134">
        <v>11</v>
      </c>
      <c r="BG17" s="2134"/>
      <c r="BH17" s="2134"/>
      <c r="BJ17" s="1997"/>
      <c r="BK17" s="1997"/>
      <c r="BL17" s="1997"/>
      <c r="BM17" s="1997"/>
      <c r="BN17" s="1997"/>
      <c r="BO17" s="1997"/>
      <c r="BP17" s="1997"/>
      <c r="BR17" s="1997"/>
      <c r="BS17" s="1997"/>
      <c r="BT17" s="1997"/>
      <c r="BU17" s="1997"/>
      <c r="BV17" s="1997"/>
      <c r="BW17" s="1997"/>
      <c r="BX17" s="1997"/>
      <c r="BY17" s="1409"/>
      <c r="BZ17" s="1011"/>
      <c r="CA17" s="1011"/>
      <c r="CB17" s="1012"/>
    </row>
    <row r="18" spans="2:80" s="1426" customFormat="1" ht="18" customHeight="1">
      <c r="B18" s="401" t="s">
        <v>803</v>
      </c>
      <c r="C18" s="77"/>
      <c r="D18" s="77"/>
      <c r="F18" s="1409"/>
      <c r="S18" s="1427">
        <v>122</v>
      </c>
      <c r="V18" s="2108"/>
      <c r="W18" s="2093"/>
      <c r="X18" s="1427"/>
      <c r="Z18" s="2088">
        <v>0</v>
      </c>
      <c r="AA18" s="2088"/>
      <c r="AB18" s="2088"/>
      <c r="AC18" s="2088"/>
      <c r="AD18" s="2088"/>
      <c r="AE18" s="2088"/>
      <c r="AF18" s="2088"/>
      <c r="AG18" s="1420"/>
      <c r="AH18" s="2088">
        <v>0</v>
      </c>
      <c r="AI18" s="2088"/>
      <c r="AJ18" s="2088"/>
      <c r="AK18" s="2088"/>
      <c r="AL18" s="2088"/>
      <c r="AM18" s="2088"/>
      <c r="AN18" s="2088"/>
      <c r="AP18" s="94" t="s">
        <v>88</v>
      </c>
      <c r="AQ18" s="77"/>
      <c r="AR18" s="77"/>
      <c r="AT18" s="1409"/>
      <c r="BF18" s="2093"/>
      <c r="BG18" s="2093"/>
      <c r="BH18" s="2093"/>
      <c r="BJ18" s="1997"/>
      <c r="BK18" s="1997"/>
      <c r="BL18" s="1997"/>
      <c r="BM18" s="1997"/>
      <c r="BN18" s="1997"/>
      <c r="BO18" s="1997"/>
      <c r="BP18" s="1997"/>
      <c r="BR18" s="1997"/>
      <c r="BS18" s="1997"/>
      <c r="BT18" s="1997"/>
      <c r="BU18" s="1997"/>
      <c r="BV18" s="1997"/>
      <c r="BW18" s="1997"/>
      <c r="BX18" s="1997"/>
      <c r="BY18" s="1409"/>
      <c r="BZ18" s="1011"/>
      <c r="CA18" s="1011"/>
      <c r="CB18" s="1012"/>
    </row>
    <row r="19" spans="2:80" s="1426" customFormat="1" ht="18" customHeight="1">
      <c r="B19" s="328" t="s">
        <v>801</v>
      </c>
      <c r="D19" s="77"/>
      <c r="F19" s="1409"/>
      <c r="S19" s="1427">
        <v>123</v>
      </c>
      <c r="V19" s="2108"/>
      <c r="W19" s="2093"/>
      <c r="X19" s="1427"/>
      <c r="Z19" s="2088">
        <v>0</v>
      </c>
      <c r="AA19" s="2088"/>
      <c r="AB19" s="2088"/>
      <c r="AC19" s="2088"/>
      <c r="AD19" s="2088"/>
      <c r="AE19" s="2088"/>
      <c r="AF19" s="2088"/>
      <c r="AG19" s="1420"/>
      <c r="AH19" s="2088">
        <v>0</v>
      </c>
      <c r="AI19" s="2088"/>
      <c r="AJ19" s="2088"/>
      <c r="AK19" s="2088"/>
      <c r="AL19" s="2088"/>
      <c r="AM19" s="2088"/>
      <c r="AN19" s="2088"/>
      <c r="AP19" s="77"/>
      <c r="AR19" s="77"/>
      <c r="AT19" s="1409"/>
      <c r="BF19" s="1427"/>
      <c r="BG19" s="1427"/>
      <c r="BH19" s="1427"/>
      <c r="BJ19" s="1409"/>
      <c r="BK19" s="1409"/>
      <c r="BL19" s="1409"/>
      <c r="BM19" s="1409"/>
      <c r="BN19" s="1409"/>
      <c r="BO19" s="1409"/>
      <c r="BP19" s="1409"/>
      <c r="BR19" s="1409"/>
      <c r="BS19" s="1409"/>
      <c r="BT19" s="1409"/>
      <c r="BU19" s="1409"/>
      <c r="BV19" s="1409"/>
      <c r="BW19" s="1409"/>
      <c r="BX19" s="1409"/>
      <c r="BY19" s="1409"/>
      <c r="BZ19" s="1011"/>
      <c r="CA19" s="1011"/>
      <c r="CB19" s="1012"/>
    </row>
    <row r="20" spans="2:80" s="1426" customFormat="1" ht="7.5" customHeight="1">
      <c r="B20" s="98"/>
      <c r="C20" s="77"/>
      <c r="D20" s="77"/>
      <c r="F20" s="1409"/>
      <c r="S20" s="1427"/>
      <c r="V20" s="2093"/>
      <c r="W20" s="2093"/>
      <c r="X20" s="1427"/>
      <c r="Z20" s="2088"/>
      <c r="AA20" s="2088"/>
      <c r="AB20" s="2088"/>
      <c r="AC20" s="2088"/>
      <c r="AD20" s="2088"/>
      <c r="AE20" s="2088"/>
      <c r="AF20" s="2088"/>
      <c r="AG20" s="1420"/>
      <c r="AH20" s="2088"/>
      <c r="AI20" s="2088"/>
      <c r="AJ20" s="2088"/>
      <c r="AK20" s="2088"/>
      <c r="AL20" s="2088"/>
      <c r="AM20" s="2088"/>
      <c r="AN20" s="2088"/>
      <c r="AP20" s="98"/>
      <c r="AQ20" s="77"/>
      <c r="AR20" s="77"/>
      <c r="AT20" s="1409"/>
      <c r="BF20" s="2093"/>
      <c r="BG20" s="2093"/>
      <c r="BH20" s="2093"/>
      <c r="BJ20" s="1997"/>
      <c r="BK20" s="1997"/>
      <c r="BL20" s="1997"/>
      <c r="BM20" s="1997"/>
      <c r="BN20" s="1997"/>
      <c r="BO20" s="1997"/>
      <c r="BP20" s="1997"/>
      <c r="BR20" s="1997"/>
      <c r="BS20" s="1997"/>
      <c r="BT20" s="1997"/>
      <c r="BU20" s="1997"/>
      <c r="BV20" s="1997"/>
      <c r="BW20" s="1997"/>
      <c r="BX20" s="1997"/>
      <c r="BY20" s="1409"/>
      <c r="BZ20" s="1011"/>
      <c r="CA20" s="1011"/>
      <c r="CB20" s="1012"/>
    </row>
    <row r="21" spans="2:80" s="1426" customFormat="1" ht="18" customHeight="1">
      <c r="B21" s="1430" t="s">
        <v>802</v>
      </c>
      <c r="C21" s="77"/>
      <c r="D21" s="77"/>
      <c r="F21" s="1409"/>
      <c r="S21" s="1438">
        <v>130</v>
      </c>
      <c r="Z21" s="2106">
        <v>1075733767487</v>
      </c>
      <c r="AA21" s="2106"/>
      <c r="AB21" s="2106"/>
      <c r="AC21" s="2106"/>
      <c r="AD21" s="2106"/>
      <c r="AE21" s="2106"/>
      <c r="AF21" s="2106"/>
      <c r="AG21" s="1420"/>
      <c r="AH21" s="2106">
        <v>687924571055</v>
      </c>
      <c r="AI21" s="2106"/>
      <c r="AJ21" s="2106"/>
      <c r="AK21" s="2106"/>
      <c r="AL21" s="2106"/>
      <c r="AM21" s="2106"/>
      <c r="AN21" s="2106"/>
      <c r="AP21" s="1430" t="s">
        <v>89</v>
      </c>
      <c r="AQ21" s="77"/>
      <c r="AR21" s="77"/>
      <c r="AT21" s="1409"/>
      <c r="BF21" s="2093"/>
      <c r="BG21" s="2093"/>
      <c r="BH21" s="2093"/>
      <c r="BJ21" s="1997"/>
      <c r="BK21" s="1997"/>
      <c r="BL21" s="1997"/>
      <c r="BM21" s="1997"/>
      <c r="BN21" s="1997"/>
      <c r="BO21" s="1997"/>
      <c r="BP21" s="1997"/>
      <c r="BR21" s="1997"/>
      <c r="BS21" s="1997"/>
      <c r="BT21" s="1997"/>
      <c r="BU21" s="1997"/>
      <c r="BV21" s="1997"/>
      <c r="BW21" s="1997"/>
      <c r="BX21" s="1997"/>
      <c r="BY21" s="1409"/>
      <c r="BZ21" s="1011"/>
      <c r="CA21" s="1011"/>
      <c r="CB21" s="1012"/>
    </row>
    <row r="22" spans="2:80" s="1426" customFormat="1" ht="18" customHeight="1">
      <c r="B22" s="329" t="s">
        <v>804</v>
      </c>
      <c r="C22" s="77"/>
      <c r="D22" s="77"/>
      <c r="F22" s="1409"/>
      <c r="S22" s="1427">
        <v>131</v>
      </c>
      <c r="V22" s="1440" t="s">
        <v>1997</v>
      </c>
      <c r="W22" s="1430">
        <v>2</v>
      </c>
      <c r="X22" s="1463"/>
      <c r="Z22" s="2088">
        <v>448564177941</v>
      </c>
      <c r="AA22" s="2088"/>
      <c r="AB22" s="2088"/>
      <c r="AC22" s="2088"/>
      <c r="AD22" s="2088"/>
      <c r="AE22" s="2088"/>
      <c r="AF22" s="2088"/>
      <c r="AG22" s="1420"/>
      <c r="AH22" s="2088">
        <v>331575875251</v>
      </c>
      <c r="AI22" s="2088"/>
      <c r="AJ22" s="2088"/>
      <c r="AK22" s="2088"/>
      <c r="AL22" s="2088"/>
      <c r="AM22" s="2088"/>
      <c r="AN22" s="2088"/>
      <c r="AP22" s="95" t="s">
        <v>90</v>
      </c>
      <c r="AQ22" s="77"/>
      <c r="AR22" s="77"/>
      <c r="AT22" s="1409"/>
      <c r="BF22" s="2112">
        <v>2</v>
      </c>
      <c r="BG22" s="2112"/>
      <c r="BH22" s="2112"/>
      <c r="BJ22" s="1997"/>
      <c r="BK22" s="1997"/>
      <c r="BL22" s="1997"/>
      <c r="BM22" s="1997"/>
      <c r="BN22" s="1997"/>
      <c r="BO22" s="1997"/>
      <c r="BP22" s="1997"/>
      <c r="BR22" s="1997"/>
      <c r="BS22" s="1997"/>
      <c r="BT22" s="1997"/>
      <c r="BU22" s="1997"/>
      <c r="BV22" s="1997"/>
      <c r="BW22" s="1997"/>
      <c r="BX22" s="1997"/>
      <c r="BY22" s="1409"/>
      <c r="BZ22" s="1011"/>
      <c r="CA22" s="1011"/>
      <c r="CB22" s="1012"/>
    </row>
    <row r="23" spans="2:80" s="1426" customFormat="1" ht="18" customHeight="1">
      <c r="B23" s="329" t="s">
        <v>1144</v>
      </c>
      <c r="C23" s="77"/>
      <c r="D23" s="77"/>
      <c r="F23" s="1409"/>
      <c r="S23" s="1427">
        <v>132</v>
      </c>
      <c r="V23" s="1440" t="s">
        <v>1997</v>
      </c>
      <c r="W23" s="1430">
        <v>3</v>
      </c>
      <c r="X23" s="1427"/>
      <c r="Z23" s="2088">
        <v>465782198762</v>
      </c>
      <c r="AA23" s="2088"/>
      <c r="AB23" s="2088"/>
      <c r="AC23" s="2088"/>
      <c r="AD23" s="2088"/>
      <c r="AE23" s="2088"/>
      <c r="AF23" s="2088"/>
      <c r="AG23" s="1420"/>
      <c r="AH23" s="2088">
        <v>200708761142</v>
      </c>
      <c r="AI23" s="2088"/>
      <c r="AJ23" s="2088"/>
      <c r="AK23" s="2088"/>
      <c r="AL23" s="2088"/>
      <c r="AM23" s="2088"/>
      <c r="AN23" s="2088"/>
      <c r="AP23" s="95" t="s">
        <v>91</v>
      </c>
      <c r="AQ23" s="77"/>
      <c r="AR23" s="77"/>
      <c r="AT23" s="1409"/>
      <c r="BF23" s="2093"/>
      <c r="BG23" s="2093"/>
      <c r="BH23" s="2093"/>
      <c r="BJ23" s="1997"/>
      <c r="BK23" s="1997"/>
      <c r="BL23" s="1997"/>
      <c r="BM23" s="1997"/>
      <c r="BN23" s="1997"/>
      <c r="BO23" s="1997"/>
      <c r="BP23" s="1997"/>
      <c r="BR23" s="1997"/>
      <c r="BS23" s="1997"/>
      <c r="BT23" s="1997"/>
      <c r="BU23" s="1997"/>
      <c r="BV23" s="1997"/>
      <c r="BW23" s="1997"/>
      <c r="BX23" s="1997"/>
      <c r="BY23" s="1409"/>
      <c r="BZ23" s="1011"/>
      <c r="CA23" s="1011"/>
      <c r="CB23" s="1012"/>
    </row>
    <row r="24" spans="2:80" s="1426" customFormat="1" ht="18" customHeight="1">
      <c r="B24" s="329" t="s">
        <v>805</v>
      </c>
      <c r="C24" s="77"/>
      <c r="D24" s="77"/>
      <c r="F24" s="1409"/>
      <c r="S24" s="1427">
        <v>133</v>
      </c>
      <c r="V24" s="2112"/>
      <c r="W24" s="2112"/>
      <c r="X24" s="1431"/>
      <c r="Z24" s="2088">
        <v>0</v>
      </c>
      <c r="AA24" s="2088"/>
      <c r="AB24" s="2088"/>
      <c r="AC24" s="2088"/>
      <c r="AD24" s="2088"/>
      <c r="AE24" s="2088"/>
      <c r="AF24" s="2088"/>
      <c r="AG24" s="1420"/>
      <c r="AH24" s="2088">
        <v>0</v>
      </c>
      <c r="AI24" s="2088"/>
      <c r="AJ24" s="2088"/>
      <c r="AK24" s="2088"/>
      <c r="AL24" s="2088"/>
      <c r="AM24" s="2088"/>
      <c r="AN24" s="2088"/>
      <c r="AP24" s="95" t="s">
        <v>92</v>
      </c>
      <c r="AQ24" s="77"/>
      <c r="AR24" s="77"/>
      <c r="AT24" s="1409"/>
      <c r="BF24" s="2112">
        <v>2</v>
      </c>
      <c r="BG24" s="2112"/>
      <c r="BH24" s="2112"/>
      <c r="BJ24" s="1997"/>
      <c r="BK24" s="1997"/>
      <c r="BL24" s="1997"/>
      <c r="BM24" s="1997"/>
      <c r="BN24" s="1997"/>
      <c r="BO24" s="1997"/>
      <c r="BP24" s="1997"/>
      <c r="BR24" s="1997"/>
      <c r="BS24" s="1997"/>
      <c r="BT24" s="1997"/>
      <c r="BU24" s="1997"/>
      <c r="BV24" s="1997"/>
      <c r="BW24" s="1997"/>
      <c r="BX24" s="1997"/>
      <c r="BY24" s="1409"/>
      <c r="BZ24" s="1011"/>
      <c r="CA24" s="1011"/>
      <c r="CB24" s="1012"/>
    </row>
    <row r="25" spans="2:80" s="1426" customFormat="1" ht="18" customHeight="1">
      <c r="B25" s="329" t="s">
        <v>806</v>
      </c>
      <c r="C25" s="77"/>
      <c r="D25" s="77"/>
      <c r="F25" s="1409"/>
      <c r="S25" s="1427">
        <v>134</v>
      </c>
      <c r="V25" s="2093"/>
      <c r="W25" s="2093"/>
      <c r="X25" s="1427"/>
      <c r="Z25" s="2088">
        <v>0</v>
      </c>
      <c r="AA25" s="2088"/>
      <c r="AB25" s="2088"/>
      <c r="AC25" s="2088"/>
      <c r="AD25" s="2088"/>
      <c r="AE25" s="2088"/>
      <c r="AF25" s="2088"/>
      <c r="AG25" s="1420"/>
      <c r="AH25" s="2088">
        <v>0</v>
      </c>
      <c r="AI25" s="2088"/>
      <c r="AJ25" s="2088"/>
      <c r="AK25" s="2088"/>
      <c r="AL25" s="2088"/>
      <c r="AM25" s="2088"/>
      <c r="AN25" s="2088"/>
      <c r="AP25" s="95" t="s">
        <v>1</v>
      </c>
      <c r="AQ25" s="77"/>
      <c r="AR25" s="77"/>
      <c r="AT25" s="1409"/>
      <c r="BF25" s="2093"/>
      <c r="BG25" s="2093"/>
      <c r="BH25" s="2093"/>
      <c r="BJ25" s="1997"/>
      <c r="BK25" s="1997"/>
      <c r="BL25" s="1997"/>
      <c r="BM25" s="1997"/>
      <c r="BN25" s="1997"/>
      <c r="BO25" s="1997"/>
      <c r="BP25" s="1997"/>
      <c r="BR25" s="1997"/>
      <c r="BS25" s="1997"/>
      <c r="BT25" s="1997"/>
      <c r="BU25" s="1997"/>
      <c r="BV25" s="1997"/>
      <c r="BW25" s="1997"/>
      <c r="BX25" s="1997"/>
      <c r="BY25" s="1409"/>
      <c r="BZ25" s="1011"/>
      <c r="CA25" s="1011"/>
      <c r="CB25" s="1012"/>
    </row>
    <row r="26" spans="2:80" s="1426" customFormat="1" ht="18" customHeight="1">
      <c r="B26" s="329" t="s">
        <v>807</v>
      </c>
      <c r="C26" s="77"/>
      <c r="D26" s="77"/>
      <c r="F26" s="1409"/>
      <c r="S26" s="1427">
        <v>135</v>
      </c>
      <c r="V26" s="1440" t="s">
        <v>1997</v>
      </c>
      <c r="W26" s="1430">
        <v>4</v>
      </c>
      <c r="X26" s="1427"/>
      <c r="Z26" s="2088">
        <v>0</v>
      </c>
      <c r="AA26" s="2088"/>
      <c r="AB26" s="2088"/>
      <c r="AC26" s="2088"/>
      <c r="AD26" s="2088"/>
      <c r="AE26" s="2088"/>
      <c r="AF26" s="2088"/>
      <c r="AG26" s="1420"/>
      <c r="AH26" s="2088">
        <v>78765000000</v>
      </c>
      <c r="AI26" s="2088"/>
      <c r="AJ26" s="2088"/>
      <c r="AK26" s="2088"/>
      <c r="AL26" s="2088"/>
      <c r="AM26" s="2088"/>
      <c r="AN26" s="2088"/>
      <c r="AP26" s="95"/>
      <c r="AQ26" s="77"/>
      <c r="AR26" s="77"/>
      <c r="AT26" s="1409"/>
      <c r="BF26" s="1427"/>
      <c r="BG26" s="1427"/>
      <c r="BH26" s="1427"/>
      <c r="BJ26" s="1409"/>
      <c r="BK26" s="1409"/>
      <c r="BL26" s="1409"/>
      <c r="BM26" s="1409"/>
      <c r="BN26" s="1409"/>
      <c r="BO26" s="1409"/>
      <c r="BP26" s="1409"/>
      <c r="BR26" s="1409"/>
      <c r="BS26" s="1409"/>
      <c r="BT26" s="1409"/>
      <c r="BU26" s="1409"/>
      <c r="BV26" s="1409"/>
      <c r="BW26" s="1409"/>
      <c r="BX26" s="1409"/>
      <c r="BY26" s="1409"/>
      <c r="BZ26" s="1011"/>
      <c r="CA26" s="1011"/>
      <c r="CB26" s="1012"/>
    </row>
    <row r="27" spans="2:80" s="1426" customFormat="1" ht="18" customHeight="1">
      <c r="B27" s="329" t="s">
        <v>808</v>
      </c>
      <c r="C27" s="77"/>
      <c r="D27" s="77"/>
      <c r="F27" s="1409"/>
      <c r="S27" s="1427">
        <v>136</v>
      </c>
      <c r="V27" s="1440" t="s">
        <v>1997</v>
      </c>
      <c r="W27" s="1430" t="s">
        <v>1992</v>
      </c>
      <c r="X27" s="1434"/>
      <c r="Z27" s="2088">
        <v>168687390784</v>
      </c>
      <c r="AA27" s="2088"/>
      <c r="AB27" s="2088"/>
      <c r="AC27" s="2088"/>
      <c r="AD27" s="2088"/>
      <c r="AE27" s="2088"/>
      <c r="AF27" s="2088"/>
      <c r="AG27" s="1420"/>
      <c r="AH27" s="2088">
        <v>84174934662</v>
      </c>
      <c r="AI27" s="2088"/>
      <c r="AJ27" s="2088"/>
      <c r="AK27" s="2088"/>
      <c r="AL27" s="2088"/>
      <c r="AM27" s="2088"/>
      <c r="AN27" s="2088"/>
      <c r="AP27" s="95" t="s">
        <v>93</v>
      </c>
      <c r="AQ27" s="77"/>
      <c r="AR27" s="77"/>
      <c r="AT27" s="1409"/>
      <c r="BF27" s="2112">
        <v>2</v>
      </c>
      <c r="BG27" s="2112"/>
      <c r="BH27" s="2112"/>
      <c r="BJ27" s="1997"/>
      <c r="BK27" s="1997"/>
      <c r="BL27" s="1997"/>
      <c r="BM27" s="1997"/>
      <c r="BN27" s="1997"/>
      <c r="BO27" s="1997"/>
      <c r="BP27" s="1997"/>
      <c r="BR27" s="1997"/>
      <c r="BS27" s="1997"/>
      <c r="BT27" s="1997"/>
      <c r="BU27" s="1997"/>
      <c r="BV27" s="1997"/>
      <c r="BW27" s="1997"/>
      <c r="BX27" s="1997"/>
      <c r="BY27" s="1409"/>
      <c r="BZ27" s="1011"/>
      <c r="CA27" s="1011"/>
      <c r="CB27" s="1012"/>
    </row>
    <row r="28" spans="2:80" s="1426" customFormat="1" ht="18" customHeight="1">
      <c r="B28" s="329" t="s">
        <v>809</v>
      </c>
      <c r="C28" s="77"/>
      <c r="D28" s="77"/>
      <c r="F28" s="1409"/>
      <c r="S28" s="1427">
        <v>137</v>
      </c>
      <c r="V28" s="2112"/>
      <c r="W28" s="2112"/>
      <c r="X28" s="1431"/>
      <c r="Z28" s="2088">
        <v>-7300000000</v>
      </c>
      <c r="AA28" s="2088"/>
      <c r="AB28" s="2088"/>
      <c r="AC28" s="2088"/>
      <c r="AD28" s="2088"/>
      <c r="AE28" s="2088"/>
      <c r="AF28" s="2088"/>
      <c r="AG28" s="1420"/>
      <c r="AH28" s="2088">
        <v>-7300000000</v>
      </c>
      <c r="AI28" s="2088"/>
      <c r="AJ28" s="2088"/>
      <c r="AK28" s="2088"/>
      <c r="AL28" s="2088"/>
      <c r="AM28" s="2088"/>
      <c r="AN28" s="2088"/>
      <c r="AP28" s="95" t="s">
        <v>24</v>
      </c>
      <c r="AQ28" s="77"/>
      <c r="AR28" s="77"/>
      <c r="AT28" s="1409"/>
      <c r="BF28" s="2112">
        <v>2</v>
      </c>
      <c r="BG28" s="2112"/>
      <c r="BH28" s="2112"/>
      <c r="BJ28" s="1997"/>
      <c r="BK28" s="1997"/>
      <c r="BL28" s="1997"/>
      <c r="BM28" s="1997"/>
      <c r="BN28" s="1997"/>
      <c r="BO28" s="1997"/>
      <c r="BP28" s="1997"/>
      <c r="BR28" s="1997"/>
      <c r="BS28" s="1997"/>
      <c r="BT28" s="1997"/>
      <c r="BU28" s="1997"/>
      <c r="BV28" s="1997"/>
      <c r="BW28" s="1997"/>
      <c r="BX28" s="1997"/>
      <c r="BY28" s="1409"/>
      <c r="BZ28" s="1011"/>
      <c r="CA28" s="1011"/>
      <c r="CB28" s="1012"/>
    </row>
    <row r="29" spans="2:80" s="1426" customFormat="1" ht="18" customHeight="1">
      <c r="B29" s="329" t="s">
        <v>1145</v>
      </c>
      <c r="C29" s="77"/>
      <c r="D29" s="77"/>
      <c r="F29" s="1409"/>
      <c r="S29" s="1427">
        <v>139</v>
      </c>
      <c r="V29" s="1440" t="s">
        <v>2208</v>
      </c>
      <c r="W29" s="1430" t="s">
        <v>2208</v>
      </c>
      <c r="X29" s="1434"/>
      <c r="Z29" s="2088">
        <v>0</v>
      </c>
      <c r="AA29" s="2088"/>
      <c r="AB29" s="2088"/>
      <c r="AC29" s="2088"/>
      <c r="AD29" s="2088"/>
      <c r="AE29" s="2088"/>
      <c r="AF29" s="2088"/>
      <c r="AG29" s="1420"/>
      <c r="AH29" s="2088">
        <v>0</v>
      </c>
      <c r="AI29" s="2088"/>
      <c r="AJ29" s="2088"/>
      <c r="AK29" s="2088"/>
      <c r="AL29" s="2088"/>
      <c r="AM29" s="2088"/>
      <c r="AN29" s="2088"/>
      <c r="AP29" s="95" t="s">
        <v>24</v>
      </c>
      <c r="AQ29" s="77"/>
      <c r="AR29" s="77"/>
      <c r="AT29" s="1409"/>
      <c r="BF29" s="2112">
        <v>2</v>
      </c>
      <c r="BG29" s="2112"/>
      <c r="BH29" s="2112"/>
      <c r="BJ29" s="1997"/>
      <c r="BK29" s="1997"/>
      <c r="BL29" s="1997"/>
      <c r="BM29" s="1997"/>
      <c r="BN29" s="1997"/>
      <c r="BO29" s="1997"/>
      <c r="BP29" s="1997"/>
      <c r="BR29" s="1997"/>
      <c r="BS29" s="1997"/>
      <c r="BT29" s="1997"/>
      <c r="BU29" s="1997"/>
      <c r="BV29" s="1997"/>
      <c r="BW29" s="1997"/>
      <c r="BX29" s="1997"/>
      <c r="BY29" s="1409"/>
      <c r="BZ29" s="1011"/>
      <c r="CA29" s="1011"/>
      <c r="CB29" s="1012"/>
    </row>
    <row r="30" spans="2:80" s="1426" customFormat="1" ht="7.5" customHeight="1">
      <c r="B30" s="98"/>
      <c r="C30" s="77"/>
      <c r="D30" s="77"/>
      <c r="F30" s="1409"/>
      <c r="S30" s="1427"/>
      <c r="V30" s="2093"/>
      <c r="W30" s="2093"/>
      <c r="X30" s="1427"/>
      <c r="Z30" s="2088"/>
      <c r="AA30" s="2088"/>
      <c r="AB30" s="2088"/>
      <c r="AC30" s="2088"/>
      <c r="AD30" s="2088"/>
      <c r="AE30" s="2088"/>
      <c r="AF30" s="2088"/>
      <c r="AG30" s="1420"/>
      <c r="AH30" s="2088"/>
      <c r="AI30" s="2088"/>
      <c r="AJ30" s="2088"/>
      <c r="AK30" s="2088"/>
      <c r="AL30" s="2088"/>
      <c r="AM30" s="2088"/>
      <c r="AN30" s="2088"/>
      <c r="AP30" s="98"/>
      <c r="AQ30" s="77"/>
      <c r="AR30" s="77"/>
      <c r="AT30" s="1409"/>
      <c r="BF30" s="2093"/>
      <c r="BG30" s="2093"/>
      <c r="BH30" s="2093"/>
      <c r="BJ30" s="1997"/>
      <c r="BK30" s="1997"/>
      <c r="BL30" s="1997"/>
      <c r="BM30" s="1997"/>
      <c r="BN30" s="1997"/>
      <c r="BO30" s="1997"/>
      <c r="BP30" s="1997"/>
      <c r="BR30" s="1997"/>
      <c r="BS30" s="1997"/>
      <c r="BT30" s="1997"/>
      <c r="BU30" s="1997"/>
      <c r="BV30" s="1997"/>
      <c r="BW30" s="1997"/>
      <c r="BX30" s="1997"/>
      <c r="BY30" s="1409"/>
      <c r="BZ30" s="1011"/>
      <c r="CA30" s="1011"/>
      <c r="CB30" s="1012"/>
    </row>
    <row r="31" spans="2:80" s="1426" customFormat="1" ht="18" customHeight="1">
      <c r="B31" s="1430" t="s">
        <v>488</v>
      </c>
      <c r="C31" s="77"/>
      <c r="D31" s="77"/>
      <c r="F31" s="1409"/>
      <c r="S31" s="1438">
        <v>140</v>
      </c>
      <c r="V31" s="1440" t="s">
        <v>1997</v>
      </c>
      <c r="W31" s="1430">
        <v>6</v>
      </c>
      <c r="X31" s="1434"/>
      <c r="Z31" s="2106">
        <v>157062660295</v>
      </c>
      <c r="AA31" s="2106"/>
      <c r="AB31" s="2106"/>
      <c r="AC31" s="2106"/>
      <c r="AD31" s="2106"/>
      <c r="AE31" s="2106"/>
      <c r="AF31" s="2106"/>
      <c r="AG31" s="1420"/>
      <c r="AH31" s="2106">
        <v>180460668306</v>
      </c>
      <c r="AI31" s="2106"/>
      <c r="AJ31" s="2106"/>
      <c r="AK31" s="2106"/>
      <c r="AL31" s="2106"/>
      <c r="AM31" s="2106"/>
      <c r="AN31" s="2106"/>
      <c r="AP31" s="1430" t="s">
        <v>25</v>
      </c>
      <c r="AQ31" s="77"/>
      <c r="AR31" s="77"/>
      <c r="AT31" s="1409"/>
      <c r="BF31" s="2093"/>
      <c r="BG31" s="2093"/>
      <c r="BH31" s="2093"/>
      <c r="BJ31" s="1997"/>
      <c r="BK31" s="1997"/>
      <c r="BL31" s="1997"/>
      <c r="BM31" s="1997"/>
      <c r="BN31" s="1997"/>
      <c r="BO31" s="1997"/>
      <c r="BP31" s="1997"/>
      <c r="BR31" s="1997"/>
      <c r="BS31" s="1997"/>
      <c r="BT31" s="1997"/>
      <c r="BU31" s="1997"/>
      <c r="BV31" s="1997"/>
      <c r="BW31" s="1997"/>
      <c r="BX31" s="1997"/>
      <c r="BY31" s="1409"/>
      <c r="BZ31" s="1011"/>
      <c r="CA31" s="1011"/>
      <c r="CB31" s="1012"/>
    </row>
    <row r="32" spans="2:80" s="1426" customFormat="1" ht="18" customHeight="1">
      <c r="B32" s="95" t="s">
        <v>648</v>
      </c>
      <c r="C32" s="77"/>
      <c r="D32" s="77"/>
      <c r="F32" s="1409"/>
      <c r="S32" s="1427">
        <v>141</v>
      </c>
      <c r="V32" s="2115"/>
      <c r="W32" s="2115"/>
      <c r="X32" s="1434"/>
      <c r="Z32" s="2088">
        <v>157062660295</v>
      </c>
      <c r="AA32" s="2088"/>
      <c r="AB32" s="2088"/>
      <c r="AC32" s="2088"/>
      <c r="AD32" s="2088"/>
      <c r="AE32" s="2088"/>
      <c r="AF32" s="2088"/>
      <c r="AG32" s="1420"/>
      <c r="AH32" s="2088">
        <v>180460668306</v>
      </c>
      <c r="AI32" s="2088"/>
      <c r="AJ32" s="2088"/>
      <c r="AK32" s="2088"/>
      <c r="AL32" s="2088"/>
      <c r="AM32" s="2088"/>
      <c r="AN32" s="2088"/>
      <c r="AP32" s="95" t="s">
        <v>26</v>
      </c>
      <c r="AQ32" s="77"/>
      <c r="AR32" s="77"/>
      <c r="AT32" s="1409"/>
      <c r="BF32" s="2112">
        <v>3</v>
      </c>
      <c r="BG32" s="2112"/>
      <c r="BH32" s="2112"/>
      <c r="BJ32" s="1997"/>
      <c r="BK32" s="1997"/>
      <c r="BL32" s="1997"/>
      <c r="BM32" s="1997"/>
      <c r="BN32" s="1997"/>
      <c r="BO32" s="1997"/>
      <c r="BP32" s="1997"/>
      <c r="BR32" s="1997"/>
      <c r="BS32" s="1997"/>
      <c r="BT32" s="1997"/>
      <c r="BU32" s="1997"/>
      <c r="BV32" s="1997"/>
      <c r="BW32" s="1997"/>
      <c r="BX32" s="1997"/>
      <c r="BY32" s="1409"/>
      <c r="BZ32" s="1011"/>
      <c r="CA32" s="1011"/>
      <c r="CB32" s="1012"/>
    </row>
    <row r="33" spans="2:80" s="1426" customFormat="1" ht="18" customHeight="1">
      <c r="B33" s="95" t="s">
        <v>649</v>
      </c>
      <c r="C33" s="77"/>
      <c r="D33" s="77"/>
      <c r="F33" s="1409"/>
      <c r="S33" s="1427">
        <v>149</v>
      </c>
      <c r="V33" s="2093"/>
      <c r="W33" s="2093"/>
      <c r="X33" s="1427"/>
      <c r="Z33" s="2088">
        <v>0</v>
      </c>
      <c r="AA33" s="2088"/>
      <c r="AB33" s="2088"/>
      <c r="AC33" s="2088"/>
      <c r="AD33" s="2088"/>
      <c r="AE33" s="2088"/>
      <c r="AF33" s="2088"/>
      <c r="AG33" s="1420"/>
      <c r="AH33" s="2088">
        <v>0</v>
      </c>
      <c r="AI33" s="2088"/>
      <c r="AJ33" s="2088"/>
      <c r="AK33" s="2088"/>
      <c r="AL33" s="2088"/>
      <c r="AM33" s="2088"/>
      <c r="AN33" s="2088"/>
      <c r="AP33" s="95" t="s">
        <v>27</v>
      </c>
      <c r="AQ33" s="77"/>
      <c r="AR33" s="77"/>
      <c r="AT33" s="1409"/>
      <c r="BF33" s="2093"/>
      <c r="BG33" s="2093"/>
      <c r="BH33" s="2093"/>
      <c r="BJ33" s="1997"/>
      <c r="BK33" s="1997"/>
      <c r="BL33" s="1997"/>
      <c r="BM33" s="1997"/>
      <c r="BN33" s="1997"/>
      <c r="BO33" s="1997"/>
      <c r="BP33" s="1997"/>
      <c r="BR33" s="1997"/>
      <c r="BS33" s="1997"/>
      <c r="BT33" s="1997"/>
      <c r="BU33" s="1997"/>
      <c r="BV33" s="1997"/>
      <c r="BW33" s="1997"/>
      <c r="BX33" s="1997"/>
      <c r="BY33" s="1409"/>
      <c r="BZ33" s="1011"/>
      <c r="CA33" s="1011"/>
      <c r="CB33" s="1012"/>
    </row>
    <row r="34" spans="2:80" s="1426" customFormat="1" ht="8.25" customHeight="1">
      <c r="B34" s="98"/>
      <c r="C34" s="77"/>
      <c r="D34" s="77"/>
      <c r="F34" s="1409"/>
      <c r="S34" s="1427"/>
      <c r="V34" s="2093"/>
      <c r="W34" s="2093"/>
      <c r="X34" s="1427"/>
      <c r="Z34" s="2088"/>
      <c r="AA34" s="2088"/>
      <c r="AB34" s="2088"/>
      <c r="AC34" s="2088"/>
      <c r="AD34" s="2088"/>
      <c r="AE34" s="2088"/>
      <c r="AF34" s="2088"/>
      <c r="AG34" s="1420"/>
      <c r="AH34" s="2088"/>
      <c r="AI34" s="2088"/>
      <c r="AJ34" s="2088"/>
      <c r="AK34" s="2088"/>
      <c r="AL34" s="2088"/>
      <c r="AM34" s="2088"/>
      <c r="AN34" s="2088"/>
      <c r="AP34" s="98"/>
      <c r="AQ34" s="77"/>
      <c r="AR34" s="77"/>
      <c r="AT34" s="1409"/>
      <c r="BF34" s="2093"/>
      <c r="BG34" s="2093"/>
      <c r="BH34" s="2093"/>
      <c r="BJ34" s="1997"/>
      <c r="BK34" s="1997"/>
      <c r="BL34" s="1997"/>
      <c r="BM34" s="1997"/>
      <c r="BN34" s="1997"/>
      <c r="BO34" s="1997"/>
      <c r="BP34" s="1997"/>
      <c r="BR34" s="1997"/>
      <c r="BS34" s="1997"/>
      <c r="BT34" s="1997"/>
      <c r="BU34" s="1997"/>
      <c r="BV34" s="1997"/>
      <c r="BW34" s="1997"/>
      <c r="BX34" s="1997"/>
      <c r="BY34" s="1409"/>
      <c r="BZ34" s="1011"/>
      <c r="CA34" s="1011"/>
      <c r="CB34" s="1012"/>
    </row>
    <row r="35" spans="2:80" s="1426" customFormat="1" ht="18" customHeight="1">
      <c r="B35" s="1430" t="s">
        <v>689</v>
      </c>
      <c r="C35" s="77"/>
      <c r="D35" s="77"/>
      <c r="F35" s="1409"/>
      <c r="S35" s="1438">
        <v>150</v>
      </c>
      <c r="V35" s="2093"/>
      <c r="W35" s="2093"/>
      <c r="X35" s="1427"/>
      <c r="Z35" s="2106">
        <v>14550066287</v>
      </c>
      <c r="AA35" s="2106"/>
      <c r="AB35" s="2106"/>
      <c r="AC35" s="2106"/>
      <c r="AD35" s="2106"/>
      <c r="AE35" s="2106"/>
      <c r="AF35" s="2106"/>
      <c r="AG35" s="1420"/>
      <c r="AH35" s="2106">
        <v>1410219477</v>
      </c>
      <c r="AI35" s="2106"/>
      <c r="AJ35" s="2106"/>
      <c r="AK35" s="2106"/>
      <c r="AL35" s="2106"/>
      <c r="AM35" s="2106"/>
      <c r="AN35" s="2106"/>
      <c r="AP35" s="1430" t="s">
        <v>28</v>
      </c>
      <c r="AQ35" s="77"/>
      <c r="AR35" s="77"/>
      <c r="AT35" s="1409"/>
      <c r="BF35" s="2093"/>
      <c r="BG35" s="2093"/>
      <c r="BH35" s="2093"/>
      <c r="BJ35" s="1997"/>
      <c r="BK35" s="1997"/>
      <c r="BL35" s="1997"/>
      <c r="BM35" s="1997"/>
      <c r="BN35" s="1997"/>
      <c r="BO35" s="1997"/>
      <c r="BP35" s="1997"/>
      <c r="BR35" s="1997"/>
      <c r="BS35" s="1997"/>
      <c r="BT35" s="1997"/>
      <c r="BU35" s="1997"/>
      <c r="BV35" s="1997"/>
      <c r="BW35" s="1997"/>
      <c r="BX35" s="1997"/>
      <c r="BY35" s="1409"/>
      <c r="BZ35" s="1011"/>
      <c r="CA35" s="1011"/>
      <c r="CB35" s="1012"/>
    </row>
    <row r="36" spans="2:80" s="1426" customFormat="1" ht="18" customHeight="1">
      <c r="B36" s="95" t="s">
        <v>650</v>
      </c>
      <c r="C36" s="77"/>
      <c r="D36" s="77"/>
      <c r="F36" s="1409"/>
      <c r="S36" s="1427">
        <v>151</v>
      </c>
      <c r="V36" s="1440" t="s">
        <v>1997</v>
      </c>
      <c r="W36" s="2094" t="s">
        <v>1994</v>
      </c>
      <c r="X36" s="2094"/>
      <c r="Z36" s="2088">
        <v>120075106</v>
      </c>
      <c r="AA36" s="2088"/>
      <c r="AB36" s="2088"/>
      <c r="AC36" s="2088"/>
      <c r="AD36" s="2088"/>
      <c r="AE36" s="2088"/>
      <c r="AF36" s="2088"/>
      <c r="AG36" s="1420"/>
      <c r="AH36" s="2088">
        <v>58170454</v>
      </c>
      <c r="AI36" s="2088"/>
      <c r="AJ36" s="2088"/>
      <c r="AK36" s="2088"/>
      <c r="AL36" s="2088"/>
      <c r="AM36" s="2088"/>
      <c r="AN36" s="2088"/>
      <c r="AP36" s="95" t="s">
        <v>94</v>
      </c>
      <c r="AQ36" s="77"/>
      <c r="AR36" s="77"/>
      <c r="AT36" s="1409"/>
      <c r="BF36" s="2093"/>
      <c r="BG36" s="2093"/>
      <c r="BH36" s="2093"/>
      <c r="BJ36" s="1997"/>
      <c r="BK36" s="1997"/>
      <c r="BL36" s="1997"/>
      <c r="BM36" s="1997"/>
      <c r="BN36" s="1997"/>
      <c r="BO36" s="1997"/>
      <c r="BP36" s="1997"/>
      <c r="BR36" s="1997"/>
      <c r="BS36" s="1997"/>
      <c r="BT36" s="1997"/>
      <c r="BU36" s="1997"/>
      <c r="BV36" s="1997"/>
      <c r="BW36" s="1997"/>
      <c r="BX36" s="1997"/>
      <c r="BY36" s="1409"/>
      <c r="BZ36" s="1011"/>
      <c r="CA36" s="1011"/>
      <c r="CB36" s="1012"/>
    </row>
    <row r="37" spans="2:80" s="1426" customFormat="1" ht="18" customHeight="1">
      <c r="B37" s="95" t="s">
        <v>573</v>
      </c>
      <c r="C37" s="77"/>
      <c r="D37" s="77"/>
      <c r="F37" s="1409"/>
      <c r="S37" s="1427">
        <v>152</v>
      </c>
      <c r="V37" s="2093"/>
      <c r="W37" s="2093"/>
      <c r="X37" s="1427"/>
      <c r="Z37" s="2088">
        <v>14342817357</v>
      </c>
      <c r="AA37" s="2088"/>
      <c r="AB37" s="2088"/>
      <c r="AC37" s="2088"/>
      <c r="AD37" s="2088"/>
      <c r="AE37" s="2088"/>
      <c r="AF37" s="2088"/>
      <c r="AG37" s="1420"/>
      <c r="AH37" s="2088">
        <v>1352049023</v>
      </c>
      <c r="AI37" s="2088"/>
      <c r="AJ37" s="2088"/>
      <c r="AK37" s="2088"/>
      <c r="AL37" s="2088"/>
      <c r="AM37" s="2088"/>
      <c r="AN37" s="2088"/>
      <c r="AP37" s="95"/>
      <c r="AQ37" s="77"/>
      <c r="AR37" s="77"/>
      <c r="AT37" s="1409"/>
      <c r="BF37" s="1427"/>
      <c r="BG37" s="1427"/>
      <c r="BH37" s="1427"/>
      <c r="BJ37" s="1409"/>
      <c r="BK37" s="1409"/>
      <c r="BL37" s="1409"/>
      <c r="BM37" s="1409"/>
      <c r="BN37" s="1409"/>
      <c r="BO37" s="1409"/>
      <c r="BP37" s="1409"/>
      <c r="BR37" s="1409"/>
      <c r="BS37" s="1409"/>
      <c r="BT37" s="1409"/>
      <c r="BU37" s="1409"/>
      <c r="BV37" s="1409"/>
      <c r="BW37" s="1409"/>
      <c r="BX37" s="1409"/>
      <c r="BY37" s="1409"/>
      <c r="BZ37" s="1011"/>
      <c r="CA37" s="1011"/>
      <c r="CB37" s="1012"/>
    </row>
    <row r="38" spans="2:80" s="1426" customFormat="1" ht="18" customHeight="1">
      <c r="B38" s="329" t="s">
        <v>1404</v>
      </c>
      <c r="C38" s="77"/>
      <c r="D38" s="77"/>
      <c r="F38" s="1409"/>
      <c r="S38" s="1427">
        <v>153</v>
      </c>
      <c r="V38" s="1440"/>
      <c r="W38" s="2094"/>
      <c r="X38" s="2094"/>
      <c r="Z38" s="2088">
        <v>87173824</v>
      </c>
      <c r="AA38" s="2088"/>
      <c r="AB38" s="2088"/>
      <c r="AC38" s="2088"/>
      <c r="AD38" s="2088"/>
      <c r="AE38" s="2088"/>
      <c r="AF38" s="2088"/>
      <c r="AG38" s="1420"/>
      <c r="AH38" s="2088">
        <v>0</v>
      </c>
      <c r="AI38" s="2088"/>
      <c r="AJ38" s="2088"/>
      <c r="AK38" s="2088"/>
      <c r="AL38" s="2088"/>
      <c r="AM38" s="2088"/>
      <c r="AN38" s="2088"/>
      <c r="AP38" s="95" t="s">
        <v>95</v>
      </c>
      <c r="AQ38" s="77"/>
      <c r="AR38" s="77"/>
      <c r="AT38" s="1409"/>
      <c r="BF38" s="2112">
        <v>4</v>
      </c>
      <c r="BG38" s="2112"/>
      <c r="BH38" s="2112"/>
      <c r="BJ38" s="1997"/>
      <c r="BK38" s="1997"/>
      <c r="BL38" s="1997"/>
      <c r="BM38" s="1997"/>
      <c r="BN38" s="1997"/>
      <c r="BO38" s="1997"/>
      <c r="BP38" s="1997"/>
      <c r="BR38" s="1997"/>
      <c r="BS38" s="1997"/>
      <c r="BT38" s="1997"/>
      <c r="BU38" s="1997"/>
      <c r="BV38" s="1997"/>
      <c r="BW38" s="1997"/>
      <c r="BX38" s="1997"/>
      <c r="BY38" s="1409"/>
      <c r="BZ38" s="1011"/>
      <c r="CA38" s="1011"/>
      <c r="CB38" s="1012"/>
    </row>
    <row r="39" spans="2:80" s="1426" customFormat="1" ht="18" customHeight="1">
      <c r="B39" s="329" t="s">
        <v>1146</v>
      </c>
      <c r="C39" s="77"/>
      <c r="D39" s="77"/>
      <c r="F39" s="1409"/>
      <c r="S39" s="1427">
        <v>154</v>
      </c>
      <c r="V39" s="2115"/>
      <c r="W39" s="2115"/>
      <c r="X39" s="1434"/>
      <c r="Z39" s="2088">
        <v>0</v>
      </c>
      <c r="AA39" s="2088"/>
      <c r="AB39" s="2088"/>
      <c r="AC39" s="2088"/>
      <c r="AD39" s="2088"/>
      <c r="AE39" s="2088"/>
      <c r="AF39" s="2088"/>
      <c r="AG39" s="1420"/>
      <c r="AH39" s="2088">
        <v>0</v>
      </c>
      <c r="AI39" s="2088"/>
      <c r="AJ39" s="2088"/>
      <c r="AK39" s="2088"/>
      <c r="AL39" s="2088"/>
      <c r="AM39" s="2088"/>
      <c r="AN39" s="2088"/>
      <c r="AP39" s="95"/>
      <c r="AQ39" s="77"/>
      <c r="AR39" s="77"/>
      <c r="AT39" s="1409"/>
      <c r="BF39" s="1431"/>
      <c r="BG39" s="1431"/>
      <c r="BH39" s="1431"/>
      <c r="BJ39" s="1409"/>
      <c r="BK39" s="1409"/>
      <c r="BL39" s="1409"/>
      <c r="BM39" s="1409"/>
      <c r="BN39" s="1409"/>
      <c r="BO39" s="1409"/>
      <c r="BP39" s="1409"/>
      <c r="BR39" s="1409"/>
      <c r="BS39" s="1409"/>
      <c r="BT39" s="1409"/>
      <c r="BU39" s="1409"/>
      <c r="BV39" s="1409"/>
      <c r="BW39" s="1409"/>
      <c r="BX39" s="1409"/>
      <c r="BY39" s="1409"/>
      <c r="BZ39" s="1011"/>
      <c r="CA39" s="1011"/>
      <c r="CB39" s="1012"/>
    </row>
    <row r="40" spans="2:80" s="1426" customFormat="1" ht="18" customHeight="1">
      <c r="B40" s="329" t="s">
        <v>812</v>
      </c>
      <c r="C40" s="77"/>
      <c r="D40" s="77"/>
      <c r="F40" s="1409"/>
      <c r="S40" s="1427">
        <v>155</v>
      </c>
      <c r="V40" s="1440" t="s">
        <v>2208</v>
      </c>
      <c r="W40" s="1430" t="s">
        <v>2208</v>
      </c>
      <c r="X40" s="1438"/>
      <c r="Z40" s="2088">
        <v>0</v>
      </c>
      <c r="AA40" s="2088"/>
      <c r="AB40" s="2088"/>
      <c r="AC40" s="2088"/>
      <c r="AD40" s="2088"/>
      <c r="AE40" s="2088"/>
      <c r="AF40" s="2088"/>
      <c r="AG40" s="1420"/>
      <c r="AH40" s="2088">
        <v>0</v>
      </c>
      <c r="AI40" s="2088"/>
      <c r="AJ40" s="2088"/>
      <c r="AK40" s="2088"/>
      <c r="AL40" s="2088"/>
      <c r="AM40" s="2088"/>
      <c r="AN40" s="2088"/>
      <c r="AP40" s="95" t="s">
        <v>72</v>
      </c>
      <c r="AQ40" s="77"/>
      <c r="AR40" s="77"/>
      <c r="AT40" s="1409"/>
      <c r="BF40" s="2093"/>
      <c r="BG40" s="2093"/>
      <c r="BH40" s="2093"/>
      <c r="BJ40" s="1997"/>
      <c r="BK40" s="1997"/>
      <c r="BL40" s="1997"/>
      <c r="BM40" s="1997"/>
      <c r="BN40" s="1997"/>
      <c r="BO40" s="1997"/>
      <c r="BP40" s="1997"/>
      <c r="BR40" s="1997"/>
      <c r="BS40" s="1997"/>
      <c r="BT40" s="1997"/>
      <c r="BU40" s="1997"/>
      <c r="BV40" s="1997"/>
      <c r="BW40" s="1997"/>
      <c r="BX40" s="1997"/>
      <c r="BY40" s="1409"/>
      <c r="BZ40" s="1011"/>
      <c r="CA40" s="1011"/>
      <c r="CB40" s="1012"/>
    </row>
    <row r="41" spans="2:80" s="1426" customFormat="1" ht="9" customHeight="1">
      <c r="B41" s="98"/>
      <c r="C41" s="77"/>
      <c r="D41" s="77"/>
      <c r="F41" s="1409"/>
      <c r="S41" s="1427"/>
      <c r="V41" s="2093"/>
      <c r="W41" s="2093"/>
      <c r="X41" s="1427"/>
      <c r="Z41" s="2088"/>
      <c r="AA41" s="2088"/>
      <c r="AB41" s="2088"/>
      <c r="AC41" s="2088"/>
      <c r="AD41" s="2088"/>
      <c r="AE41" s="2088"/>
      <c r="AF41" s="2088"/>
      <c r="AG41" s="1420"/>
      <c r="AH41" s="2088"/>
      <c r="AI41" s="2088"/>
      <c r="AJ41" s="2088"/>
      <c r="AK41" s="2088"/>
      <c r="AL41" s="2088"/>
      <c r="AM41" s="2088"/>
      <c r="AN41" s="2088"/>
      <c r="AP41" s="98"/>
      <c r="AQ41" s="77"/>
      <c r="AR41" s="77"/>
      <c r="AT41" s="1409"/>
      <c r="BF41" s="2093"/>
      <c r="BG41" s="2093"/>
      <c r="BH41" s="2093"/>
      <c r="BJ41" s="1997"/>
      <c r="BK41" s="1997"/>
      <c r="BL41" s="1997"/>
      <c r="BM41" s="1997"/>
      <c r="BN41" s="1997"/>
      <c r="BO41" s="1997"/>
      <c r="BP41" s="1997"/>
      <c r="BR41" s="1997"/>
      <c r="BS41" s="1997"/>
      <c r="BT41" s="1997"/>
      <c r="BU41" s="1997"/>
      <c r="BV41" s="1997"/>
      <c r="BW41" s="1997"/>
      <c r="BX41" s="1997"/>
      <c r="BY41" s="1409"/>
      <c r="BZ41" s="1011"/>
      <c r="CA41" s="1011"/>
      <c r="CB41" s="1012"/>
    </row>
    <row r="42" spans="2:80" s="1426" customFormat="1" ht="18" customHeight="1">
      <c r="B42" s="1440" t="s">
        <v>651</v>
      </c>
      <c r="C42" s="77"/>
      <c r="D42" s="77"/>
      <c r="F42" s="1409"/>
      <c r="S42" s="1438">
        <v>200</v>
      </c>
      <c r="V42" s="2093"/>
      <c r="W42" s="2093"/>
      <c r="X42" s="1427"/>
      <c r="Z42" s="2106">
        <v>716256832281</v>
      </c>
      <c r="AA42" s="2106"/>
      <c r="AB42" s="2106"/>
      <c r="AC42" s="2106"/>
      <c r="AD42" s="2106"/>
      <c r="AE42" s="2106"/>
      <c r="AF42" s="2106"/>
      <c r="AG42" s="1420"/>
      <c r="AH42" s="2106">
        <v>328524270107</v>
      </c>
      <c r="AI42" s="2106"/>
      <c r="AJ42" s="2106"/>
      <c r="AK42" s="2106"/>
      <c r="AL42" s="2106"/>
      <c r="AM42" s="2106"/>
      <c r="AN42" s="2106"/>
      <c r="AP42" s="1440" t="s">
        <v>192</v>
      </c>
      <c r="AQ42" s="77"/>
      <c r="AR42" s="77"/>
      <c r="AT42" s="1409"/>
      <c r="BF42" s="2093"/>
      <c r="BG42" s="2093"/>
      <c r="BH42" s="2093"/>
      <c r="BJ42" s="1997"/>
      <c r="BK42" s="1997"/>
      <c r="BL42" s="1997"/>
      <c r="BM42" s="1997"/>
      <c r="BN42" s="1997"/>
      <c r="BO42" s="1997"/>
      <c r="BP42" s="1997"/>
      <c r="BR42" s="1997"/>
      <c r="BS42" s="1997"/>
      <c r="BT42" s="1997"/>
      <c r="BU42" s="1997"/>
      <c r="BV42" s="1997"/>
      <c r="BW42" s="1997"/>
      <c r="BX42" s="1997"/>
      <c r="BY42" s="1409"/>
      <c r="BZ42" s="1011"/>
      <c r="CA42" s="1011"/>
      <c r="CB42" s="1012"/>
    </row>
    <row r="43" spans="2:80" s="1426" customFormat="1" ht="6" customHeight="1">
      <c r="C43" s="77"/>
      <c r="D43" s="77"/>
      <c r="F43" s="1409"/>
      <c r="S43" s="1427"/>
      <c r="V43" s="2093"/>
      <c r="W43" s="2093"/>
      <c r="X43" s="1427"/>
      <c r="Z43" s="2088"/>
      <c r="AA43" s="2088"/>
      <c r="AB43" s="2088"/>
      <c r="AC43" s="2088"/>
      <c r="AD43" s="2088"/>
      <c r="AE43" s="2088"/>
      <c r="AF43" s="2088"/>
      <c r="AG43" s="1420"/>
      <c r="AH43" s="2088"/>
      <c r="AI43" s="2088"/>
      <c r="AJ43" s="2088"/>
      <c r="AK43" s="2088"/>
      <c r="AL43" s="2088"/>
      <c r="AM43" s="2088"/>
      <c r="AN43" s="2088"/>
      <c r="AQ43" s="77"/>
      <c r="AR43" s="77"/>
      <c r="AT43" s="1409"/>
      <c r="BF43" s="2093"/>
      <c r="BG43" s="2093"/>
      <c r="BH43" s="2093"/>
      <c r="BJ43" s="1997"/>
      <c r="BK43" s="1997"/>
      <c r="BL43" s="1997"/>
      <c r="BM43" s="1997"/>
      <c r="BN43" s="1997"/>
      <c r="BO43" s="1997"/>
      <c r="BP43" s="1997"/>
      <c r="BR43" s="1997"/>
      <c r="BS43" s="1997"/>
      <c r="BT43" s="1997"/>
      <c r="BU43" s="1997"/>
      <c r="BV43" s="1997"/>
      <c r="BW43" s="1997"/>
      <c r="BX43" s="1997"/>
      <c r="BY43" s="1409"/>
      <c r="BZ43" s="1011"/>
      <c r="CA43" s="1011"/>
      <c r="CB43" s="1012"/>
    </row>
    <row r="44" spans="2:80" s="1426" customFormat="1" ht="18" customHeight="1">
      <c r="B44" s="1408" t="s">
        <v>652</v>
      </c>
      <c r="C44" s="77"/>
      <c r="D44" s="77"/>
      <c r="F44" s="1409"/>
      <c r="S44" s="1438">
        <v>210</v>
      </c>
      <c r="V44" s="2082"/>
      <c r="W44" s="2082"/>
      <c r="X44" s="1441"/>
      <c r="Z44" s="2106">
        <v>2007317944</v>
      </c>
      <c r="AA44" s="2106"/>
      <c r="AB44" s="2106"/>
      <c r="AC44" s="2106"/>
      <c r="AD44" s="2106"/>
      <c r="AE44" s="2106"/>
      <c r="AF44" s="2106"/>
      <c r="AG44" s="1420"/>
      <c r="AH44" s="2114">
        <v>1513824540</v>
      </c>
      <c r="AI44" s="2114"/>
      <c r="AJ44" s="2114"/>
      <c r="AK44" s="2114"/>
      <c r="AL44" s="2114"/>
      <c r="AM44" s="2114"/>
      <c r="AN44" s="2114"/>
      <c r="AP44" s="1408" t="s">
        <v>96</v>
      </c>
      <c r="AQ44" s="77"/>
      <c r="AR44" s="77"/>
      <c r="AT44" s="1409"/>
      <c r="BF44" s="2093"/>
      <c r="BG44" s="2093"/>
      <c r="BH44" s="2093"/>
      <c r="BJ44" s="1997"/>
      <c r="BK44" s="1997"/>
      <c r="BL44" s="1997"/>
      <c r="BM44" s="1997"/>
      <c r="BN44" s="1997"/>
      <c r="BO44" s="1997"/>
      <c r="BP44" s="1997"/>
      <c r="BR44" s="1997"/>
      <c r="BS44" s="1997"/>
      <c r="BT44" s="1997"/>
      <c r="BU44" s="1997"/>
      <c r="BV44" s="1997"/>
      <c r="BW44" s="1997"/>
      <c r="BX44" s="1997"/>
      <c r="BY44" s="1409"/>
      <c r="BZ44" s="1011"/>
      <c r="CA44" s="1011"/>
      <c r="CB44" s="1012"/>
    </row>
    <row r="45" spans="2:80" s="1426" customFormat="1" ht="18" customHeight="1">
      <c r="B45" s="1426" t="s">
        <v>653</v>
      </c>
      <c r="C45" s="77"/>
      <c r="D45" s="77"/>
      <c r="F45" s="1409"/>
      <c r="S45" s="1427">
        <v>211</v>
      </c>
      <c r="V45" s="1440" t="s">
        <v>2208</v>
      </c>
      <c r="W45" s="905" t="s">
        <v>2208</v>
      </c>
      <c r="X45" s="1441"/>
      <c r="Z45" s="2088">
        <v>0</v>
      </c>
      <c r="AA45" s="2088"/>
      <c r="AB45" s="2088"/>
      <c r="AC45" s="2088"/>
      <c r="AD45" s="2088"/>
      <c r="AE45" s="2088"/>
      <c r="AF45" s="2088"/>
      <c r="AG45" s="1420"/>
      <c r="AH45" s="2088">
        <v>0</v>
      </c>
      <c r="AI45" s="2088"/>
      <c r="AJ45" s="2088"/>
      <c r="AK45" s="2088"/>
      <c r="AL45" s="2088"/>
      <c r="AM45" s="2088"/>
      <c r="AN45" s="2088"/>
      <c r="AP45" s="1426" t="s">
        <v>97</v>
      </c>
      <c r="AQ45" s="77"/>
      <c r="AR45" s="77"/>
      <c r="AT45" s="1409"/>
      <c r="BF45" s="2098">
        <v>5</v>
      </c>
      <c r="BG45" s="2098"/>
      <c r="BH45" s="2098"/>
      <c r="BJ45" s="1997"/>
      <c r="BK45" s="1997"/>
      <c r="BL45" s="1997"/>
      <c r="BM45" s="1997"/>
      <c r="BN45" s="1997"/>
      <c r="BO45" s="1997"/>
      <c r="BP45" s="1997"/>
      <c r="BR45" s="1997"/>
      <c r="BS45" s="1997"/>
      <c r="BT45" s="1997"/>
      <c r="BU45" s="1997"/>
      <c r="BV45" s="1997"/>
      <c r="BW45" s="1997"/>
      <c r="BX45" s="1997"/>
      <c r="BY45" s="1409"/>
      <c r="BZ45" s="1011"/>
      <c r="CA45" s="1011"/>
      <c r="CB45" s="1012"/>
    </row>
    <row r="46" spans="2:80" s="1426" customFormat="1" ht="18" hidden="1" customHeight="1">
      <c r="B46" s="402" t="s">
        <v>1147</v>
      </c>
      <c r="C46" s="77"/>
      <c r="D46" s="77"/>
      <c r="F46" s="1409"/>
      <c r="S46" s="1427">
        <v>212</v>
      </c>
      <c r="V46" s="2082"/>
      <c r="W46" s="2082"/>
      <c r="X46" s="1441"/>
      <c r="Z46" s="2088">
        <v>0</v>
      </c>
      <c r="AA46" s="2088"/>
      <c r="AB46" s="2088"/>
      <c r="AC46" s="2088"/>
      <c r="AD46" s="2088"/>
      <c r="AE46" s="2088"/>
      <c r="AF46" s="2088"/>
      <c r="AG46" s="1420"/>
      <c r="AH46" s="2088">
        <v>0</v>
      </c>
      <c r="AI46" s="2088"/>
      <c r="AJ46" s="2088"/>
      <c r="AK46" s="2088"/>
      <c r="AL46" s="2088"/>
      <c r="AM46" s="2088"/>
      <c r="AN46" s="2088"/>
      <c r="AP46" s="1426" t="s">
        <v>97</v>
      </c>
      <c r="AQ46" s="77"/>
      <c r="AR46" s="77"/>
      <c r="AT46" s="1409"/>
      <c r="BF46" s="2098">
        <v>5</v>
      </c>
      <c r="BG46" s="2098"/>
      <c r="BH46" s="2098"/>
      <c r="BJ46" s="1997"/>
      <c r="BK46" s="1997"/>
      <c r="BL46" s="1997"/>
      <c r="BM46" s="1997"/>
      <c r="BN46" s="1997"/>
      <c r="BO46" s="1997"/>
      <c r="BP46" s="1997"/>
      <c r="BR46" s="1997"/>
      <c r="BS46" s="1997"/>
      <c r="BT46" s="1997"/>
      <c r="BU46" s="1997"/>
      <c r="BV46" s="1997"/>
      <c r="BW46" s="1997"/>
      <c r="BX46" s="1997"/>
      <c r="BY46" s="1409"/>
      <c r="BZ46" s="1011"/>
      <c r="CA46" s="1011"/>
      <c r="CB46" s="1012"/>
    </row>
    <row r="47" spans="2:80" s="1426" customFormat="1" ht="18" hidden="1" customHeight="1">
      <c r="B47" s="402" t="s">
        <v>1148</v>
      </c>
      <c r="C47" s="77"/>
      <c r="D47" s="77"/>
      <c r="F47" s="1409"/>
      <c r="S47" s="1427">
        <v>213</v>
      </c>
      <c r="V47" s="2082"/>
      <c r="W47" s="2082"/>
      <c r="X47" s="1441"/>
      <c r="Z47" s="2088">
        <v>0</v>
      </c>
      <c r="AA47" s="2088"/>
      <c r="AB47" s="2088"/>
      <c r="AC47" s="2088"/>
      <c r="AD47" s="2088"/>
      <c r="AE47" s="2088"/>
      <c r="AF47" s="2088"/>
      <c r="AG47" s="1420"/>
      <c r="AH47" s="2088">
        <v>0</v>
      </c>
      <c r="AI47" s="2088"/>
      <c r="AJ47" s="2088"/>
      <c r="AK47" s="2088"/>
      <c r="AL47" s="2088"/>
      <c r="AM47" s="2088"/>
      <c r="AN47" s="2088"/>
      <c r="AQ47" s="77"/>
      <c r="AR47" s="77"/>
      <c r="AT47" s="1409"/>
      <c r="BF47" s="1435"/>
      <c r="BG47" s="1435"/>
      <c r="BH47" s="1435"/>
      <c r="BJ47" s="1409"/>
      <c r="BK47" s="1409"/>
      <c r="BL47" s="1409"/>
      <c r="BM47" s="1409"/>
      <c r="BN47" s="1409"/>
      <c r="BO47" s="1409"/>
      <c r="BP47" s="1409"/>
      <c r="BR47" s="1409"/>
      <c r="BS47" s="1409"/>
      <c r="BT47" s="1409"/>
      <c r="BU47" s="1409"/>
      <c r="BV47" s="1409"/>
      <c r="BW47" s="1409"/>
      <c r="BX47" s="1409"/>
      <c r="BY47" s="1409"/>
      <c r="BZ47" s="1011"/>
      <c r="CA47" s="1011"/>
      <c r="CB47" s="1012"/>
    </row>
    <row r="48" spans="2:80" s="1426" customFormat="1" ht="18" hidden="1" customHeight="1">
      <c r="B48" s="402" t="s">
        <v>1149</v>
      </c>
      <c r="C48" s="77"/>
      <c r="D48" s="77"/>
      <c r="F48" s="1409"/>
      <c r="S48" s="1427">
        <v>214</v>
      </c>
      <c r="V48" s="2115"/>
      <c r="W48" s="2115"/>
      <c r="X48" s="1434"/>
      <c r="Z48" s="2088">
        <v>0</v>
      </c>
      <c r="AA48" s="2088"/>
      <c r="AB48" s="2088"/>
      <c r="AC48" s="2088"/>
      <c r="AD48" s="2088"/>
      <c r="AE48" s="2088"/>
      <c r="AF48" s="2088"/>
      <c r="AG48" s="1420"/>
      <c r="AH48" s="2088">
        <v>0</v>
      </c>
      <c r="AI48" s="2088"/>
      <c r="AJ48" s="2088"/>
      <c r="AK48" s="2088"/>
      <c r="AL48" s="2088"/>
      <c r="AM48" s="2088"/>
      <c r="AN48" s="2088"/>
      <c r="AP48" s="1426" t="s">
        <v>98</v>
      </c>
      <c r="AQ48" s="77"/>
      <c r="AR48" s="77"/>
      <c r="AT48" s="1409"/>
      <c r="BF48" s="2093"/>
      <c r="BG48" s="2093"/>
      <c r="BH48" s="2093"/>
      <c r="BJ48" s="1997"/>
      <c r="BK48" s="1997"/>
      <c r="BL48" s="1997"/>
      <c r="BM48" s="1997"/>
      <c r="BN48" s="1997"/>
      <c r="BO48" s="1997"/>
      <c r="BP48" s="1997"/>
      <c r="BR48" s="1997"/>
      <c r="BS48" s="1997"/>
      <c r="BT48" s="1997"/>
      <c r="BU48" s="1997"/>
      <c r="BV48" s="1997"/>
      <c r="BW48" s="1997"/>
      <c r="BX48" s="1997"/>
      <c r="BY48" s="1409"/>
      <c r="BZ48" s="1011"/>
      <c r="CA48" s="1011"/>
      <c r="CB48" s="1012"/>
    </row>
    <row r="49" spans="2:80" s="1426" customFormat="1" ht="18" hidden="1" customHeight="1">
      <c r="B49" s="402" t="s">
        <v>1150</v>
      </c>
      <c r="C49" s="77"/>
      <c r="D49" s="77"/>
      <c r="F49" s="1409"/>
      <c r="S49" s="1427">
        <v>215</v>
      </c>
      <c r="V49" s="2115"/>
      <c r="W49" s="2115"/>
      <c r="X49" s="1434"/>
      <c r="Z49" s="2088">
        <v>0</v>
      </c>
      <c r="AA49" s="2088"/>
      <c r="AB49" s="2088"/>
      <c r="AC49" s="2088"/>
      <c r="AD49" s="2088"/>
      <c r="AE49" s="2088"/>
      <c r="AF49" s="2088"/>
      <c r="AG49" s="1420"/>
      <c r="AH49" s="2088">
        <v>0</v>
      </c>
      <c r="AI49" s="2088"/>
      <c r="AJ49" s="2088"/>
      <c r="AK49" s="2088"/>
      <c r="AL49" s="2088"/>
      <c r="AM49" s="2088"/>
      <c r="AN49" s="2088"/>
      <c r="AQ49" s="77"/>
      <c r="AR49" s="77"/>
      <c r="AT49" s="1409"/>
      <c r="BF49" s="1427"/>
      <c r="BG49" s="1427"/>
      <c r="BH49" s="1427"/>
      <c r="BJ49" s="1409"/>
      <c r="BK49" s="1409"/>
      <c r="BL49" s="1409"/>
      <c r="BM49" s="1409"/>
      <c r="BN49" s="1409"/>
      <c r="BO49" s="1409"/>
      <c r="BP49" s="1409"/>
      <c r="BR49" s="1409"/>
      <c r="BS49" s="1409"/>
      <c r="BT49" s="1409"/>
      <c r="BU49" s="1409"/>
      <c r="BV49" s="1409"/>
      <c r="BW49" s="1409"/>
      <c r="BX49" s="1409"/>
      <c r="BY49" s="1409"/>
      <c r="BZ49" s="1011"/>
      <c r="CA49" s="1011"/>
      <c r="CB49" s="1012"/>
    </row>
    <row r="50" spans="2:80" s="1426" customFormat="1" ht="18" customHeight="1">
      <c r="B50" s="402" t="s">
        <v>1151</v>
      </c>
      <c r="C50" s="77"/>
      <c r="D50" s="77"/>
      <c r="F50" s="1409"/>
      <c r="S50" s="1427">
        <v>216</v>
      </c>
      <c r="V50" s="2082" t="s">
        <v>1991</v>
      </c>
      <c r="W50" s="2082"/>
      <c r="X50" s="1434"/>
      <c r="Z50" s="2088">
        <v>2007317944</v>
      </c>
      <c r="AA50" s="2088"/>
      <c r="AB50" s="2088"/>
      <c r="AC50" s="2088"/>
      <c r="AD50" s="2088"/>
      <c r="AE50" s="2088"/>
      <c r="AF50" s="2088"/>
      <c r="AG50" s="1420"/>
      <c r="AH50" s="2088">
        <v>1513824540</v>
      </c>
      <c r="AI50" s="2088"/>
      <c r="AJ50" s="2088"/>
      <c r="AK50" s="2088"/>
      <c r="AL50" s="2088"/>
      <c r="AM50" s="2088"/>
      <c r="AN50" s="2088"/>
      <c r="AP50" s="1426" t="s">
        <v>99</v>
      </c>
      <c r="AQ50" s="77"/>
      <c r="AR50" s="77"/>
      <c r="AT50" s="1409"/>
      <c r="BF50" s="2093"/>
      <c r="BG50" s="2093"/>
      <c r="BH50" s="2093"/>
      <c r="BJ50" s="1997"/>
      <c r="BK50" s="1997"/>
      <c r="BL50" s="1997"/>
      <c r="BM50" s="1997"/>
      <c r="BN50" s="1997"/>
      <c r="BO50" s="1997"/>
      <c r="BP50" s="1997"/>
      <c r="BR50" s="1997"/>
      <c r="BS50" s="1997"/>
      <c r="BT50" s="1997"/>
      <c r="BU50" s="1997"/>
      <c r="BV50" s="1997"/>
      <c r="BW50" s="1997"/>
      <c r="BX50" s="1997"/>
      <c r="BY50" s="1409"/>
      <c r="BZ50" s="1011"/>
      <c r="CA50" s="1011"/>
      <c r="CB50" s="1012"/>
    </row>
    <row r="51" spans="2:80" s="1426" customFormat="1" ht="18" customHeight="1">
      <c r="B51" s="402" t="s">
        <v>1152</v>
      </c>
      <c r="C51" s="77"/>
      <c r="D51" s="77"/>
      <c r="F51" s="1409"/>
      <c r="S51" s="1427">
        <v>219</v>
      </c>
      <c r="V51" s="2093"/>
      <c r="W51" s="2093"/>
      <c r="X51" s="1427"/>
      <c r="Z51" s="2088">
        <v>0</v>
      </c>
      <c r="AA51" s="2088"/>
      <c r="AB51" s="2088"/>
      <c r="AC51" s="2088"/>
      <c r="AD51" s="2088"/>
      <c r="AE51" s="2088"/>
      <c r="AF51" s="2088"/>
      <c r="AG51" s="1420"/>
      <c r="AH51" s="2088">
        <v>0</v>
      </c>
      <c r="AI51" s="2088"/>
      <c r="AJ51" s="2088"/>
      <c r="AK51" s="2088"/>
      <c r="AL51" s="2088"/>
      <c r="AM51" s="2088"/>
      <c r="AN51" s="2088"/>
      <c r="AP51" s="1426" t="s">
        <v>29</v>
      </c>
      <c r="AQ51" s="77"/>
      <c r="AR51" s="77"/>
      <c r="AT51" s="1409"/>
      <c r="BF51" s="2093"/>
      <c r="BG51" s="2093"/>
      <c r="BH51" s="2093"/>
      <c r="BJ51" s="1997"/>
      <c r="BK51" s="1997"/>
      <c r="BL51" s="1997"/>
      <c r="BM51" s="1997"/>
      <c r="BN51" s="1997"/>
      <c r="BO51" s="1997"/>
      <c r="BP51" s="1997"/>
      <c r="BR51" s="1997"/>
      <c r="BS51" s="1997"/>
      <c r="BT51" s="1997"/>
      <c r="BU51" s="1997"/>
      <c r="BV51" s="1997"/>
      <c r="BW51" s="1997"/>
      <c r="BX51" s="1997"/>
      <c r="BY51" s="1409"/>
      <c r="BZ51" s="1011"/>
      <c r="CA51" s="1011"/>
      <c r="CB51" s="1012"/>
    </row>
    <row r="52" spans="2:80" s="1426" customFormat="1">
      <c r="C52" s="77"/>
      <c r="D52" s="77"/>
      <c r="F52" s="1409"/>
      <c r="S52" s="1427"/>
      <c r="V52" s="1427"/>
      <c r="W52" s="1427"/>
      <c r="X52" s="1427"/>
      <c r="Z52" s="241"/>
      <c r="AA52" s="241"/>
      <c r="AB52" s="241"/>
      <c r="AC52" s="241"/>
      <c r="AD52" s="241"/>
      <c r="AE52" s="241"/>
      <c r="AF52" s="241"/>
      <c r="AG52" s="115"/>
      <c r="AH52" s="241"/>
      <c r="AI52" s="241"/>
      <c r="AJ52" s="241"/>
      <c r="AK52" s="241"/>
      <c r="AL52" s="241"/>
      <c r="AM52" s="241"/>
      <c r="AN52" s="241"/>
      <c r="AQ52" s="77"/>
      <c r="AR52" s="77"/>
      <c r="AT52" s="1409"/>
      <c r="BF52" s="1427"/>
      <c r="BG52" s="1427"/>
      <c r="BH52" s="1427"/>
      <c r="BJ52" s="1409"/>
      <c r="BK52" s="1409"/>
      <c r="BL52" s="1409"/>
      <c r="BM52" s="1409"/>
      <c r="BN52" s="1409"/>
      <c r="BO52" s="1409"/>
      <c r="BP52" s="1409"/>
      <c r="BR52" s="1409"/>
      <c r="BS52" s="1409"/>
      <c r="BT52" s="1409"/>
      <c r="BU52" s="1409"/>
      <c r="BV52" s="1409"/>
      <c r="BW52" s="1409"/>
      <c r="BX52" s="1409"/>
      <c r="BY52" s="1409"/>
      <c r="BZ52" s="1011"/>
      <c r="CA52" s="1011"/>
      <c r="CB52" s="1012"/>
    </row>
    <row r="53" spans="2:80" s="1426" customFormat="1" ht="20.100000000000001" customHeight="1">
      <c r="B53" s="2132" t="s">
        <v>2207</v>
      </c>
      <c r="C53" s="2132"/>
      <c r="D53" s="2132"/>
      <c r="E53" s="2132"/>
      <c r="F53" s="2132"/>
      <c r="G53" s="2132"/>
      <c r="H53" s="2132"/>
      <c r="I53" s="2132"/>
      <c r="J53" s="2132"/>
      <c r="K53" s="2132"/>
      <c r="L53" s="2132"/>
      <c r="M53" s="2132"/>
      <c r="N53" s="2132"/>
      <c r="O53" s="2132"/>
      <c r="P53" s="2132"/>
      <c r="Q53" s="2132"/>
      <c r="R53" s="2132"/>
      <c r="S53" s="2132"/>
      <c r="T53" s="2132"/>
      <c r="U53" s="2132"/>
      <c r="V53" s="2132"/>
      <c r="W53" s="2132"/>
      <c r="X53" s="2132"/>
      <c r="Y53" s="2132"/>
      <c r="Z53" s="2132"/>
      <c r="AA53" s="2132"/>
      <c r="AB53" s="2132"/>
      <c r="AC53" s="2132"/>
      <c r="AD53" s="2132"/>
      <c r="AE53" s="2132"/>
      <c r="AF53" s="2132"/>
      <c r="AG53" s="2132"/>
      <c r="AH53" s="2132"/>
      <c r="AI53" s="2132"/>
      <c r="AJ53" s="2132"/>
      <c r="AK53" s="2132"/>
      <c r="AL53" s="2132"/>
      <c r="AM53" s="2132"/>
      <c r="AN53" s="2132"/>
      <c r="AQ53" s="77"/>
      <c r="AR53" s="77"/>
      <c r="AT53" s="1409"/>
      <c r="BF53" s="1427"/>
      <c r="BG53" s="1427"/>
      <c r="BH53" s="1427"/>
      <c r="BJ53" s="1409"/>
      <c r="BK53" s="1409"/>
      <c r="BL53" s="1409"/>
      <c r="BM53" s="1409"/>
      <c r="BN53" s="1409"/>
      <c r="BO53" s="1409"/>
      <c r="BP53" s="1409"/>
      <c r="BR53" s="1409"/>
      <c r="BS53" s="1409"/>
      <c r="BT53" s="1409"/>
      <c r="BU53" s="1409"/>
      <c r="BV53" s="1409"/>
      <c r="BW53" s="1409"/>
      <c r="BX53" s="1409"/>
      <c r="BY53" s="1409"/>
      <c r="BZ53" s="1011"/>
      <c r="CA53" s="1011"/>
      <c r="CB53" s="1012"/>
    </row>
    <row r="54" spans="2:80" s="1426" customFormat="1" ht="17.100000000000001" customHeight="1">
      <c r="B54" s="2107" t="s">
        <v>2024</v>
      </c>
      <c r="C54" s="2107"/>
      <c r="D54" s="2107"/>
      <c r="E54" s="2107"/>
      <c r="F54" s="2107"/>
      <c r="G54" s="2107"/>
      <c r="H54" s="2107"/>
      <c r="I54" s="2107"/>
      <c r="J54" s="2107"/>
      <c r="K54" s="2107"/>
      <c r="L54" s="2107"/>
      <c r="M54" s="2107"/>
      <c r="N54" s="2107"/>
      <c r="O54" s="2107"/>
      <c r="P54" s="2107"/>
      <c r="Q54" s="2107"/>
      <c r="R54" s="2107"/>
      <c r="S54" s="2107"/>
      <c r="T54" s="2107"/>
      <c r="U54" s="2107"/>
      <c r="V54" s="2107"/>
      <c r="W54" s="2107"/>
      <c r="X54" s="2107"/>
      <c r="Y54" s="2107"/>
      <c r="Z54" s="2107"/>
      <c r="AA54" s="2107"/>
      <c r="AB54" s="2107"/>
      <c r="AC54" s="2107"/>
      <c r="AD54" s="2107"/>
      <c r="AE54" s="2107"/>
      <c r="AF54" s="2107"/>
      <c r="AG54" s="2107"/>
      <c r="AH54" s="2107"/>
      <c r="AI54" s="2107"/>
      <c r="AJ54" s="2107"/>
      <c r="AK54" s="2107"/>
      <c r="AL54" s="2107"/>
      <c r="AM54" s="2107"/>
      <c r="AN54" s="2107"/>
      <c r="AQ54" s="77"/>
      <c r="AR54" s="77"/>
      <c r="AT54" s="1409"/>
      <c r="BF54" s="1427"/>
      <c r="BG54" s="1427"/>
      <c r="BH54" s="1427"/>
      <c r="BJ54" s="1409"/>
      <c r="BK54" s="1409"/>
      <c r="BL54" s="1409"/>
      <c r="BM54" s="1409"/>
      <c r="BN54" s="1409"/>
      <c r="BO54" s="1409"/>
      <c r="BP54" s="1409"/>
      <c r="BR54" s="1409"/>
      <c r="BS54" s="1409"/>
      <c r="BT54" s="1409"/>
      <c r="BU54" s="1409"/>
      <c r="BV54" s="1409"/>
      <c r="BW54" s="1409"/>
      <c r="BX54" s="1409"/>
      <c r="BY54" s="1409"/>
      <c r="BZ54" s="1011"/>
      <c r="CA54" s="1011"/>
      <c r="CB54" s="1012"/>
    </row>
    <row r="55" spans="2:80" s="1426" customFormat="1" ht="17.100000000000001" customHeight="1">
      <c r="B55" s="2107" t="s">
        <v>663</v>
      </c>
      <c r="C55" s="2107"/>
      <c r="D55" s="2107"/>
      <c r="E55" s="2107"/>
      <c r="F55" s="2107"/>
      <c r="G55" s="2107"/>
      <c r="H55" s="2107"/>
      <c r="I55" s="2107"/>
      <c r="J55" s="2107"/>
      <c r="K55" s="2107"/>
      <c r="L55" s="2107"/>
      <c r="M55" s="2107"/>
      <c r="N55" s="2107"/>
      <c r="O55" s="2107"/>
      <c r="P55" s="2107"/>
      <c r="Q55" s="2107"/>
      <c r="R55" s="2107"/>
      <c r="S55" s="2107"/>
      <c r="T55" s="2107"/>
      <c r="U55" s="2107"/>
      <c r="V55" s="2107"/>
      <c r="W55" s="2107"/>
      <c r="X55" s="2107"/>
      <c r="Y55" s="2107"/>
      <c r="Z55" s="2107"/>
      <c r="AA55" s="2107"/>
      <c r="AB55" s="2107"/>
      <c r="AC55" s="2107"/>
      <c r="AD55" s="2107"/>
      <c r="AE55" s="2107"/>
      <c r="AF55" s="2107"/>
      <c r="AG55" s="2107"/>
      <c r="AH55" s="2107"/>
      <c r="AI55" s="2107"/>
      <c r="AJ55" s="2107"/>
      <c r="AK55" s="2107"/>
      <c r="AL55" s="2107"/>
      <c r="AM55" s="2107"/>
      <c r="AN55" s="2107"/>
      <c r="AQ55" s="77"/>
      <c r="AR55" s="77"/>
      <c r="AT55" s="1409"/>
      <c r="BF55" s="1427"/>
      <c r="BG55" s="1427"/>
      <c r="BH55" s="1427"/>
      <c r="BJ55" s="1409"/>
      <c r="BK55" s="1409"/>
      <c r="BL55" s="1409"/>
      <c r="BM55" s="1409"/>
      <c r="BN55" s="1409"/>
      <c r="BO55" s="1409"/>
      <c r="BP55" s="1409"/>
      <c r="BR55" s="1409"/>
      <c r="BS55" s="1409"/>
      <c r="BT55" s="1409"/>
      <c r="BU55" s="1409"/>
      <c r="BV55" s="1409"/>
      <c r="BW55" s="1409"/>
      <c r="BX55" s="1409"/>
      <c r="BY55" s="1409"/>
      <c r="BZ55" s="1011"/>
      <c r="CA55" s="1011"/>
      <c r="CB55" s="1012"/>
    </row>
    <row r="56" spans="2:80" s="1426" customFormat="1" ht="17.100000000000001" customHeight="1">
      <c r="B56" s="1438"/>
      <c r="C56" s="1438"/>
      <c r="D56" s="1438"/>
      <c r="E56" s="1438"/>
      <c r="F56" s="1438"/>
      <c r="G56" s="1438"/>
      <c r="H56" s="1438"/>
      <c r="I56" s="1438"/>
      <c r="J56" s="1438"/>
      <c r="K56" s="1438"/>
      <c r="L56" s="1438"/>
      <c r="M56" s="1438"/>
      <c r="N56" s="1438"/>
      <c r="O56" s="1438"/>
      <c r="P56" s="1438"/>
      <c r="Q56" s="1438"/>
      <c r="R56" s="1438"/>
      <c r="S56" s="1438"/>
      <c r="T56" s="1438"/>
      <c r="U56" s="1438"/>
      <c r="V56" s="1438"/>
      <c r="W56" s="1438"/>
      <c r="X56" s="1438"/>
      <c r="Y56" s="1438"/>
      <c r="Z56" s="1438"/>
      <c r="AA56" s="1438"/>
      <c r="AB56" s="1438"/>
      <c r="AC56" s="1438"/>
      <c r="AD56" s="1438"/>
      <c r="AE56" s="1438"/>
      <c r="AF56" s="1438"/>
      <c r="AG56" s="1438"/>
      <c r="AH56" s="1438"/>
      <c r="AI56" s="1438"/>
      <c r="AL56" s="1427" t="s">
        <v>389</v>
      </c>
      <c r="AM56" s="1438"/>
      <c r="AN56" s="1438"/>
      <c r="AQ56" s="77"/>
      <c r="AR56" s="77"/>
      <c r="AT56" s="1409"/>
      <c r="BF56" s="1427"/>
      <c r="BG56" s="1427"/>
      <c r="BH56" s="1427"/>
      <c r="BJ56" s="1409"/>
      <c r="BK56" s="1409"/>
      <c r="BL56" s="1409"/>
      <c r="BM56" s="1409"/>
      <c r="BN56" s="1409"/>
      <c r="BO56" s="1409"/>
      <c r="BP56" s="1409"/>
      <c r="BR56" s="1409"/>
      <c r="BS56" s="1409"/>
      <c r="BT56" s="1409"/>
      <c r="BU56" s="1409"/>
      <c r="BV56" s="1409"/>
      <c r="BW56" s="1409"/>
      <c r="BX56" s="1409"/>
      <c r="BY56" s="1409"/>
      <c r="BZ56" s="1011"/>
      <c r="CA56" s="1011"/>
      <c r="CB56" s="1012"/>
    </row>
    <row r="57" spans="2:80" s="1426" customFormat="1" ht="30" customHeight="1">
      <c r="B57" s="113" t="s">
        <v>513</v>
      </c>
      <c r="C57" s="39"/>
      <c r="D57" s="40"/>
      <c r="E57" s="39"/>
      <c r="F57" s="105"/>
      <c r="G57" s="39"/>
      <c r="H57" s="39"/>
      <c r="I57" s="39"/>
      <c r="J57" s="39"/>
      <c r="K57" s="39"/>
      <c r="L57" s="39"/>
      <c r="M57" s="39"/>
      <c r="N57" s="39"/>
      <c r="O57" s="39"/>
      <c r="P57" s="39"/>
      <c r="Q57" s="39"/>
      <c r="S57" s="899" t="s">
        <v>343</v>
      </c>
      <c r="U57" s="2129" t="s">
        <v>83</v>
      </c>
      <c r="V57" s="2129"/>
      <c r="W57" s="2129"/>
      <c r="X57" s="2129"/>
      <c r="Z57" s="2161" t="s">
        <v>2039</v>
      </c>
      <c r="AA57" s="2161"/>
      <c r="AB57" s="2161"/>
      <c r="AC57" s="2161"/>
      <c r="AD57" s="2161"/>
      <c r="AE57" s="2161"/>
      <c r="AF57" s="2161"/>
      <c r="AG57" s="242"/>
      <c r="AH57" s="2099" t="s">
        <v>512</v>
      </c>
      <c r="AI57" s="2100"/>
      <c r="AJ57" s="2100"/>
      <c r="AK57" s="2100"/>
      <c r="AL57" s="2100"/>
      <c r="AM57" s="2100"/>
      <c r="AN57" s="2100"/>
      <c r="AQ57" s="77"/>
      <c r="AR57" s="77"/>
      <c r="AT57" s="1409"/>
      <c r="BF57" s="1427"/>
      <c r="BG57" s="1427"/>
      <c r="BH57" s="1427"/>
      <c r="BJ57" s="1409"/>
      <c r="BK57" s="1409"/>
      <c r="BL57" s="1409"/>
      <c r="BM57" s="1409"/>
      <c r="BN57" s="1409"/>
      <c r="BO57" s="1409"/>
      <c r="BP57" s="1409"/>
      <c r="BR57" s="1409"/>
      <c r="BS57" s="1409"/>
      <c r="BT57" s="1409"/>
      <c r="BU57" s="1409"/>
      <c r="BV57" s="1409"/>
      <c r="BW57" s="1409"/>
      <c r="BX57" s="1409"/>
      <c r="BY57" s="1409"/>
      <c r="BZ57" s="1011"/>
      <c r="CA57" s="1011"/>
      <c r="CB57" s="1012"/>
    </row>
    <row r="58" spans="2:80" s="1426" customFormat="1" ht="15.95" customHeight="1">
      <c r="B58" s="1440" t="s">
        <v>654</v>
      </c>
      <c r="C58" s="77"/>
      <c r="D58" s="77"/>
      <c r="F58" s="1409"/>
      <c r="S58" s="1438">
        <v>220</v>
      </c>
      <c r="U58" s="1429"/>
      <c r="V58" s="2163"/>
      <c r="W58" s="2163"/>
      <c r="X58" s="1443"/>
      <c r="Z58" s="2106">
        <v>120765139962</v>
      </c>
      <c r="AA58" s="2106"/>
      <c r="AB58" s="2106"/>
      <c r="AC58" s="2106"/>
      <c r="AD58" s="2106"/>
      <c r="AE58" s="2106"/>
      <c r="AF58" s="2106"/>
      <c r="AG58" s="1420"/>
      <c r="AH58" s="2106">
        <v>121931639984</v>
      </c>
      <c r="AI58" s="2106"/>
      <c r="AJ58" s="2106"/>
      <c r="AK58" s="2106"/>
      <c r="AL58" s="2106"/>
      <c r="AM58" s="2106"/>
      <c r="AN58" s="2106"/>
      <c r="AP58" s="1440" t="s">
        <v>30</v>
      </c>
      <c r="AQ58" s="77"/>
      <c r="AR58" s="77"/>
      <c r="AT58" s="1409"/>
      <c r="BF58" s="2093"/>
      <c r="BG58" s="2093"/>
      <c r="BH58" s="2093"/>
      <c r="BJ58" s="1997"/>
      <c r="BK58" s="1997"/>
      <c r="BL58" s="1997"/>
      <c r="BM58" s="1997"/>
      <c r="BN58" s="1997"/>
      <c r="BO58" s="1997"/>
      <c r="BP58" s="1997"/>
      <c r="BR58" s="1997"/>
      <c r="BS58" s="1997"/>
      <c r="BT58" s="1997"/>
      <c r="BU58" s="1997"/>
      <c r="BV58" s="1997"/>
      <c r="BW58" s="1997"/>
      <c r="BX58" s="1997"/>
      <c r="BY58" s="1409"/>
      <c r="BZ58" s="1011"/>
      <c r="CA58" s="1011"/>
      <c r="CB58" s="1012"/>
    </row>
    <row r="59" spans="2:80" s="1426" customFormat="1" ht="15.95" customHeight="1">
      <c r="B59" s="95" t="s">
        <v>656</v>
      </c>
      <c r="C59" s="77"/>
      <c r="D59" s="77"/>
      <c r="F59" s="1409"/>
      <c r="S59" s="1427">
        <v>221</v>
      </c>
      <c r="V59" s="1440" t="s">
        <v>1997</v>
      </c>
      <c r="W59" s="2094">
        <v>7</v>
      </c>
      <c r="X59" s="2094"/>
      <c r="Z59" s="2088">
        <v>113419681356</v>
      </c>
      <c r="AA59" s="2088"/>
      <c r="AB59" s="2088"/>
      <c r="AC59" s="2088"/>
      <c r="AD59" s="2088"/>
      <c r="AE59" s="2088"/>
      <c r="AF59" s="2088"/>
      <c r="AG59" s="1420"/>
      <c r="AH59" s="2088">
        <v>119485005957</v>
      </c>
      <c r="AI59" s="2088"/>
      <c r="AJ59" s="2088"/>
      <c r="AK59" s="2088"/>
      <c r="AL59" s="2088"/>
      <c r="AM59" s="2088"/>
      <c r="AN59" s="2088"/>
      <c r="AP59" s="95" t="s">
        <v>31</v>
      </c>
      <c r="AQ59" s="77"/>
      <c r="AR59" s="77"/>
      <c r="AT59" s="1409"/>
      <c r="BF59" s="2112">
        <v>6</v>
      </c>
      <c r="BG59" s="2112"/>
      <c r="BH59" s="2112"/>
      <c r="BJ59" s="1997"/>
      <c r="BK59" s="1997"/>
      <c r="BL59" s="1997"/>
      <c r="BM59" s="1997"/>
      <c r="BN59" s="1997"/>
      <c r="BO59" s="1997"/>
      <c r="BP59" s="1997"/>
      <c r="BR59" s="1997"/>
      <c r="BS59" s="1997"/>
      <c r="BT59" s="1997"/>
      <c r="BU59" s="1997"/>
      <c r="BV59" s="1997"/>
      <c r="BW59" s="1997"/>
      <c r="BX59" s="1997"/>
      <c r="BY59" s="1409"/>
      <c r="BZ59" s="1011"/>
      <c r="CA59" s="1011"/>
      <c r="CB59" s="1012"/>
    </row>
    <row r="60" spans="2:80" s="1426" customFormat="1" ht="15.95" customHeight="1">
      <c r="B60" s="100" t="s">
        <v>659</v>
      </c>
      <c r="C60" s="77"/>
      <c r="D60" s="77"/>
      <c r="F60" s="1409"/>
      <c r="S60" s="91">
        <v>222</v>
      </c>
      <c r="V60" s="2093"/>
      <c r="W60" s="2093"/>
      <c r="X60" s="1427"/>
      <c r="Z60" s="2101">
        <v>149331503729</v>
      </c>
      <c r="AA60" s="2101"/>
      <c r="AB60" s="2101"/>
      <c r="AC60" s="2101"/>
      <c r="AD60" s="2101"/>
      <c r="AE60" s="2101"/>
      <c r="AF60" s="2101"/>
      <c r="AG60" s="1428"/>
      <c r="AH60" s="2101">
        <v>153893125865</v>
      </c>
      <c r="AI60" s="2101"/>
      <c r="AJ60" s="2101"/>
      <c r="AK60" s="2101"/>
      <c r="AL60" s="2101"/>
      <c r="AM60" s="2101"/>
      <c r="AN60" s="2101"/>
      <c r="AP60" s="100" t="s">
        <v>71</v>
      </c>
      <c r="AQ60" s="77"/>
      <c r="AR60" s="77"/>
      <c r="AT60" s="1409"/>
      <c r="BF60" s="2093"/>
      <c r="BG60" s="2093"/>
      <c r="BH60" s="2093"/>
      <c r="BJ60" s="1997"/>
      <c r="BK60" s="1997"/>
      <c r="BL60" s="1997"/>
      <c r="BM60" s="1997"/>
      <c r="BN60" s="1997"/>
      <c r="BO60" s="1997"/>
      <c r="BP60" s="1997"/>
      <c r="BR60" s="1997"/>
      <c r="BS60" s="1997"/>
      <c r="BT60" s="1997"/>
      <c r="BU60" s="1997"/>
      <c r="BV60" s="1997"/>
      <c r="BW60" s="1997"/>
      <c r="BX60" s="1997"/>
      <c r="BY60" s="1409"/>
      <c r="BZ60" s="1011"/>
      <c r="CA60" s="1011"/>
      <c r="CB60" s="1012"/>
    </row>
    <row r="61" spans="2:80" s="1426" customFormat="1" ht="15.95" customHeight="1">
      <c r="B61" s="100" t="s">
        <v>662</v>
      </c>
      <c r="C61" s="77"/>
      <c r="D61" s="77"/>
      <c r="F61" s="1409"/>
      <c r="S61" s="91">
        <v>223</v>
      </c>
      <c r="V61" s="2093"/>
      <c r="W61" s="2093"/>
      <c r="X61" s="1427"/>
      <c r="Z61" s="2101">
        <v>-35911822373</v>
      </c>
      <c r="AA61" s="2101"/>
      <c r="AB61" s="2101"/>
      <c r="AC61" s="2101"/>
      <c r="AD61" s="2101"/>
      <c r="AE61" s="2101"/>
      <c r="AF61" s="2101"/>
      <c r="AG61" s="1428"/>
      <c r="AH61" s="2101">
        <v>-34408119908</v>
      </c>
      <c r="AI61" s="2101"/>
      <c r="AJ61" s="2101"/>
      <c r="AK61" s="2101"/>
      <c r="AL61" s="2101"/>
      <c r="AM61" s="2101"/>
      <c r="AN61" s="2101"/>
      <c r="AP61" s="100" t="s">
        <v>100</v>
      </c>
      <c r="AQ61" s="77"/>
      <c r="AR61" s="77"/>
      <c r="AT61" s="1409"/>
      <c r="BF61" s="2093"/>
      <c r="BG61" s="2093"/>
      <c r="BH61" s="2093"/>
      <c r="BJ61" s="1997"/>
      <c r="BK61" s="1997"/>
      <c r="BL61" s="1997"/>
      <c r="BM61" s="1997"/>
      <c r="BN61" s="1997"/>
      <c r="BO61" s="1997"/>
      <c r="BP61" s="1997"/>
      <c r="BR61" s="1997"/>
      <c r="BS61" s="1997"/>
      <c r="BT61" s="1997"/>
      <c r="BU61" s="1997"/>
      <c r="BV61" s="1997"/>
      <c r="BW61" s="1997"/>
      <c r="BX61" s="1997"/>
      <c r="BY61" s="1409"/>
      <c r="BZ61" s="1011"/>
      <c r="CA61" s="1011"/>
      <c r="CB61" s="1012"/>
    </row>
    <row r="62" spans="2:80" s="1426" customFormat="1" ht="15.95" customHeight="1">
      <c r="B62" s="95" t="s">
        <v>657</v>
      </c>
      <c r="C62" s="77"/>
      <c r="D62" s="77"/>
      <c r="F62" s="1409"/>
      <c r="S62" s="1427">
        <v>224</v>
      </c>
      <c r="V62" s="1440" t="s">
        <v>1997</v>
      </c>
      <c r="W62" s="2094">
        <v>8</v>
      </c>
      <c r="X62" s="2094"/>
      <c r="Z62" s="2088">
        <v>7345458606</v>
      </c>
      <c r="AA62" s="2088"/>
      <c r="AB62" s="2088"/>
      <c r="AC62" s="2088"/>
      <c r="AD62" s="2088"/>
      <c r="AE62" s="2088"/>
      <c r="AF62" s="2088"/>
      <c r="AG62" s="1420"/>
      <c r="AH62" s="2088">
        <v>2446634027</v>
      </c>
      <c r="AI62" s="2088"/>
      <c r="AJ62" s="2088"/>
      <c r="AK62" s="2088"/>
      <c r="AL62" s="2088"/>
      <c r="AM62" s="2088"/>
      <c r="AN62" s="2088"/>
      <c r="AP62" s="95" t="s">
        <v>33</v>
      </c>
      <c r="AQ62" s="77"/>
      <c r="AR62" s="77"/>
      <c r="AT62" s="1409"/>
      <c r="BF62" s="2112">
        <v>7</v>
      </c>
      <c r="BG62" s="2112"/>
      <c r="BH62" s="2112"/>
      <c r="BJ62" s="1997"/>
      <c r="BK62" s="1997"/>
      <c r="BL62" s="1997"/>
      <c r="BM62" s="1997"/>
      <c r="BN62" s="1997"/>
      <c r="BO62" s="1997"/>
      <c r="BP62" s="1997"/>
      <c r="BR62" s="1997"/>
      <c r="BS62" s="1997"/>
      <c r="BT62" s="1997"/>
      <c r="BU62" s="1997"/>
      <c r="BV62" s="1997"/>
      <c r="BW62" s="1997"/>
      <c r="BX62" s="1997"/>
      <c r="BY62" s="1409"/>
      <c r="BZ62" s="1011"/>
      <c r="CA62" s="1011"/>
      <c r="CB62" s="1012"/>
    </row>
    <row r="63" spans="2:80" s="1426" customFormat="1" ht="15.95" customHeight="1">
      <c r="B63" s="100" t="s">
        <v>659</v>
      </c>
      <c r="C63" s="77"/>
      <c r="D63" s="77"/>
      <c r="F63" s="1409"/>
      <c r="S63" s="91">
        <v>225</v>
      </c>
      <c r="V63" s="2093"/>
      <c r="W63" s="2093"/>
      <c r="X63" s="1427"/>
      <c r="Z63" s="2101">
        <v>9732507038</v>
      </c>
      <c r="AA63" s="2101"/>
      <c r="AB63" s="2101"/>
      <c r="AC63" s="2101"/>
      <c r="AD63" s="2101"/>
      <c r="AE63" s="2101"/>
      <c r="AF63" s="2101"/>
      <c r="AG63" s="1428"/>
      <c r="AH63" s="2101">
        <v>3580440046</v>
      </c>
      <c r="AI63" s="2101"/>
      <c r="AJ63" s="2101"/>
      <c r="AK63" s="2101"/>
      <c r="AL63" s="2101"/>
      <c r="AM63" s="2101"/>
      <c r="AN63" s="2101"/>
      <c r="AP63" s="100" t="s">
        <v>71</v>
      </c>
      <c r="AQ63" s="77"/>
      <c r="AR63" s="77"/>
      <c r="AT63" s="1409"/>
      <c r="BF63" s="2093"/>
      <c r="BG63" s="2093"/>
      <c r="BH63" s="2093"/>
      <c r="BJ63" s="1997"/>
      <c r="BK63" s="1997"/>
      <c r="BL63" s="1997"/>
      <c r="BM63" s="1997"/>
      <c r="BN63" s="1997"/>
      <c r="BO63" s="1997"/>
      <c r="BP63" s="1997"/>
      <c r="BR63" s="1997"/>
      <c r="BS63" s="1997"/>
      <c r="BT63" s="1997"/>
      <c r="BU63" s="1997"/>
      <c r="BV63" s="1997"/>
      <c r="BW63" s="1997"/>
      <c r="BX63" s="1997"/>
      <c r="BY63" s="1409"/>
      <c r="BZ63" s="1011"/>
      <c r="CA63" s="1011"/>
      <c r="CB63" s="1012"/>
    </row>
    <row r="64" spans="2:80" s="1426" customFormat="1" ht="15.95" customHeight="1">
      <c r="B64" s="100" t="s">
        <v>662</v>
      </c>
      <c r="C64" s="77"/>
      <c r="D64" s="77"/>
      <c r="F64" s="1409"/>
      <c r="S64" s="91">
        <v>226</v>
      </c>
      <c r="V64" s="2093"/>
      <c r="W64" s="2093"/>
      <c r="X64" s="1427"/>
      <c r="Z64" s="2088">
        <v>-2387048432</v>
      </c>
      <c r="AA64" s="2088"/>
      <c r="AB64" s="2088"/>
      <c r="AC64" s="2088"/>
      <c r="AD64" s="2088"/>
      <c r="AE64" s="2088"/>
      <c r="AF64" s="2088"/>
      <c r="AG64" s="1428"/>
      <c r="AH64" s="2101">
        <v>-1133806019</v>
      </c>
      <c r="AI64" s="2101"/>
      <c r="AJ64" s="2101"/>
      <c r="AK64" s="2101"/>
      <c r="AL64" s="2101"/>
      <c r="AM64" s="2101"/>
      <c r="AN64" s="2101"/>
      <c r="AP64" s="100" t="s">
        <v>100</v>
      </c>
      <c r="AQ64" s="77"/>
      <c r="AR64" s="77"/>
      <c r="AT64" s="1409"/>
      <c r="BF64" s="2093"/>
      <c r="BG64" s="2093"/>
      <c r="BH64" s="2093"/>
      <c r="BJ64" s="1997"/>
      <c r="BK64" s="1997"/>
      <c r="BL64" s="1997"/>
      <c r="BM64" s="1997"/>
      <c r="BN64" s="1997"/>
      <c r="BO64" s="1997"/>
      <c r="BP64" s="1997"/>
      <c r="BR64" s="1997"/>
      <c r="BS64" s="1997"/>
      <c r="BT64" s="1997"/>
      <c r="BU64" s="1997"/>
      <c r="BV64" s="1997"/>
      <c r="BW64" s="1997"/>
      <c r="BX64" s="1997"/>
      <c r="BY64" s="1409"/>
      <c r="BZ64" s="1011"/>
      <c r="CA64" s="1011"/>
      <c r="CB64" s="1012"/>
    </row>
    <row r="65" spans="2:80" s="1426" customFormat="1" ht="15.95" customHeight="1">
      <c r="B65" s="95" t="s">
        <v>658</v>
      </c>
      <c r="C65" s="77"/>
      <c r="D65" s="77"/>
      <c r="F65" s="1409"/>
      <c r="S65" s="1427">
        <v>227</v>
      </c>
      <c r="V65" s="1440" t="s">
        <v>1997</v>
      </c>
      <c r="W65" s="2094">
        <v>9</v>
      </c>
      <c r="X65" s="2094"/>
      <c r="Z65" s="2088">
        <v>0</v>
      </c>
      <c r="AA65" s="2088"/>
      <c r="AB65" s="2088"/>
      <c r="AC65" s="2088"/>
      <c r="AD65" s="2088"/>
      <c r="AE65" s="2088"/>
      <c r="AF65" s="2088"/>
      <c r="AG65" s="1420"/>
      <c r="AH65" s="2088">
        <v>0</v>
      </c>
      <c r="AI65" s="2088"/>
      <c r="AJ65" s="2088"/>
      <c r="AK65" s="2088"/>
      <c r="AL65" s="2088"/>
      <c r="AM65" s="2088"/>
      <c r="AN65" s="2088"/>
      <c r="AP65" s="95" t="s">
        <v>32</v>
      </c>
      <c r="AQ65" s="77"/>
      <c r="AR65" s="77"/>
      <c r="AT65" s="1409"/>
      <c r="BF65" s="2112">
        <v>8</v>
      </c>
      <c r="BG65" s="2112"/>
      <c r="BH65" s="2112"/>
      <c r="BJ65" s="1997"/>
      <c r="BK65" s="1997"/>
      <c r="BL65" s="1997"/>
      <c r="BM65" s="1997"/>
      <c r="BN65" s="1997"/>
      <c r="BO65" s="1997"/>
      <c r="BP65" s="1997"/>
      <c r="BR65" s="1997"/>
      <c r="BS65" s="1997"/>
      <c r="BT65" s="1997"/>
      <c r="BU65" s="1997"/>
      <c r="BV65" s="1997"/>
      <c r="BW65" s="1997"/>
      <c r="BX65" s="1997"/>
      <c r="BY65" s="1409"/>
      <c r="BZ65" s="1011"/>
      <c r="CA65" s="1011"/>
      <c r="CB65" s="1012"/>
    </row>
    <row r="66" spans="2:80" s="1426" customFormat="1" ht="15.95" customHeight="1">
      <c r="B66" s="100" t="s">
        <v>659</v>
      </c>
      <c r="C66" s="77"/>
      <c r="D66" s="77"/>
      <c r="F66" s="1409"/>
      <c r="S66" s="91">
        <v>228</v>
      </c>
      <c r="V66" s="2093"/>
      <c r="W66" s="2093"/>
      <c r="X66" s="1427"/>
      <c r="Z66" s="2101">
        <v>152500000</v>
      </c>
      <c r="AA66" s="2101"/>
      <c r="AB66" s="2101"/>
      <c r="AC66" s="2101"/>
      <c r="AD66" s="2101"/>
      <c r="AE66" s="2101"/>
      <c r="AF66" s="2101"/>
      <c r="AG66" s="1428"/>
      <c r="AH66" s="2101">
        <v>152500000</v>
      </c>
      <c r="AI66" s="2101"/>
      <c r="AJ66" s="2101"/>
      <c r="AK66" s="2101"/>
      <c r="AL66" s="2101"/>
      <c r="AM66" s="2101"/>
      <c r="AN66" s="2101"/>
      <c r="AP66" s="100" t="s">
        <v>71</v>
      </c>
      <c r="AQ66" s="77"/>
      <c r="AR66" s="77"/>
      <c r="AT66" s="1409"/>
      <c r="BF66" s="2093"/>
      <c r="BG66" s="2093"/>
      <c r="BH66" s="2093"/>
      <c r="BJ66" s="1997"/>
      <c r="BK66" s="1997"/>
      <c r="BL66" s="1997"/>
      <c r="BM66" s="1997"/>
      <c r="BN66" s="1997"/>
      <c r="BO66" s="1997"/>
      <c r="BP66" s="1997"/>
      <c r="BR66" s="1997"/>
      <c r="BS66" s="1997"/>
      <c r="BT66" s="1997"/>
      <c r="BU66" s="1997"/>
      <c r="BV66" s="1997"/>
      <c r="BW66" s="1997"/>
      <c r="BX66" s="1997"/>
      <c r="BY66" s="1409"/>
      <c r="BZ66" s="1011"/>
      <c r="CA66" s="1011"/>
      <c r="CB66" s="1012"/>
    </row>
    <row r="67" spans="2:80" s="1426" customFormat="1" ht="15.95" customHeight="1">
      <c r="B67" s="100" t="s">
        <v>662</v>
      </c>
      <c r="C67" s="77"/>
      <c r="D67" s="77"/>
      <c r="F67" s="1409"/>
      <c r="S67" s="91">
        <v>229</v>
      </c>
      <c r="V67" s="2093"/>
      <c r="W67" s="2093"/>
      <c r="X67" s="1427"/>
      <c r="Z67" s="2101">
        <v>-152500000</v>
      </c>
      <c r="AA67" s="2101"/>
      <c r="AB67" s="2101"/>
      <c r="AC67" s="2101"/>
      <c r="AD67" s="2101"/>
      <c r="AE67" s="2101"/>
      <c r="AF67" s="2101"/>
      <c r="AG67" s="1428"/>
      <c r="AH67" s="2101">
        <v>-152500000</v>
      </c>
      <c r="AI67" s="2101"/>
      <c r="AJ67" s="2101"/>
      <c r="AK67" s="2101"/>
      <c r="AL67" s="2101"/>
      <c r="AM67" s="2101"/>
      <c r="AN67" s="2101"/>
      <c r="AP67" s="100" t="s">
        <v>100</v>
      </c>
      <c r="AQ67" s="77"/>
      <c r="AR67" s="77"/>
      <c r="AT67" s="1409"/>
      <c r="BF67" s="2093"/>
      <c r="BG67" s="2093"/>
      <c r="BH67" s="2093"/>
      <c r="BJ67" s="1997"/>
      <c r="BK67" s="1997"/>
      <c r="BL67" s="1997"/>
      <c r="BM67" s="1997"/>
      <c r="BN67" s="1997"/>
      <c r="BO67" s="1997"/>
      <c r="BP67" s="1997"/>
      <c r="BR67" s="1997"/>
      <c r="BS67" s="1997"/>
      <c r="BT67" s="1997"/>
      <c r="BU67" s="1997"/>
      <c r="BV67" s="1997"/>
      <c r="BW67" s="1997"/>
      <c r="BX67" s="1997"/>
      <c r="BY67" s="1409"/>
      <c r="BZ67" s="1011"/>
      <c r="CA67" s="1011"/>
      <c r="CB67" s="1012"/>
    </row>
    <row r="68" spans="2:80" s="1426" customFormat="1" ht="15.95" customHeight="1">
      <c r="B68" s="95"/>
      <c r="C68" s="77"/>
      <c r="D68" s="77"/>
      <c r="F68" s="1409"/>
      <c r="S68" s="1427"/>
      <c r="V68" s="2093"/>
      <c r="W68" s="2093"/>
      <c r="X68" s="1427"/>
      <c r="Z68" s="2088"/>
      <c r="AA68" s="2088"/>
      <c r="AB68" s="2088"/>
      <c r="AC68" s="2088"/>
      <c r="AD68" s="2088"/>
      <c r="AE68" s="2088"/>
      <c r="AF68" s="2088"/>
      <c r="AG68" s="1420"/>
      <c r="AH68" s="2088"/>
      <c r="AI68" s="2088"/>
      <c r="AJ68" s="2088"/>
      <c r="AK68" s="2088"/>
      <c r="AL68" s="2088"/>
      <c r="AM68" s="2088"/>
      <c r="AN68" s="2088"/>
      <c r="AP68" s="95"/>
      <c r="AQ68" s="77"/>
      <c r="AR68" s="77"/>
      <c r="AT68" s="1409"/>
      <c r="BF68" s="2093"/>
      <c r="BG68" s="2093"/>
      <c r="BH68" s="2093"/>
      <c r="BJ68" s="1997"/>
      <c r="BK68" s="1997"/>
      <c r="BL68" s="1997"/>
      <c r="BM68" s="1997"/>
      <c r="BN68" s="1997"/>
      <c r="BO68" s="1997"/>
      <c r="BP68" s="1997"/>
      <c r="BR68" s="1997"/>
      <c r="BS68" s="1997"/>
      <c r="BT68" s="1997"/>
      <c r="BU68" s="1997"/>
      <c r="BV68" s="1997"/>
      <c r="BW68" s="1997"/>
      <c r="BX68" s="1997"/>
      <c r="BY68" s="1409"/>
      <c r="BZ68" s="1011"/>
      <c r="CA68" s="1011"/>
      <c r="CB68" s="1012"/>
    </row>
    <row r="69" spans="2:80" s="1426" customFormat="1" ht="15.95" customHeight="1">
      <c r="B69" s="1430" t="s">
        <v>655</v>
      </c>
      <c r="C69" s="77"/>
      <c r="D69" s="77"/>
      <c r="F69" s="1409"/>
      <c r="S69" s="1438">
        <v>230</v>
      </c>
      <c r="V69" s="1440" t="s">
        <v>2208</v>
      </c>
      <c r="W69" s="2094" t="s">
        <v>2208</v>
      </c>
      <c r="X69" s="2094"/>
      <c r="Z69" s="2106">
        <v>0</v>
      </c>
      <c r="AA69" s="2106"/>
      <c r="AB69" s="2106"/>
      <c r="AC69" s="2106"/>
      <c r="AD69" s="2106"/>
      <c r="AE69" s="2106"/>
      <c r="AF69" s="2106"/>
      <c r="AG69" s="1420"/>
      <c r="AH69" s="2106">
        <v>0</v>
      </c>
      <c r="AI69" s="2106"/>
      <c r="AJ69" s="2106"/>
      <c r="AK69" s="2106"/>
      <c r="AL69" s="2106"/>
      <c r="AM69" s="2106"/>
      <c r="AN69" s="2106"/>
      <c r="AP69" s="1430" t="s">
        <v>101</v>
      </c>
      <c r="AQ69" s="77"/>
      <c r="AR69" s="77"/>
      <c r="AT69" s="1409"/>
      <c r="BF69" s="2097">
        <v>10</v>
      </c>
      <c r="BG69" s="2097"/>
      <c r="BH69" s="2097"/>
      <c r="BJ69" s="1997"/>
      <c r="BK69" s="1997"/>
      <c r="BL69" s="1997"/>
      <c r="BM69" s="1997"/>
      <c r="BN69" s="1997"/>
      <c r="BO69" s="1997"/>
      <c r="BP69" s="1997"/>
      <c r="BR69" s="1997"/>
      <c r="BS69" s="1997"/>
      <c r="BT69" s="1997"/>
      <c r="BU69" s="1997"/>
      <c r="BV69" s="1997"/>
      <c r="BW69" s="1997"/>
      <c r="BX69" s="1997"/>
      <c r="BY69" s="1409"/>
      <c r="BZ69" s="1011"/>
      <c r="CA69" s="1011"/>
      <c r="CB69" s="1012"/>
    </row>
    <row r="70" spans="2:80" s="1426" customFormat="1" ht="15.95" customHeight="1">
      <c r="B70" s="95" t="s">
        <v>659</v>
      </c>
      <c r="C70" s="77"/>
      <c r="D70" s="77"/>
      <c r="F70" s="1409"/>
      <c r="S70" s="1427">
        <v>231</v>
      </c>
      <c r="V70" s="2093"/>
      <c r="W70" s="2093"/>
      <c r="X70" s="1427"/>
      <c r="Z70" s="2088">
        <v>0</v>
      </c>
      <c r="AA70" s="2088"/>
      <c r="AB70" s="2088"/>
      <c r="AC70" s="2088"/>
      <c r="AD70" s="2088"/>
      <c r="AE70" s="2088"/>
      <c r="AF70" s="2088"/>
      <c r="AG70" s="1420"/>
      <c r="AH70" s="2088">
        <v>0</v>
      </c>
      <c r="AI70" s="2088"/>
      <c r="AJ70" s="2088"/>
      <c r="AK70" s="2088"/>
      <c r="AL70" s="2088"/>
      <c r="AM70" s="2088"/>
      <c r="AN70" s="2088"/>
      <c r="AP70" s="100" t="s">
        <v>71</v>
      </c>
      <c r="AQ70" s="77"/>
      <c r="AR70" s="77"/>
      <c r="AT70" s="1409"/>
      <c r="BF70" s="2093"/>
      <c r="BG70" s="2093"/>
      <c r="BH70" s="2093"/>
      <c r="BJ70" s="1997"/>
      <c r="BK70" s="1997"/>
      <c r="BL70" s="1997"/>
      <c r="BM70" s="1997"/>
      <c r="BN70" s="1997"/>
      <c r="BO70" s="1997"/>
      <c r="BP70" s="1997"/>
      <c r="BR70" s="1997"/>
      <c r="BS70" s="1997"/>
      <c r="BT70" s="1997"/>
      <c r="BU70" s="1997"/>
      <c r="BV70" s="1997"/>
      <c r="BW70" s="1997"/>
      <c r="BX70" s="1997"/>
      <c r="BY70" s="1409"/>
      <c r="BZ70" s="1011"/>
      <c r="CA70" s="1011"/>
      <c r="CB70" s="1012"/>
    </row>
    <row r="71" spans="2:80" s="1426" customFormat="1" ht="15.95" customHeight="1">
      <c r="B71" s="95" t="s">
        <v>660</v>
      </c>
      <c r="C71" s="77"/>
      <c r="D71" s="77"/>
      <c r="F71" s="1409"/>
      <c r="S71" s="1427">
        <v>232</v>
      </c>
      <c r="V71" s="2093"/>
      <c r="W71" s="2093"/>
      <c r="X71" s="1427"/>
      <c r="Z71" s="2088">
        <v>0</v>
      </c>
      <c r="AA71" s="2088"/>
      <c r="AB71" s="2088"/>
      <c r="AC71" s="2088"/>
      <c r="AD71" s="2088"/>
      <c r="AE71" s="2088"/>
      <c r="AF71" s="2088"/>
      <c r="AG71" s="1420"/>
      <c r="AH71" s="2088">
        <v>0</v>
      </c>
      <c r="AI71" s="2088"/>
      <c r="AJ71" s="2088"/>
      <c r="AK71" s="2088"/>
      <c r="AL71" s="2088"/>
      <c r="AM71" s="2088"/>
      <c r="AN71" s="2088"/>
      <c r="AP71" s="100" t="s">
        <v>100</v>
      </c>
      <c r="AQ71" s="77"/>
      <c r="AR71" s="77"/>
      <c r="AT71" s="1409"/>
      <c r="BF71" s="2093"/>
      <c r="BG71" s="2093"/>
      <c r="BH71" s="2093"/>
      <c r="BJ71" s="1997"/>
      <c r="BK71" s="1997"/>
      <c r="BL71" s="1997"/>
      <c r="BM71" s="1997"/>
      <c r="BN71" s="1997"/>
      <c r="BO71" s="1997"/>
      <c r="BP71" s="1997"/>
      <c r="BR71" s="1997"/>
      <c r="BS71" s="1997"/>
      <c r="BT71" s="1997"/>
      <c r="BU71" s="1997"/>
      <c r="BV71" s="1997"/>
      <c r="BW71" s="1997"/>
      <c r="BX71" s="1997"/>
      <c r="BY71" s="1409"/>
      <c r="BZ71" s="1011"/>
      <c r="CA71" s="1011"/>
      <c r="CB71" s="1012"/>
    </row>
    <row r="72" spans="2:80" s="1426" customFormat="1" ht="15.95" customHeight="1">
      <c r="C72" s="77"/>
      <c r="D72" s="77"/>
      <c r="F72" s="1409"/>
      <c r="S72" s="1427"/>
      <c r="V72" s="2093"/>
      <c r="W72" s="2093"/>
      <c r="X72" s="1427"/>
      <c r="Z72" s="2088"/>
      <c r="AA72" s="2088"/>
      <c r="AB72" s="2088"/>
      <c r="AC72" s="2088"/>
      <c r="AD72" s="2088"/>
      <c r="AE72" s="2088"/>
      <c r="AF72" s="2088"/>
      <c r="AG72" s="1420"/>
      <c r="AH72" s="2088"/>
      <c r="AI72" s="2088"/>
      <c r="AJ72" s="2088"/>
      <c r="AK72" s="2088"/>
      <c r="AL72" s="2088"/>
      <c r="AM72" s="2088"/>
      <c r="AN72" s="2088"/>
      <c r="AQ72" s="77"/>
      <c r="AR72" s="77"/>
      <c r="AT72" s="1409"/>
      <c r="BF72" s="2093"/>
      <c r="BG72" s="2093"/>
      <c r="BH72" s="2093"/>
      <c r="BJ72" s="1997"/>
      <c r="BK72" s="1997"/>
      <c r="BL72" s="1997"/>
      <c r="BM72" s="1997"/>
      <c r="BN72" s="1997"/>
      <c r="BO72" s="1997"/>
      <c r="BP72" s="1997"/>
      <c r="BR72" s="1997"/>
      <c r="BS72" s="1997"/>
      <c r="BT72" s="1997"/>
      <c r="BU72" s="1997"/>
      <c r="BV72" s="1997"/>
      <c r="BW72" s="1997"/>
      <c r="BX72" s="1997"/>
      <c r="BY72" s="1409"/>
      <c r="BZ72" s="1011"/>
      <c r="CA72" s="1011"/>
      <c r="CB72" s="1012"/>
    </row>
    <row r="73" spans="2:80" s="1426" customFormat="1" ht="15.95" customHeight="1">
      <c r="B73" s="1430" t="s">
        <v>815</v>
      </c>
      <c r="C73" s="77"/>
      <c r="D73" s="77"/>
      <c r="F73" s="1409"/>
      <c r="S73" s="1438">
        <v>240</v>
      </c>
      <c r="V73" s="1440" t="s">
        <v>1997</v>
      </c>
      <c r="W73" s="2094">
        <v>10</v>
      </c>
      <c r="X73" s="2094"/>
      <c r="Z73" s="2106">
        <v>221469844159</v>
      </c>
      <c r="AA73" s="2106"/>
      <c r="AB73" s="2106"/>
      <c r="AC73" s="2106"/>
      <c r="AD73" s="2106"/>
      <c r="AE73" s="2106"/>
      <c r="AF73" s="2106"/>
      <c r="AG73" s="1420"/>
      <c r="AH73" s="2106">
        <v>55015872973</v>
      </c>
      <c r="AI73" s="2106"/>
      <c r="AJ73" s="2106"/>
      <c r="AK73" s="2106"/>
      <c r="AL73" s="2106"/>
      <c r="AM73" s="2106"/>
      <c r="AN73" s="2106"/>
      <c r="AP73" s="1430" t="s">
        <v>101</v>
      </c>
      <c r="AQ73" s="77"/>
      <c r="AR73" s="77"/>
      <c r="AT73" s="1409"/>
      <c r="BF73" s="2097">
        <v>10</v>
      </c>
      <c r="BG73" s="2097"/>
      <c r="BH73" s="2097"/>
      <c r="BJ73" s="1997"/>
      <c r="BK73" s="1997"/>
      <c r="BL73" s="1997"/>
      <c r="BM73" s="1997"/>
      <c r="BN73" s="1997"/>
      <c r="BO73" s="1997"/>
      <c r="BP73" s="1997"/>
      <c r="BR73" s="1997"/>
      <c r="BS73" s="1997"/>
      <c r="BT73" s="1997"/>
      <c r="BU73" s="1997"/>
      <c r="BV73" s="1997"/>
      <c r="BW73" s="1997"/>
      <c r="BX73" s="1997"/>
      <c r="BY73" s="1409"/>
      <c r="BZ73" s="1011"/>
      <c r="CA73" s="1011"/>
      <c r="CB73" s="1012"/>
    </row>
    <row r="74" spans="2:80" s="1426" customFormat="1" ht="15.95" customHeight="1">
      <c r="B74" s="329" t="s">
        <v>816</v>
      </c>
      <c r="C74" s="77"/>
      <c r="D74" s="77"/>
      <c r="F74" s="1409"/>
      <c r="S74" s="1427">
        <v>241</v>
      </c>
      <c r="V74" s="2108"/>
      <c r="W74" s="2093"/>
      <c r="X74" s="1427"/>
      <c r="Z74" s="2088">
        <v>0</v>
      </c>
      <c r="AA74" s="2088"/>
      <c r="AB74" s="2088"/>
      <c r="AC74" s="2088"/>
      <c r="AD74" s="2088"/>
      <c r="AE74" s="2088"/>
      <c r="AF74" s="2088"/>
      <c r="AG74" s="1420"/>
      <c r="AH74" s="2088">
        <v>0</v>
      </c>
      <c r="AI74" s="2088"/>
      <c r="AJ74" s="2088"/>
      <c r="AK74" s="2088"/>
      <c r="AL74" s="2088"/>
      <c r="AM74" s="2088"/>
      <c r="AN74" s="2088"/>
      <c r="AP74" s="100" t="s">
        <v>71</v>
      </c>
      <c r="AQ74" s="77"/>
      <c r="AR74" s="77"/>
      <c r="AT74" s="1409"/>
      <c r="BF74" s="2093"/>
      <c r="BG74" s="2093"/>
      <c r="BH74" s="2093"/>
      <c r="BJ74" s="1997"/>
      <c r="BK74" s="1997"/>
      <c r="BL74" s="1997"/>
      <c r="BM74" s="1997"/>
      <c r="BN74" s="1997"/>
      <c r="BO74" s="1997"/>
      <c r="BP74" s="1997"/>
      <c r="BR74" s="1997"/>
      <c r="BS74" s="1997"/>
      <c r="BT74" s="1997"/>
      <c r="BU74" s="1997"/>
      <c r="BV74" s="1997"/>
      <c r="BW74" s="1997"/>
      <c r="BX74" s="1997"/>
      <c r="BY74" s="1409"/>
      <c r="BZ74" s="1011"/>
      <c r="CA74" s="1011"/>
      <c r="CB74" s="1012"/>
    </row>
    <row r="75" spans="2:80" s="1426" customFormat="1" ht="15.95" customHeight="1">
      <c r="B75" s="329" t="s">
        <v>817</v>
      </c>
      <c r="C75" s="77"/>
      <c r="D75" s="77"/>
      <c r="F75" s="1409"/>
      <c r="S75" s="1427">
        <v>242</v>
      </c>
      <c r="V75" s="2108"/>
      <c r="W75" s="2093"/>
      <c r="X75" s="1427"/>
      <c r="Z75" s="2088">
        <v>221469844159</v>
      </c>
      <c r="AA75" s="2088"/>
      <c r="AB75" s="2088"/>
      <c r="AC75" s="2088"/>
      <c r="AD75" s="2088"/>
      <c r="AE75" s="2088"/>
      <c r="AF75" s="2088"/>
      <c r="AG75" s="1420"/>
      <c r="AH75" s="2088">
        <v>55015872973</v>
      </c>
      <c r="AI75" s="2088"/>
      <c r="AJ75" s="2088"/>
      <c r="AK75" s="2088"/>
      <c r="AL75" s="2088"/>
      <c r="AM75" s="2088"/>
      <c r="AN75" s="2088"/>
      <c r="AP75" s="100" t="s">
        <v>100</v>
      </c>
      <c r="AQ75" s="77"/>
      <c r="AR75" s="77"/>
      <c r="AT75" s="1409"/>
      <c r="BF75" s="2093"/>
      <c r="BG75" s="2093"/>
      <c r="BH75" s="2093"/>
      <c r="BJ75" s="1997"/>
      <c r="BK75" s="1997"/>
      <c r="BL75" s="1997"/>
      <c r="BM75" s="1997"/>
      <c r="BN75" s="1997"/>
      <c r="BO75" s="1997"/>
      <c r="BP75" s="1997"/>
      <c r="BR75" s="1997"/>
      <c r="BS75" s="1997"/>
      <c r="BT75" s="1997"/>
      <c r="BU75" s="1997"/>
      <c r="BV75" s="1997"/>
      <c r="BW75" s="1997"/>
      <c r="BX75" s="1997"/>
      <c r="BY75" s="1409"/>
      <c r="BZ75" s="1011"/>
      <c r="CA75" s="1011"/>
      <c r="CB75" s="1012"/>
    </row>
    <row r="76" spans="2:80" s="1426" customFormat="1" ht="15.95" customHeight="1">
      <c r="C76" s="77"/>
      <c r="D76" s="77"/>
      <c r="F76" s="1409"/>
      <c r="S76" s="1427"/>
      <c r="V76" s="2093"/>
      <c r="W76" s="2093"/>
      <c r="X76" s="1427"/>
      <c r="Z76" s="2088"/>
      <c r="AA76" s="2088"/>
      <c r="AB76" s="2088"/>
      <c r="AC76" s="2088"/>
      <c r="AD76" s="2088"/>
      <c r="AE76" s="2088"/>
      <c r="AF76" s="2088"/>
      <c r="AG76" s="1420"/>
      <c r="AH76" s="2088"/>
      <c r="AI76" s="2088"/>
      <c r="AJ76" s="2088"/>
      <c r="AK76" s="2088"/>
      <c r="AL76" s="2088"/>
      <c r="AM76" s="2088"/>
      <c r="AN76" s="2088"/>
      <c r="AQ76" s="77"/>
      <c r="AR76" s="77"/>
      <c r="AT76" s="1409"/>
      <c r="BF76" s="2093"/>
      <c r="BG76" s="2093"/>
      <c r="BH76" s="2093"/>
      <c r="BJ76" s="1997"/>
      <c r="BK76" s="1997"/>
      <c r="BL76" s="1997"/>
      <c r="BM76" s="1997"/>
      <c r="BN76" s="1997"/>
      <c r="BO76" s="1997"/>
      <c r="BP76" s="1997"/>
      <c r="BR76" s="1997"/>
      <c r="BS76" s="1997"/>
      <c r="BT76" s="1997"/>
      <c r="BU76" s="1997"/>
      <c r="BV76" s="1997"/>
      <c r="BW76" s="1997"/>
      <c r="BX76" s="1997"/>
      <c r="BY76" s="1409"/>
      <c r="BZ76" s="1011"/>
      <c r="CA76" s="1011"/>
      <c r="CB76" s="1012"/>
    </row>
    <row r="77" spans="2:80" s="1426" customFormat="1" ht="15.95" customHeight="1">
      <c r="B77" s="1440" t="s">
        <v>1521</v>
      </c>
      <c r="C77" s="77"/>
      <c r="D77" s="77"/>
      <c r="F77" s="1409"/>
      <c r="S77" s="1438">
        <v>250</v>
      </c>
      <c r="V77" s="1440" t="s">
        <v>1997</v>
      </c>
      <c r="W77" s="2094">
        <v>11</v>
      </c>
      <c r="X77" s="2094"/>
      <c r="Z77" s="2106">
        <v>371057226208</v>
      </c>
      <c r="AA77" s="2106"/>
      <c r="AB77" s="2106"/>
      <c r="AC77" s="2106"/>
      <c r="AD77" s="2106"/>
      <c r="AE77" s="2106"/>
      <c r="AF77" s="2106"/>
      <c r="AG77" s="1420"/>
      <c r="AH77" s="2106">
        <v>149547509593</v>
      </c>
      <c r="AI77" s="2106"/>
      <c r="AJ77" s="2106"/>
      <c r="AK77" s="2106"/>
      <c r="AL77" s="2106"/>
      <c r="AM77" s="2106"/>
      <c r="AN77" s="2106"/>
      <c r="AP77" s="1440" t="s">
        <v>34</v>
      </c>
      <c r="AQ77" s="77"/>
      <c r="AR77" s="77"/>
      <c r="AT77" s="1409"/>
      <c r="BF77" s="2097">
        <v>11</v>
      </c>
      <c r="BG77" s="2097"/>
      <c r="BH77" s="2097"/>
      <c r="BJ77" s="1997"/>
      <c r="BK77" s="1997"/>
      <c r="BL77" s="1997"/>
      <c r="BM77" s="1997"/>
      <c r="BN77" s="1997"/>
      <c r="BO77" s="1997"/>
      <c r="BP77" s="1997"/>
      <c r="BR77" s="1997"/>
      <c r="BS77" s="1997"/>
      <c r="BT77" s="1997"/>
      <c r="BU77" s="1997"/>
      <c r="BV77" s="1997"/>
      <c r="BW77" s="1997"/>
      <c r="BX77" s="1997"/>
      <c r="BY77" s="1409"/>
      <c r="BZ77" s="1011"/>
      <c r="CA77" s="1011"/>
      <c r="CB77" s="1012"/>
    </row>
    <row r="78" spans="2:80" s="1426" customFormat="1" ht="15.95" customHeight="1">
      <c r="B78" s="95" t="s">
        <v>661</v>
      </c>
      <c r="C78" s="77"/>
      <c r="D78" s="77"/>
      <c r="F78" s="1409"/>
      <c r="S78" s="1427">
        <v>251</v>
      </c>
      <c r="V78" s="2108"/>
      <c r="W78" s="2093"/>
      <c r="X78" s="1427"/>
      <c r="Z78" s="2088">
        <v>206962049948</v>
      </c>
      <c r="AA78" s="2088"/>
      <c r="AB78" s="2088"/>
      <c r="AC78" s="2088"/>
      <c r="AD78" s="2088"/>
      <c r="AE78" s="2088"/>
      <c r="AF78" s="2088"/>
      <c r="AG78" s="1420"/>
      <c r="AH78" s="2088">
        <v>140305833333</v>
      </c>
      <c r="AI78" s="2088"/>
      <c r="AJ78" s="2088"/>
      <c r="AK78" s="2088"/>
      <c r="AL78" s="2088"/>
      <c r="AM78" s="2088"/>
      <c r="AN78" s="2088"/>
      <c r="AP78" s="95" t="s">
        <v>35</v>
      </c>
      <c r="AQ78" s="77"/>
      <c r="AR78" s="77"/>
      <c r="AT78" s="1409"/>
      <c r="BF78" s="2093"/>
      <c r="BG78" s="2093"/>
      <c r="BH78" s="2093"/>
      <c r="BJ78" s="1997"/>
      <c r="BK78" s="1997"/>
      <c r="BL78" s="1997"/>
      <c r="BM78" s="1997"/>
      <c r="BN78" s="1997"/>
      <c r="BO78" s="1997"/>
      <c r="BP78" s="1997"/>
      <c r="BR78" s="1997"/>
      <c r="BS78" s="1997"/>
      <c r="BT78" s="1997"/>
      <c r="BU78" s="1997"/>
      <c r="BV78" s="1997"/>
      <c r="BW78" s="1997"/>
      <c r="BX78" s="1997"/>
      <c r="BY78" s="1409"/>
      <c r="BZ78" s="1011"/>
      <c r="CA78" s="1011"/>
      <c r="CB78" s="1012"/>
    </row>
    <row r="79" spans="2:80" s="1426" customFormat="1" ht="15.95" customHeight="1">
      <c r="B79" s="329" t="s">
        <v>1154</v>
      </c>
      <c r="C79" s="77"/>
      <c r="D79" s="77"/>
      <c r="F79" s="1409"/>
      <c r="S79" s="1427">
        <v>252</v>
      </c>
      <c r="V79" s="2108"/>
      <c r="W79" s="2093"/>
      <c r="X79" s="1427"/>
      <c r="Z79" s="2088">
        <v>0</v>
      </c>
      <c r="AA79" s="2088"/>
      <c r="AB79" s="2088"/>
      <c r="AC79" s="2088"/>
      <c r="AD79" s="2088"/>
      <c r="AE79" s="2088"/>
      <c r="AF79" s="2088"/>
      <c r="AG79" s="1420"/>
      <c r="AH79" s="2088">
        <v>0</v>
      </c>
      <c r="AI79" s="2088"/>
      <c r="AJ79" s="2088"/>
      <c r="AK79" s="2088"/>
      <c r="AL79" s="2088"/>
      <c r="AM79" s="2088"/>
      <c r="AN79" s="2088"/>
      <c r="AP79" s="95" t="s">
        <v>36</v>
      </c>
      <c r="AQ79" s="77"/>
      <c r="AR79" s="77"/>
      <c r="AT79" s="1409"/>
      <c r="BF79" s="2093"/>
      <c r="BG79" s="2093"/>
      <c r="BH79" s="2093"/>
      <c r="BJ79" s="1997"/>
      <c r="BK79" s="1997"/>
      <c r="BL79" s="1997"/>
      <c r="BM79" s="1997"/>
      <c r="BN79" s="1997"/>
      <c r="BO79" s="1997"/>
      <c r="BP79" s="1997"/>
      <c r="BR79" s="1997"/>
      <c r="BS79" s="1997"/>
      <c r="BT79" s="1997"/>
      <c r="BU79" s="1997"/>
      <c r="BV79" s="1997"/>
      <c r="BW79" s="1997"/>
      <c r="BX79" s="1997"/>
      <c r="BY79" s="1409"/>
      <c r="BZ79" s="1011"/>
      <c r="CA79" s="1011"/>
      <c r="CB79" s="1012"/>
    </row>
    <row r="80" spans="2:80" s="1426" customFormat="1" ht="15.95" customHeight="1">
      <c r="B80" s="329" t="s">
        <v>1155</v>
      </c>
      <c r="C80" s="77"/>
      <c r="D80" s="77"/>
      <c r="F80" s="1409"/>
      <c r="S80" s="1427">
        <v>253</v>
      </c>
      <c r="V80" s="2108"/>
      <c r="W80" s="2093"/>
      <c r="X80" s="1427"/>
      <c r="Z80" s="2088">
        <v>164095176260</v>
      </c>
      <c r="AA80" s="2088"/>
      <c r="AB80" s="2088"/>
      <c r="AC80" s="2088"/>
      <c r="AD80" s="2088"/>
      <c r="AE80" s="2088"/>
      <c r="AF80" s="2088"/>
      <c r="AG80" s="1420"/>
      <c r="AH80" s="2088">
        <v>9241676260</v>
      </c>
      <c r="AI80" s="2088"/>
      <c r="AJ80" s="2088"/>
      <c r="AK80" s="2088"/>
      <c r="AL80" s="2088"/>
      <c r="AM80" s="2088"/>
      <c r="AN80" s="2088"/>
      <c r="AP80" s="95" t="s">
        <v>46</v>
      </c>
      <c r="AQ80" s="77"/>
      <c r="AR80" s="77"/>
      <c r="AT80" s="1409"/>
      <c r="BF80" s="2093"/>
      <c r="BG80" s="2093"/>
      <c r="BH80" s="2093"/>
      <c r="BJ80" s="1997"/>
      <c r="BK80" s="1997"/>
      <c r="BL80" s="1997"/>
      <c r="BM80" s="1997"/>
      <c r="BN80" s="1997"/>
      <c r="BO80" s="1997"/>
      <c r="BP80" s="1997"/>
      <c r="BR80" s="1997"/>
      <c r="BS80" s="1997"/>
      <c r="BT80" s="1997"/>
      <c r="BU80" s="1997"/>
      <c r="BV80" s="1997"/>
      <c r="BW80" s="1997"/>
      <c r="BX80" s="1997"/>
      <c r="BY80" s="1409"/>
      <c r="BZ80" s="1011"/>
      <c r="CA80" s="1011"/>
      <c r="CB80" s="1012"/>
    </row>
    <row r="81" spans="2:80" s="1426" customFormat="1" ht="15.95" customHeight="1">
      <c r="B81" s="329" t="s">
        <v>818</v>
      </c>
      <c r="C81" s="77"/>
      <c r="D81" s="77"/>
      <c r="F81" s="1409"/>
      <c r="S81" s="1427">
        <v>254</v>
      </c>
      <c r="V81" s="2108"/>
      <c r="W81" s="2093"/>
      <c r="X81" s="1427"/>
      <c r="Z81" s="2088">
        <v>0</v>
      </c>
      <c r="AA81" s="2088"/>
      <c r="AB81" s="2088"/>
      <c r="AC81" s="2088"/>
      <c r="AD81" s="2088"/>
      <c r="AE81" s="2088"/>
      <c r="AF81" s="2088"/>
      <c r="AG81" s="1420"/>
      <c r="AH81" s="2088">
        <v>0</v>
      </c>
      <c r="AI81" s="2088"/>
      <c r="AJ81" s="2088"/>
      <c r="AK81" s="2088"/>
      <c r="AL81" s="2088"/>
      <c r="AM81" s="2088"/>
      <c r="AN81" s="2088"/>
      <c r="AP81" s="95" t="s">
        <v>37</v>
      </c>
      <c r="AQ81" s="77"/>
      <c r="AR81" s="77"/>
      <c r="AT81" s="1409"/>
      <c r="BF81" s="2093"/>
      <c r="BG81" s="2093"/>
      <c r="BH81" s="2093"/>
      <c r="BJ81" s="1997"/>
      <c r="BK81" s="1997"/>
      <c r="BL81" s="1997"/>
      <c r="BM81" s="1997"/>
      <c r="BN81" s="1997"/>
      <c r="BO81" s="1997"/>
      <c r="BP81" s="1997"/>
      <c r="BR81" s="1997"/>
      <c r="BS81" s="1997"/>
      <c r="BT81" s="1997"/>
      <c r="BU81" s="1997"/>
      <c r="BV81" s="1997"/>
      <c r="BW81" s="1997"/>
      <c r="BX81" s="1997"/>
      <c r="BY81" s="1409"/>
      <c r="BZ81" s="1011"/>
      <c r="CA81" s="1011"/>
      <c r="CB81" s="1012"/>
    </row>
    <row r="82" spans="2:80" s="1426" customFormat="1" ht="15.95" customHeight="1">
      <c r="B82" s="329" t="s">
        <v>819</v>
      </c>
      <c r="C82" s="77"/>
      <c r="D82" s="77"/>
      <c r="F82" s="1409"/>
      <c r="S82" s="1427">
        <v>255</v>
      </c>
      <c r="V82" s="2108"/>
      <c r="W82" s="2093"/>
      <c r="X82" s="1427"/>
      <c r="Z82" s="2088">
        <v>0</v>
      </c>
      <c r="AA82" s="2088"/>
      <c r="AB82" s="2088"/>
      <c r="AC82" s="2088"/>
      <c r="AD82" s="2088"/>
      <c r="AE82" s="2088"/>
      <c r="AF82" s="2088"/>
      <c r="AG82" s="1420"/>
      <c r="AH82" s="2088">
        <v>0</v>
      </c>
      <c r="AI82" s="2088"/>
      <c r="AJ82" s="2088"/>
      <c r="AK82" s="2088"/>
      <c r="AL82" s="2088"/>
      <c r="AM82" s="2088"/>
      <c r="AN82" s="2088"/>
      <c r="AP82" s="1426" t="s">
        <v>70</v>
      </c>
      <c r="AQ82" s="77"/>
      <c r="AR82" s="77"/>
      <c r="AT82" s="1409"/>
      <c r="BF82" s="1427"/>
      <c r="BG82" s="1427"/>
      <c r="BH82" s="1427"/>
      <c r="BJ82" s="1409"/>
      <c r="BK82" s="1409"/>
      <c r="BL82" s="1409"/>
      <c r="BM82" s="1409"/>
      <c r="BN82" s="1409"/>
      <c r="BO82" s="1409"/>
      <c r="BP82" s="1409"/>
      <c r="BR82" s="1409"/>
      <c r="BS82" s="1409"/>
      <c r="BT82" s="1409"/>
      <c r="BU82" s="1409"/>
      <c r="BV82" s="1409"/>
      <c r="BW82" s="1409"/>
      <c r="BX82" s="1409"/>
      <c r="BY82" s="1409"/>
      <c r="BZ82" s="1011"/>
      <c r="CA82" s="1011"/>
      <c r="CB82" s="1012"/>
    </row>
    <row r="83" spans="2:80" s="1426" customFormat="1" ht="15.95" customHeight="1">
      <c r="C83" s="77"/>
      <c r="D83" s="77"/>
      <c r="F83" s="1409"/>
      <c r="S83" s="1427"/>
      <c r="V83" s="2093"/>
      <c r="W83" s="2093"/>
      <c r="X83" s="1427"/>
      <c r="Z83" s="2088"/>
      <c r="AA83" s="2088"/>
      <c r="AB83" s="2088"/>
      <c r="AC83" s="2088"/>
      <c r="AD83" s="2088"/>
      <c r="AE83" s="2088"/>
      <c r="AF83" s="2088"/>
      <c r="AG83" s="1420"/>
      <c r="AH83" s="2088"/>
      <c r="AI83" s="2088"/>
      <c r="AJ83" s="2088"/>
      <c r="AK83" s="2088"/>
      <c r="AL83" s="2088"/>
      <c r="AM83" s="2088"/>
      <c r="AN83" s="2088"/>
      <c r="AQ83" s="77"/>
      <c r="AR83" s="77"/>
      <c r="AT83" s="1409"/>
      <c r="BF83" s="2093"/>
      <c r="BG83" s="2093"/>
      <c r="BH83" s="2093"/>
      <c r="BJ83" s="1997"/>
      <c r="BK83" s="1997"/>
      <c r="BL83" s="1997"/>
      <c r="BM83" s="1997"/>
      <c r="BN83" s="1997"/>
      <c r="BO83" s="1997"/>
      <c r="BP83" s="1997"/>
      <c r="BR83" s="1997"/>
      <c r="BS83" s="1997"/>
      <c r="BT83" s="1997"/>
      <c r="BU83" s="1997"/>
      <c r="BV83" s="1997"/>
      <c r="BW83" s="1997"/>
      <c r="BX83" s="1997"/>
      <c r="BY83" s="1409"/>
      <c r="BZ83" s="1011"/>
      <c r="CA83" s="1011"/>
      <c r="CB83" s="1012"/>
    </row>
    <row r="84" spans="2:80" s="1426" customFormat="1" ht="15.95" customHeight="1">
      <c r="B84" s="1440" t="s">
        <v>1522</v>
      </c>
      <c r="C84" s="77"/>
      <c r="D84" s="77"/>
      <c r="F84" s="1409"/>
      <c r="S84" s="1438">
        <v>260</v>
      </c>
      <c r="V84" s="2093"/>
      <c r="W84" s="2093"/>
      <c r="X84" s="1427"/>
      <c r="Z84" s="2106">
        <v>957304008</v>
      </c>
      <c r="AA84" s="2106"/>
      <c r="AB84" s="2106"/>
      <c r="AC84" s="2106"/>
      <c r="AD84" s="2106"/>
      <c r="AE84" s="2106"/>
      <c r="AF84" s="2106"/>
      <c r="AG84" s="1420"/>
      <c r="AH84" s="2106">
        <v>515423017</v>
      </c>
      <c r="AI84" s="2106"/>
      <c r="AJ84" s="2106"/>
      <c r="AK84" s="2106"/>
      <c r="AL84" s="2106"/>
      <c r="AM84" s="2106"/>
      <c r="AN84" s="2106"/>
      <c r="AP84" s="1440" t="s">
        <v>38</v>
      </c>
      <c r="AQ84" s="77"/>
      <c r="AR84" s="77"/>
      <c r="AT84" s="1409"/>
      <c r="BF84" s="2093"/>
      <c r="BG84" s="2093"/>
      <c r="BH84" s="2093"/>
      <c r="BJ84" s="1997"/>
      <c r="BK84" s="1997"/>
      <c r="BL84" s="1997"/>
      <c r="BM84" s="1997"/>
      <c r="BN84" s="1997"/>
      <c r="BO84" s="1997"/>
      <c r="BP84" s="1997"/>
      <c r="BR84" s="1997"/>
      <c r="BS84" s="1997"/>
      <c r="BT84" s="1997"/>
      <c r="BU84" s="1997"/>
      <c r="BV84" s="1997"/>
      <c r="BW84" s="1997"/>
      <c r="BX84" s="1997"/>
      <c r="BY84" s="1409"/>
      <c r="BZ84" s="1011"/>
      <c r="CA84" s="1011"/>
      <c r="CB84" s="1012"/>
    </row>
    <row r="85" spans="2:80" s="1426" customFormat="1" ht="15.95" customHeight="1">
      <c r="B85" s="86" t="s">
        <v>673</v>
      </c>
      <c r="C85" s="77"/>
      <c r="D85" s="77"/>
      <c r="F85" s="1409"/>
      <c r="S85" s="1427">
        <v>261</v>
      </c>
      <c r="V85" s="1440" t="s">
        <v>1997</v>
      </c>
      <c r="W85" s="2094" t="s">
        <v>1993</v>
      </c>
      <c r="X85" s="2094"/>
      <c r="Z85" s="2088">
        <v>957304008</v>
      </c>
      <c r="AA85" s="2088"/>
      <c r="AB85" s="2088"/>
      <c r="AC85" s="2088"/>
      <c r="AD85" s="2088"/>
      <c r="AE85" s="2088"/>
      <c r="AF85" s="2088"/>
      <c r="AG85" s="1420"/>
      <c r="AH85" s="2088">
        <v>515423017</v>
      </c>
      <c r="AI85" s="2088"/>
      <c r="AJ85" s="2088"/>
      <c r="AK85" s="2088"/>
      <c r="AL85" s="2088"/>
      <c r="AM85" s="2088"/>
      <c r="AN85" s="2088"/>
      <c r="AP85" s="86" t="s">
        <v>102</v>
      </c>
      <c r="AQ85" s="77"/>
      <c r="AR85" s="77"/>
      <c r="AT85" s="1409"/>
      <c r="BF85" s="2093"/>
      <c r="BG85" s="2093"/>
      <c r="BH85" s="2093"/>
      <c r="BJ85" s="1997"/>
      <c r="BK85" s="1997"/>
      <c r="BL85" s="1997"/>
      <c r="BM85" s="1997"/>
      <c r="BN85" s="1997"/>
      <c r="BO85" s="1997"/>
      <c r="BP85" s="1997"/>
      <c r="BR85" s="1997"/>
      <c r="BS85" s="1997"/>
      <c r="BT85" s="1997"/>
      <c r="BU85" s="1997"/>
      <c r="BV85" s="1997"/>
      <c r="BW85" s="1997"/>
      <c r="BX85" s="1997"/>
      <c r="BY85" s="1409"/>
      <c r="BZ85" s="1011"/>
      <c r="CA85" s="1011"/>
      <c r="CB85" s="1012"/>
    </row>
    <row r="86" spans="2:80" s="1426" customFormat="1" ht="15.95" customHeight="1">
      <c r="B86" s="86" t="s">
        <v>674</v>
      </c>
      <c r="C86" s="77"/>
      <c r="D86" s="77"/>
      <c r="F86" s="1409"/>
      <c r="S86" s="1427">
        <v>262</v>
      </c>
      <c r="V86" s="1440" t="s">
        <v>2208</v>
      </c>
      <c r="W86" s="1430" t="s">
        <v>2208</v>
      </c>
      <c r="X86" s="1434"/>
      <c r="Z86" s="2088">
        <v>0</v>
      </c>
      <c r="AA86" s="2088"/>
      <c r="AB86" s="2088"/>
      <c r="AC86" s="2088"/>
      <c r="AD86" s="2088"/>
      <c r="AE86" s="2088"/>
      <c r="AF86" s="2088"/>
      <c r="AG86" s="1420"/>
      <c r="AH86" s="2088">
        <v>0</v>
      </c>
      <c r="AI86" s="2088"/>
      <c r="AJ86" s="2088"/>
      <c r="AK86" s="2088"/>
      <c r="AL86" s="2088"/>
      <c r="AM86" s="2088"/>
      <c r="AN86" s="2088"/>
      <c r="AP86" s="86" t="s">
        <v>103</v>
      </c>
      <c r="AQ86" s="77"/>
      <c r="AR86" s="77"/>
      <c r="AT86" s="1409"/>
      <c r="BF86" s="2112">
        <v>12</v>
      </c>
      <c r="BG86" s="2112"/>
      <c r="BH86" s="2112"/>
      <c r="BJ86" s="1997"/>
      <c r="BK86" s="1997"/>
      <c r="BL86" s="1997"/>
      <c r="BM86" s="1997"/>
      <c r="BN86" s="1997"/>
      <c r="BO86" s="1997"/>
      <c r="BP86" s="1997"/>
      <c r="BR86" s="1997"/>
      <c r="BS86" s="1997"/>
      <c r="BT86" s="1997"/>
      <c r="BU86" s="1997"/>
      <c r="BV86" s="1997"/>
      <c r="BW86" s="1997"/>
      <c r="BX86" s="1997"/>
      <c r="BY86" s="1409"/>
      <c r="BZ86" s="1011"/>
      <c r="CA86" s="1011"/>
      <c r="CB86" s="1012"/>
    </row>
    <row r="87" spans="2:80" s="1426" customFormat="1" ht="15.95" customHeight="1">
      <c r="B87" s="407" t="s">
        <v>1158</v>
      </c>
      <c r="C87" s="77"/>
      <c r="D87" s="77"/>
      <c r="F87" s="1409"/>
      <c r="S87" s="1427">
        <v>263</v>
      </c>
      <c r="V87" s="2115"/>
      <c r="W87" s="2115"/>
      <c r="X87" s="1434"/>
      <c r="Z87" s="2088">
        <v>0</v>
      </c>
      <c r="AA87" s="2088"/>
      <c r="AB87" s="2088"/>
      <c r="AC87" s="2088"/>
      <c r="AD87" s="2088"/>
      <c r="AE87" s="2088"/>
      <c r="AF87" s="2088"/>
      <c r="AG87" s="1420"/>
      <c r="AH87" s="2088">
        <v>0</v>
      </c>
      <c r="AI87" s="2088"/>
      <c r="AJ87" s="2088"/>
      <c r="AK87" s="2088"/>
      <c r="AL87" s="2088"/>
      <c r="AM87" s="2088"/>
      <c r="AN87" s="2088"/>
      <c r="AP87" s="86" t="s">
        <v>103</v>
      </c>
      <c r="AQ87" s="77"/>
      <c r="AR87" s="77"/>
      <c r="AT87" s="1409"/>
      <c r="BF87" s="2112">
        <v>12</v>
      </c>
      <c r="BG87" s="2112"/>
      <c r="BH87" s="2112"/>
      <c r="BJ87" s="1997"/>
      <c r="BK87" s="1997"/>
      <c r="BL87" s="1997"/>
      <c r="BM87" s="1997"/>
      <c r="BN87" s="1997"/>
      <c r="BO87" s="1997"/>
      <c r="BP87" s="1997"/>
      <c r="BR87" s="1997"/>
      <c r="BS87" s="1997"/>
      <c r="BT87" s="1997"/>
      <c r="BU87" s="1997"/>
      <c r="BV87" s="1997"/>
      <c r="BW87" s="1997"/>
      <c r="BX87" s="1997"/>
      <c r="BY87" s="1409"/>
      <c r="BZ87" s="1011"/>
      <c r="CA87" s="1011"/>
      <c r="CB87" s="1012"/>
    </row>
    <row r="88" spans="2:80" s="1426" customFormat="1" ht="15.95" customHeight="1">
      <c r="B88" s="407" t="s">
        <v>1159</v>
      </c>
      <c r="C88" s="77"/>
      <c r="D88" s="77"/>
      <c r="F88" s="1409"/>
      <c r="S88" s="1427">
        <v>268</v>
      </c>
      <c r="V88" s="1440" t="s">
        <v>2208</v>
      </c>
      <c r="W88" s="1430" t="s">
        <v>2208</v>
      </c>
      <c r="X88" s="1434"/>
      <c r="Z88" s="2088">
        <v>0</v>
      </c>
      <c r="AA88" s="2088"/>
      <c r="AB88" s="2088"/>
      <c r="AC88" s="2088"/>
      <c r="AD88" s="2088"/>
      <c r="AE88" s="2088"/>
      <c r="AF88" s="2088"/>
      <c r="AG88" s="1420"/>
      <c r="AH88" s="2088">
        <v>0</v>
      </c>
      <c r="AI88" s="2088"/>
      <c r="AJ88" s="2088"/>
      <c r="AK88" s="2088"/>
      <c r="AL88" s="2088"/>
      <c r="AM88" s="2088"/>
      <c r="AN88" s="2088"/>
      <c r="AP88" s="86" t="s">
        <v>39</v>
      </c>
      <c r="AQ88" s="77"/>
      <c r="AR88" s="77"/>
      <c r="AT88" s="1409"/>
      <c r="BF88" s="2112">
        <v>13</v>
      </c>
      <c r="BG88" s="2112"/>
      <c r="BH88" s="2112"/>
      <c r="BJ88" s="1997"/>
      <c r="BK88" s="1997"/>
      <c r="BL88" s="1997"/>
      <c r="BM88" s="1997"/>
      <c r="BN88" s="1997"/>
      <c r="BO88" s="1997"/>
      <c r="BP88" s="1997"/>
      <c r="BR88" s="1997"/>
      <c r="BS88" s="1997"/>
      <c r="BT88" s="1997"/>
      <c r="BU88" s="1997"/>
      <c r="BV88" s="1997"/>
      <c r="BW88" s="1997"/>
      <c r="BX88" s="1997"/>
      <c r="BY88" s="1409"/>
      <c r="BZ88" s="1011"/>
      <c r="CA88" s="1011"/>
      <c r="CB88" s="1012"/>
    </row>
    <row r="89" spans="2:80" s="1426" customFormat="1" ht="11.25" customHeight="1">
      <c r="B89" s="86"/>
      <c r="C89" s="77"/>
      <c r="D89" s="77"/>
      <c r="F89" s="1409"/>
      <c r="S89" s="1427"/>
      <c r="V89" s="2115"/>
      <c r="W89" s="2115"/>
      <c r="X89" s="1434"/>
      <c r="Z89" s="2088"/>
      <c r="AA89" s="2088"/>
      <c r="AB89" s="2088"/>
      <c r="AC89" s="2088"/>
      <c r="AD89" s="2088"/>
      <c r="AE89" s="2088"/>
      <c r="AF89" s="2088"/>
      <c r="AG89" s="1420"/>
      <c r="AH89" s="2088"/>
      <c r="AI89" s="2088"/>
      <c r="AJ89" s="2088"/>
      <c r="AK89" s="2088"/>
      <c r="AL89" s="2088"/>
      <c r="AM89" s="2088"/>
      <c r="AN89" s="2088"/>
      <c r="AP89" s="86"/>
      <c r="AQ89" s="77"/>
      <c r="AR89" s="77"/>
      <c r="AT89" s="1409"/>
      <c r="BF89" s="2093"/>
      <c r="BG89" s="2093"/>
      <c r="BH89" s="2093"/>
      <c r="BJ89" s="1997"/>
      <c r="BK89" s="1997"/>
      <c r="BL89" s="1997"/>
      <c r="BM89" s="1997"/>
      <c r="BN89" s="1997"/>
      <c r="BO89" s="1997"/>
      <c r="BP89" s="1997"/>
      <c r="BR89" s="1997"/>
      <c r="BS89" s="1997"/>
      <c r="BT89" s="1997"/>
      <c r="BU89" s="1997"/>
      <c r="BV89" s="1997"/>
      <c r="BW89" s="1997"/>
      <c r="BX89" s="1997"/>
      <c r="BY89" s="1409"/>
      <c r="BZ89" s="1011"/>
      <c r="CA89" s="1011"/>
      <c r="CB89" s="1012"/>
    </row>
    <row r="90" spans="2:80" s="1426" customFormat="1" ht="17.100000000000001" customHeight="1" thickBot="1">
      <c r="B90" s="1440" t="s">
        <v>457</v>
      </c>
      <c r="C90" s="78"/>
      <c r="D90" s="78"/>
      <c r="F90" s="1410"/>
      <c r="S90" s="1438">
        <v>270</v>
      </c>
      <c r="V90" s="2115"/>
      <c r="W90" s="2115"/>
      <c r="X90" s="1434"/>
      <c r="Z90" s="2110">
        <v>1970366887091</v>
      </c>
      <c r="AA90" s="2110"/>
      <c r="AB90" s="2110"/>
      <c r="AC90" s="2110"/>
      <c r="AD90" s="2110"/>
      <c r="AE90" s="2110"/>
      <c r="AF90" s="2110"/>
      <c r="AG90" s="1420"/>
      <c r="AH90" s="2110">
        <v>1240476071689</v>
      </c>
      <c r="AI90" s="2110"/>
      <c r="AJ90" s="2110"/>
      <c r="AK90" s="2110"/>
      <c r="AL90" s="2110"/>
      <c r="AM90" s="2110"/>
      <c r="AN90" s="2110"/>
      <c r="AP90" s="1440" t="s">
        <v>40</v>
      </c>
      <c r="AQ90" s="78"/>
      <c r="AR90" s="78"/>
      <c r="AT90" s="1410"/>
      <c r="BF90" s="2093"/>
      <c r="BG90" s="2093"/>
      <c r="BH90" s="2093"/>
      <c r="BJ90" s="2003"/>
      <c r="BK90" s="2003"/>
      <c r="BL90" s="2003"/>
      <c r="BM90" s="2003"/>
      <c r="BN90" s="2003"/>
      <c r="BO90" s="2003"/>
      <c r="BP90" s="2003"/>
      <c r="BR90" s="2003"/>
      <c r="BS90" s="2003"/>
      <c r="BT90" s="2003"/>
      <c r="BU90" s="2003"/>
      <c r="BV90" s="2003"/>
      <c r="BW90" s="2003"/>
      <c r="BX90" s="2003"/>
      <c r="BY90" s="1410"/>
      <c r="BZ90" s="1011"/>
      <c r="CA90" s="1011"/>
      <c r="CB90" s="1012"/>
    </row>
    <row r="91" spans="2:80" s="1426" customFormat="1" ht="9.75" customHeight="1" thickTop="1">
      <c r="F91" s="1409"/>
      <c r="AB91" s="1409"/>
      <c r="AI91" s="1409"/>
      <c r="AT91" s="1409"/>
      <c r="BL91" s="1409"/>
      <c r="BS91" s="1409"/>
      <c r="BZ91" s="1011"/>
      <c r="CA91" s="1011"/>
      <c r="CB91" s="1012"/>
    </row>
    <row r="92" spans="2:80" s="1426" customFormat="1" ht="19.5" customHeight="1">
      <c r="B92" s="2132" t="s">
        <v>2207</v>
      </c>
      <c r="C92" s="2132"/>
      <c r="D92" s="2132"/>
      <c r="E92" s="2132"/>
      <c r="F92" s="2132"/>
      <c r="G92" s="2132"/>
      <c r="H92" s="2132"/>
      <c r="I92" s="2132"/>
      <c r="J92" s="2132"/>
      <c r="K92" s="2132"/>
      <c r="L92" s="2132"/>
      <c r="M92" s="2132"/>
      <c r="N92" s="2132"/>
      <c r="O92" s="2132"/>
      <c r="P92" s="2132"/>
      <c r="Q92" s="2132"/>
      <c r="R92" s="2132"/>
      <c r="S92" s="2132"/>
      <c r="T92" s="2132"/>
      <c r="U92" s="2132"/>
      <c r="V92" s="2132"/>
      <c r="W92" s="2132"/>
      <c r="X92" s="2132"/>
      <c r="Y92" s="2132"/>
      <c r="Z92" s="2132"/>
      <c r="AA92" s="2132"/>
      <c r="AB92" s="2132"/>
      <c r="AC92" s="2132"/>
      <c r="AD92" s="2132"/>
      <c r="AE92" s="2132"/>
      <c r="AF92" s="2132"/>
      <c r="AG92" s="2132"/>
      <c r="AH92" s="2132"/>
      <c r="AI92" s="2132"/>
      <c r="AJ92" s="2132"/>
      <c r="AK92" s="2132"/>
      <c r="AL92" s="2132"/>
      <c r="AM92" s="2132"/>
      <c r="AN92" s="2132"/>
      <c r="AP92" s="97" t="s">
        <v>59</v>
      </c>
      <c r="AQ92" s="70"/>
      <c r="AR92" s="70"/>
      <c r="AS92" s="70"/>
      <c r="AT92" s="72"/>
      <c r="AU92" s="70"/>
      <c r="AV92" s="70"/>
      <c r="AW92" s="70"/>
      <c r="AX92" s="70"/>
      <c r="AY92" s="70"/>
      <c r="AZ92" s="70"/>
      <c r="BA92" s="70"/>
      <c r="BB92" s="70"/>
      <c r="BC92" s="70"/>
      <c r="BD92" s="70"/>
      <c r="BE92" s="70"/>
      <c r="BF92" s="70"/>
      <c r="BG92" s="70"/>
      <c r="BH92" s="70"/>
      <c r="BI92" s="70"/>
      <c r="BJ92" s="70"/>
      <c r="BK92" s="70"/>
      <c r="BL92" s="72"/>
      <c r="BM92" s="70"/>
      <c r="BN92" s="70"/>
      <c r="BO92" s="70"/>
      <c r="BP92" s="70"/>
      <c r="BQ92" s="70"/>
      <c r="BR92" s="70"/>
      <c r="BS92" s="72"/>
      <c r="BT92" s="70"/>
      <c r="BU92" s="70"/>
      <c r="BV92" s="70"/>
      <c r="BW92" s="70"/>
      <c r="BX92" s="70"/>
      <c r="BY92" s="70"/>
      <c r="BZ92" s="1011"/>
      <c r="CA92" s="1011"/>
      <c r="CB92" s="1012"/>
    </row>
    <row r="93" spans="2:80" s="1426" customFormat="1">
      <c r="B93" s="2107" t="s">
        <v>2024</v>
      </c>
      <c r="C93" s="2107"/>
      <c r="D93" s="2107"/>
      <c r="E93" s="2107"/>
      <c r="F93" s="2107"/>
      <c r="G93" s="2107"/>
      <c r="H93" s="2107"/>
      <c r="I93" s="2107"/>
      <c r="J93" s="2107"/>
      <c r="K93" s="2107"/>
      <c r="L93" s="2107"/>
      <c r="M93" s="2107"/>
      <c r="N93" s="2107"/>
      <c r="O93" s="2107"/>
      <c r="P93" s="2107"/>
      <c r="Q93" s="2107"/>
      <c r="R93" s="2107"/>
      <c r="S93" s="2107"/>
      <c r="T93" s="2107"/>
      <c r="U93" s="2107"/>
      <c r="V93" s="2107"/>
      <c r="W93" s="2107"/>
      <c r="X93" s="2107"/>
      <c r="Y93" s="2107"/>
      <c r="Z93" s="2107"/>
      <c r="AA93" s="2107"/>
      <c r="AB93" s="2107"/>
      <c r="AC93" s="2107"/>
      <c r="AD93" s="2107"/>
      <c r="AE93" s="2107"/>
      <c r="AF93" s="2107"/>
      <c r="AG93" s="2107"/>
      <c r="AH93" s="2107"/>
      <c r="AI93" s="2107"/>
      <c r="AJ93" s="2107"/>
      <c r="AK93" s="2107"/>
      <c r="AL93" s="2107"/>
      <c r="AM93" s="2107"/>
      <c r="AN93" s="2107"/>
      <c r="AP93" s="73" t="s">
        <v>60</v>
      </c>
      <c r="AQ93" s="70"/>
      <c r="AR93" s="70"/>
      <c r="AS93" s="70"/>
      <c r="AT93" s="72"/>
      <c r="AU93" s="70"/>
      <c r="AV93" s="70"/>
      <c r="AW93" s="70"/>
      <c r="AX93" s="70"/>
      <c r="AY93" s="70"/>
      <c r="AZ93" s="70"/>
      <c r="BA93" s="70"/>
      <c r="BB93" s="70"/>
      <c r="BC93" s="70"/>
      <c r="BD93" s="70"/>
      <c r="BE93" s="70"/>
      <c r="BF93" s="70"/>
      <c r="BG93" s="70"/>
      <c r="BH93" s="70"/>
      <c r="BI93" s="70"/>
      <c r="BJ93" s="70"/>
      <c r="BK93" s="70"/>
      <c r="BL93" s="72"/>
      <c r="BM93" s="70"/>
      <c r="BN93" s="70"/>
      <c r="BO93" s="70"/>
      <c r="BP93" s="70"/>
      <c r="BQ93" s="70"/>
      <c r="BR93" s="70"/>
      <c r="BS93" s="72"/>
      <c r="BT93" s="70"/>
      <c r="BU93" s="70"/>
      <c r="BV93" s="70"/>
      <c r="BW93" s="70"/>
      <c r="BX93" s="70"/>
      <c r="BY93" s="70"/>
      <c r="BZ93" s="1011"/>
      <c r="CA93" s="1011"/>
      <c r="CB93" s="1012"/>
    </row>
    <row r="94" spans="2:80" s="1426" customFormat="1">
      <c r="B94" s="2107" t="s">
        <v>664</v>
      </c>
      <c r="C94" s="2107"/>
      <c r="D94" s="2107"/>
      <c r="E94" s="2107"/>
      <c r="F94" s="2107"/>
      <c r="G94" s="2107"/>
      <c r="H94" s="2107"/>
      <c r="I94" s="2107"/>
      <c r="J94" s="2107"/>
      <c r="K94" s="2107"/>
      <c r="L94" s="2107"/>
      <c r="M94" s="2107"/>
      <c r="N94" s="2107"/>
      <c r="O94" s="2107"/>
      <c r="P94" s="2107"/>
      <c r="Q94" s="2107"/>
      <c r="R94" s="2107"/>
      <c r="S94" s="2107"/>
      <c r="T94" s="2107"/>
      <c r="U94" s="2107"/>
      <c r="V94" s="2107"/>
      <c r="W94" s="2107"/>
      <c r="X94" s="2107"/>
      <c r="Y94" s="2107"/>
      <c r="Z94" s="2107"/>
      <c r="AA94" s="2107"/>
      <c r="AB94" s="2107"/>
      <c r="AC94" s="2107"/>
      <c r="AD94" s="2107"/>
      <c r="AE94" s="2107"/>
      <c r="AF94" s="2107"/>
      <c r="AG94" s="2107"/>
      <c r="AH94" s="2107"/>
      <c r="AI94" s="2107"/>
      <c r="AJ94" s="2107"/>
      <c r="AK94" s="2107"/>
      <c r="AL94" s="2107"/>
      <c r="AM94" s="2107"/>
      <c r="AN94" s="2107"/>
      <c r="AT94" s="1409"/>
      <c r="BL94" s="1409"/>
      <c r="BS94" s="1409"/>
      <c r="BZ94" s="1011"/>
      <c r="CA94" s="1011"/>
      <c r="CB94" s="1012"/>
    </row>
    <row r="95" spans="2:80" s="1426" customFormat="1" ht="13.5" customHeight="1">
      <c r="B95" s="1438"/>
      <c r="C95" s="1438"/>
      <c r="D95" s="1438"/>
      <c r="E95" s="1438"/>
      <c r="F95" s="1438"/>
      <c r="G95" s="1438"/>
      <c r="H95" s="1438"/>
      <c r="I95" s="1438"/>
      <c r="J95" s="1438"/>
      <c r="K95" s="1438"/>
      <c r="L95" s="1438"/>
      <c r="M95" s="1438"/>
      <c r="N95" s="1438"/>
      <c r="O95" s="1438"/>
      <c r="P95" s="1438"/>
      <c r="Q95" s="1438"/>
      <c r="R95" s="1438"/>
      <c r="S95" s="1438"/>
      <c r="T95" s="1438"/>
      <c r="U95" s="1438"/>
      <c r="V95" s="1438"/>
      <c r="W95" s="1438"/>
      <c r="X95" s="1438"/>
      <c r="Y95" s="1438"/>
      <c r="Z95" s="1438"/>
      <c r="AA95" s="1438"/>
      <c r="AB95" s="1438"/>
      <c r="AC95" s="1438"/>
      <c r="AD95" s="1438"/>
      <c r="AE95" s="1438"/>
      <c r="AF95" s="1438"/>
      <c r="AG95" s="1438"/>
      <c r="AH95" s="1438"/>
      <c r="AI95" s="1438"/>
      <c r="AL95" s="1427" t="s">
        <v>389</v>
      </c>
      <c r="AM95" s="1438"/>
      <c r="AN95" s="1438"/>
      <c r="AT95" s="1409"/>
      <c r="BL95" s="1409"/>
      <c r="BS95" s="1409"/>
      <c r="BZ95" s="1011"/>
      <c r="CA95" s="1011"/>
      <c r="CB95" s="1012"/>
    </row>
    <row r="96" spans="2:80" s="1426" customFormat="1" ht="27" customHeight="1">
      <c r="B96" s="114" t="s">
        <v>456</v>
      </c>
      <c r="C96" s="39"/>
      <c r="D96" s="40"/>
      <c r="E96" s="39"/>
      <c r="F96" s="84"/>
      <c r="G96" s="39"/>
      <c r="H96" s="39"/>
      <c r="I96" s="39"/>
      <c r="J96" s="39"/>
      <c r="K96" s="39"/>
      <c r="L96" s="39"/>
      <c r="M96" s="39"/>
      <c r="N96" s="39"/>
      <c r="O96" s="39"/>
      <c r="P96" s="39"/>
      <c r="Q96" s="39"/>
      <c r="S96" s="112" t="s">
        <v>343</v>
      </c>
      <c r="U96" s="2162" t="s">
        <v>83</v>
      </c>
      <c r="V96" s="2162"/>
      <c r="W96" s="2162"/>
      <c r="X96" s="2162"/>
      <c r="Z96" s="2161" t="s">
        <v>2039</v>
      </c>
      <c r="AA96" s="2161"/>
      <c r="AB96" s="2161"/>
      <c r="AC96" s="2161"/>
      <c r="AD96" s="2161"/>
      <c r="AE96" s="2161"/>
      <c r="AF96" s="2161"/>
      <c r="AG96" s="242"/>
      <c r="AH96" s="2165" t="s">
        <v>512</v>
      </c>
      <c r="AI96" s="2161"/>
      <c r="AJ96" s="2161"/>
      <c r="AK96" s="2161"/>
      <c r="AL96" s="2161"/>
      <c r="AM96" s="2161"/>
      <c r="AN96" s="2161"/>
      <c r="AP96" s="1410" t="s">
        <v>41</v>
      </c>
      <c r="AR96" s="1408"/>
      <c r="AT96" s="1409"/>
      <c r="BF96" s="2160" t="s">
        <v>61</v>
      </c>
      <c r="BG96" s="2107"/>
      <c r="BH96" s="2107"/>
      <c r="BJ96" s="1996" t="s">
        <v>62</v>
      </c>
      <c r="BK96" s="1996"/>
      <c r="BL96" s="1996"/>
      <c r="BM96" s="1996"/>
      <c r="BN96" s="1996"/>
      <c r="BO96" s="1996"/>
      <c r="BP96" s="1996"/>
      <c r="BR96" s="1996" t="s">
        <v>63</v>
      </c>
      <c r="BS96" s="1996"/>
      <c r="BT96" s="1996"/>
      <c r="BU96" s="1996"/>
      <c r="BV96" s="1996"/>
      <c r="BW96" s="1996"/>
      <c r="BX96" s="1996"/>
      <c r="BY96" s="1444"/>
      <c r="BZ96" s="1011"/>
      <c r="CA96" s="1011"/>
      <c r="CB96" s="1012"/>
    </row>
    <row r="97" spans="2:87" s="1426" customFormat="1" ht="3.75" customHeight="1">
      <c r="C97" s="77"/>
      <c r="D97" s="77"/>
      <c r="F97" s="1409"/>
      <c r="V97" s="2093"/>
      <c r="W97" s="2093"/>
      <c r="X97" s="1427"/>
      <c r="Z97" s="2117"/>
      <c r="AA97" s="2117"/>
      <c r="AB97" s="2117"/>
      <c r="AC97" s="2117"/>
      <c r="AD97" s="2117"/>
      <c r="AE97" s="2117"/>
      <c r="AF97" s="2117"/>
      <c r="AH97" s="2117"/>
      <c r="AI97" s="2117"/>
      <c r="AJ97" s="2117"/>
      <c r="AK97" s="2117"/>
      <c r="AL97" s="2117"/>
      <c r="AM97" s="2117"/>
      <c r="AN97" s="2117"/>
      <c r="AQ97" s="77"/>
      <c r="AR97" s="77"/>
      <c r="AT97" s="1409"/>
      <c r="BF97" s="2093"/>
      <c r="BG97" s="2093"/>
      <c r="BH97" s="2093"/>
      <c r="BJ97" s="2117"/>
      <c r="BK97" s="2117"/>
      <c r="BL97" s="2117"/>
      <c r="BM97" s="2117"/>
      <c r="BN97" s="2117"/>
      <c r="BO97" s="2117"/>
      <c r="BP97" s="2117"/>
      <c r="BR97" s="2117"/>
      <c r="BS97" s="2117"/>
      <c r="BT97" s="2117"/>
      <c r="BU97" s="2117"/>
      <c r="BV97" s="2117"/>
      <c r="BW97" s="2117"/>
      <c r="BX97" s="2117"/>
      <c r="BY97" s="1409"/>
      <c r="BZ97" s="1011"/>
      <c r="CA97" s="1011"/>
      <c r="CB97" s="1012"/>
    </row>
    <row r="98" spans="2:87" s="1426" customFormat="1" ht="16.5" customHeight="1">
      <c r="B98" s="1413" t="s">
        <v>820</v>
      </c>
      <c r="C98" s="77"/>
      <c r="D98" s="77"/>
      <c r="F98" s="1409"/>
      <c r="S98" s="1438">
        <v>300</v>
      </c>
      <c r="V98" s="2130"/>
      <c r="W98" s="2130"/>
      <c r="X98" s="1445"/>
      <c r="Z98" s="2106">
        <v>1512375518251</v>
      </c>
      <c r="AA98" s="2106"/>
      <c r="AB98" s="2106"/>
      <c r="AC98" s="2106"/>
      <c r="AD98" s="2106"/>
      <c r="AE98" s="2106"/>
      <c r="AF98" s="2106"/>
      <c r="AG98" s="1420"/>
      <c r="AH98" s="2106">
        <v>801200761611</v>
      </c>
      <c r="AI98" s="2106"/>
      <c r="AJ98" s="2106"/>
      <c r="AK98" s="2106"/>
      <c r="AL98" s="2106"/>
      <c r="AM98" s="2106"/>
      <c r="AN98" s="2106"/>
      <c r="AP98" s="1413" t="s">
        <v>42</v>
      </c>
      <c r="AQ98" s="77"/>
      <c r="AR98" s="77"/>
      <c r="AT98" s="1409"/>
      <c r="BF98" s="2130"/>
      <c r="BG98" s="2130"/>
      <c r="BH98" s="2130"/>
      <c r="BJ98" s="1997"/>
      <c r="BK98" s="1997"/>
      <c r="BL98" s="1997"/>
      <c r="BM98" s="1997"/>
      <c r="BN98" s="1997"/>
      <c r="BO98" s="1997"/>
      <c r="BP98" s="1997"/>
      <c r="BR98" s="1997"/>
      <c r="BS98" s="1997"/>
      <c r="BT98" s="1997"/>
      <c r="BU98" s="1997"/>
      <c r="BV98" s="1997"/>
      <c r="BW98" s="1997"/>
      <c r="BX98" s="1997"/>
      <c r="BY98" s="1409"/>
      <c r="BZ98" s="1011"/>
      <c r="CA98" s="1011"/>
      <c r="CB98" s="1012"/>
    </row>
    <row r="99" spans="2:87" s="1426" customFormat="1" ht="2.25" customHeight="1">
      <c r="C99" s="77"/>
      <c r="D99" s="77"/>
      <c r="F99" s="1409"/>
      <c r="S99" s="1427"/>
      <c r="V99" s="2098"/>
      <c r="W99" s="2098"/>
      <c r="X99" s="1435"/>
      <c r="Z99" s="2088"/>
      <c r="AA99" s="2088"/>
      <c r="AB99" s="2088"/>
      <c r="AC99" s="2088"/>
      <c r="AD99" s="2088"/>
      <c r="AE99" s="2088"/>
      <c r="AF99" s="2088"/>
      <c r="AG99" s="1420"/>
      <c r="AH99" s="2088"/>
      <c r="AI99" s="2088"/>
      <c r="AJ99" s="2088"/>
      <c r="AK99" s="2088"/>
      <c r="AL99" s="2088"/>
      <c r="AM99" s="2088"/>
      <c r="AN99" s="2088"/>
      <c r="AQ99" s="77"/>
      <c r="AR99" s="77"/>
      <c r="AT99" s="1409"/>
      <c r="BF99" s="2098"/>
      <c r="BG99" s="2098"/>
      <c r="BH99" s="2098"/>
      <c r="BJ99" s="1997"/>
      <c r="BK99" s="1997"/>
      <c r="BL99" s="1997"/>
      <c r="BM99" s="1997"/>
      <c r="BN99" s="1997"/>
      <c r="BO99" s="1997"/>
      <c r="BP99" s="1997"/>
      <c r="BR99" s="1997"/>
      <c r="BS99" s="1997"/>
      <c r="BT99" s="1997"/>
      <c r="BU99" s="1997"/>
      <c r="BV99" s="1997"/>
      <c r="BW99" s="1997"/>
      <c r="BX99" s="1997"/>
      <c r="BY99" s="1409"/>
      <c r="BZ99" s="1011"/>
      <c r="CA99" s="1011"/>
      <c r="CB99" s="1012"/>
    </row>
    <row r="100" spans="2:87" s="1426" customFormat="1">
      <c r="B100" s="1440" t="s">
        <v>454</v>
      </c>
      <c r="C100" s="77"/>
      <c r="D100" s="77"/>
      <c r="F100" s="1409"/>
      <c r="S100" s="1438">
        <v>310</v>
      </c>
      <c r="V100" s="2097"/>
      <c r="W100" s="2097"/>
      <c r="X100" s="1432"/>
      <c r="Z100" s="2106">
        <v>1132846060136</v>
      </c>
      <c r="AA100" s="2106"/>
      <c r="AB100" s="2106"/>
      <c r="AC100" s="2106"/>
      <c r="AD100" s="2106"/>
      <c r="AE100" s="2106"/>
      <c r="AF100" s="2106"/>
      <c r="AG100" s="1420"/>
      <c r="AH100" s="2106">
        <v>797083160775</v>
      </c>
      <c r="AI100" s="2106"/>
      <c r="AJ100" s="2106"/>
      <c r="AK100" s="2106"/>
      <c r="AL100" s="2106"/>
      <c r="AM100" s="2106"/>
      <c r="AN100" s="2106"/>
      <c r="AP100" s="1440" t="s">
        <v>43</v>
      </c>
      <c r="AQ100" s="77"/>
      <c r="AR100" s="77"/>
      <c r="AT100" s="1409"/>
      <c r="BF100" s="2097"/>
      <c r="BG100" s="2097"/>
      <c r="BH100" s="2097"/>
      <c r="BJ100" s="1997"/>
      <c r="BK100" s="1997"/>
      <c r="BL100" s="1997"/>
      <c r="BM100" s="1997"/>
      <c r="BN100" s="1997"/>
      <c r="BO100" s="1997"/>
      <c r="BP100" s="1997"/>
      <c r="BR100" s="1997"/>
      <c r="BS100" s="1997"/>
      <c r="BT100" s="1997"/>
      <c r="BU100" s="1997"/>
      <c r="BV100" s="1997"/>
      <c r="BW100" s="1997"/>
      <c r="BX100" s="1997"/>
      <c r="BY100" s="1409"/>
      <c r="BZ100" s="1011"/>
      <c r="CA100" s="1011"/>
      <c r="CB100" s="1012"/>
    </row>
    <row r="101" spans="2:87" s="1426" customFormat="1">
      <c r="B101" s="329" t="s">
        <v>821</v>
      </c>
      <c r="C101" s="77"/>
      <c r="D101" s="77"/>
      <c r="F101" s="1409"/>
      <c r="S101" s="1427">
        <v>311</v>
      </c>
      <c r="V101" s="1440" t="s">
        <v>1997</v>
      </c>
      <c r="W101" s="2094">
        <v>14</v>
      </c>
      <c r="X101" s="2094"/>
      <c r="Z101" s="2088">
        <v>348078573115</v>
      </c>
      <c r="AA101" s="2088"/>
      <c r="AB101" s="2088"/>
      <c r="AC101" s="2088"/>
      <c r="AD101" s="2088"/>
      <c r="AE101" s="2088"/>
      <c r="AF101" s="2088"/>
      <c r="AG101" s="1420"/>
      <c r="AH101" s="2088">
        <v>269179619089</v>
      </c>
      <c r="AI101" s="2088"/>
      <c r="AJ101" s="2088"/>
      <c r="AK101" s="2088"/>
      <c r="AL101" s="2088"/>
      <c r="AM101" s="2088"/>
      <c r="AN101" s="2088"/>
      <c r="AP101" s="95" t="s">
        <v>104</v>
      </c>
      <c r="AQ101" s="77"/>
      <c r="AR101" s="77"/>
      <c r="AT101" s="1409"/>
      <c r="BF101" s="2112">
        <v>14</v>
      </c>
      <c r="BG101" s="2112"/>
      <c r="BH101" s="2112"/>
      <c r="BJ101" s="1997"/>
      <c r="BK101" s="1997"/>
      <c r="BL101" s="1997"/>
      <c r="BM101" s="1997"/>
      <c r="BN101" s="1997"/>
      <c r="BO101" s="1997"/>
      <c r="BP101" s="1997"/>
      <c r="BR101" s="1997"/>
      <c r="BS101" s="1997"/>
      <c r="BT101" s="1997"/>
      <c r="BU101" s="1997"/>
      <c r="BV101" s="1997"/>
      <c r="BW101" s="1997"/>
      <c r="BX101" s="1997"/>
      <c r="BY101" s="1409"/>
      <c r="BZ101" s="1011"/>
      <c r="CA101" s="1011"/>
      <c r="CB101" s="1012"/>
    </row>
    <row r="102" spans="2:87" s="1426" customFormat="1">
      <c r="B102" s="329" t="s">
        <v>1160</v>
      </c>
      <c r="C102" s="77"/>
      <c r="D102" s="77"/>
      <c r="F102" s="1409"/>
      <c r="S102" s="1427">
        <v>312</v>
      </c>
      <c r="V102" s="2097"/>
      <c r="W102" s="2097"/>
      <c r="X102" s="1432"/>
      <c r="Z102" s="2088">
        <v>132527961213</v>
      </c>
      <c r="AA102" s="2088"/>
      <c r="AB102" s="2088"/>
      <c r="AC102" s="2088"/>
      <c r="AD102" s="2088"/>
      <c r="AE102" s="2088"/>
      <c r="AF102" s="2088"/>
      <c r="AG102" s="1420"/>
      <c r="AH102" s="2131">
        <v>62962925247</v>
      </c>
      <c r="AI102" s="2131"/>
      <c r="AJ102" s="2131"/>
      <c r="AK102" s="2131"/>
      <c r="AL102" s="2131"/>
      <c r="AM102" s="2131"/>
      <c r="AN102" s="2131"/>
      <c r="AP102" s="95" t="s">
        <v>105</v>
      </c>
      <c r="AQ102" s="77"/>
      <c r="AR102" s="77"/>
      <c r="AT102" s="1409"/>
      <c r="BF102" s="2112">
        <v>15</v>
      </c>
      <c r="BG102" s="2112"/>
      <c r="BH102" s="2112"/>
      <c r="BJ102" s="1997"/>
      <c r="BK102" s="1997"/>
      <c r="BL102" s="1997"/>
      <c r="BM102" s="1997"/>
      <c r="BN102" s="1997"/>
      <c r="BO102" s="1997"/>
      <c r="BP102" s="1997"/>
      <c r="BR102" s="1997"/>
      <c r="BS102" s="1997"/>
      <c r="BT102" s="1997"/>
      <c r="BU102" s="1997"/>
      <c r="BV102" s="1997"/>
      <c r="BW102" s="1997"/>
      <c r="BX102" s="1997"/>
      <c r="BY102" s="1409"/>
      <c r="BZ102" s="1011"/>
      <c r="CA102" s="1011"/>
      <c r="CB102" s="1012"/>
    </row>
    <row r="103" spans="2:87" s="1426" customFormat="1">
      <c r="B103" s="329" t="s">
        <v>822</v>
      </c>
      <c r="C103" s="77"/>
      <c r="D103" s="77"/>
      <c r="F103" s="1409"/>
      <c r="S103" s="1427">
        <v>313</v>
      </c>
      <c r="V103" s="1440" t="s">
        <v>1997</v>
      </c>
      <c r="W103" s="2094">
        <v>15</v>
      </c>
      <c r="X103" s="2094"/>
      <c r="Z103" s="2088">
        <v>4248431007</v>
      </c>
      <c r="AA103" s="2088"/>
      <c r="AB103" s="2088"/>
      <c r="AC103" s="2088"/>
      <c r="AD103" s="2088"/>
      <c r="AE103" s="2088"/>
      <c r="AF103" s="2088"/>
      <c r="AG103" s="1420"/>
      <c r="AH103" s="2088">
        <v>2809278910</v>
      </c>
      <c r="AI103" s="2088"/>
      <c r="AJ103" s="2088"/>
      <c r="AK103" s="2088"/>
      <c r="AL103" s="2088"/>
      <c r="AM103" s="2088"/>
      <c r="AN103" s="2088"/>
      <c r="AP103" s="95" t="s">
        <v>44</v>
      </c>
      <c r="AQ103" s="77"/>
      <c r="AR103" s="77"/>
      <c r="AT103" s="1409"/>
      <c r="BF103" s="2112">
        <v>15</v>
      </c>
      <c r="BG103" s="2112"/>
      <c r="BH103" s="2112"/>
      <c r="BJ103" s="1997"/>
      <c r="BK103" s="1997"/>
      <c r="BL103" s="1997"/>
      <c r="BM103" s="1997"/>
      <c r="BN103" s="1997"/>
      <c r="BO103" s="1997"/>
      <c r="BP103" s="1997"/>
      <c r="BR103" s="1997"/>
      <c r="BS103" s="1997"/>
      <c r="BT103" s="1997"/>
      <c r="BU103" s="1997"/>
      <c r="BV103" s="1997"/>
      <c r="BW103" s="1997"/>
      <c r="BX103" s="1997"/>
      <c r="BY103" s="1409"/>
      <c r="BZ103" s="1011"/>
      <c r="CA103" s="1011"/>
      <c r="CB103" s="1012"/>
    </row>
    <row r="104" spans="2:87" s="1426" customFormat="1">
      <c r="B104" s="329" t="s">
        <v>823</v>
      </c>
      <c r="C104" s="77"/>
      <c r="D104" s="77"/>
      <c r="F104" s="1409"/>
      <c r="S104" s="1427">
        <v>314</v>
      </c>
      <c r="V104" s="2115"/>
      <c r="W104" s="2115"/>
      <c r="X104" s="1434"/>
      <c r="Z104" s="2088">
        <v>5564878071</v>
      </c>
      <c r="AA104" s="2088"/>
      <c r="AB104" s="2088"/>
      <c r="AC104" s="2088"/>
      <c r="AD104" s="2088"/>
      <c r="AE104" s="2088"/>
      <c r="AF104" s="2088"/>
      <c r="AG104" s="1420"/>
      <c r="AH104" s="2088">
        <v>6253935706</v>
      </c>
      <c r="AI104" s="2088"/>
      <c r="AJ104" s="2088"/>
      <c r="AK104" s="2088"/>
      <c r="AL104" s="2088"/>
      <c r="AM104" s="2088"/>
      <c r="AN104" s="2088"/>
      <c r="AP104" s="95" t="s">
        <v>45</v>
      </c>
      <c r="AQ104" s="77"/>
      <c r="AR104" s="77"/>
      <c r="AT104" s="1409"/>
      <c r="BF104" s="2112">
        <v>16</v>
      </c>
      <c r="BG104" s="2112"/>
      <c r="BH104" s="2112"/>
      <c r="BJ104" s="1997"/>
      <c r="BK104" s="1997"/>
      <c r="BL104" s="1997"/>
      <c r="BM104" s="1997"/>
      <c r="BN104" s="1997"/>
      <c r="BO104" s="1997"/>
      <c r="BP104" s="1997"/>
      <c r="BR104" s="1997"/>
      <c r="BS104" s="1997"/>
      <c r="BT104" s="1997"/>
      <c r="BU104" s="1997"/>
      <c r="BV104" s="1997"/>
      <c r="BW104" s="1997"/>
      <c r="BX104" s="1997"/>
      <c r="BY104" s="1409"/>
      <c r="BZ104" s="1011"/>
      <c r="CA104" s="1011"/>
      <c r="CB104" s="1012"/>
    </row>
    <row r="105" spans="2:87" s="1426" customFormat="1">
      <c r="B105" s="329" t="s">
        <v>824</v>
      </c>
      <c r="C105" s="77"/>
      <c r="D105" s="77"/>
      <c r="F105" s="1409"/>
      <c r="S105" s="1427">
        <v>315</v>
      </c>
      <c r="V105" s="1440" t="s">
        <v>1997</v>
      </c>
      <c r="W105" s="2094">
        <v>16</v>
      </c>
      <c r="X105" s="2094"/>
      <c r="Z105" s="2088">
        <v>38300887048</v>
      </c>
      <c r="AA105" s="2088"/>
      <c r="AB105" s="2088"/>
      <c r="AC105" s="2088"/>
      <c r="AD105" s="2088"/>
      <c r="AE105" s="2088"/>
      <c r="AF105" s="2088"/>
      <c r="AG105" s="1420"/>
      <c r="AH105" s="2088">
        <v>46559502199</v>
      </c>
      <c r="AI105" s="2088"/>
      <c r="AJ105" s="2088"/>
      <c r="AK105" s="2088"/>
      <c r="AL105" s="2088"/>
      <c r="AM105" s="2088"/>
      <c r="AN105" s="2088"/>
      <c r="AP105" s="95" t="s">
        <v>106</v>
      </c>
      <c r="AQ105" s="77"/>
      <c r="AR105" s="77"/>
      <c r="AT105" s="1409"/>
      <c r="BF105" s="2112"/>
      <c r="BG105" s="2112"/>
      <c r="BH105" s="2112"/>
      <c r="BJ105" s="1997"/>
      <c r="BK105" s="1997"/>
      <c r="BL105" s="1997"/>
      <c r="BM105" s="1997"/>
      <c r="BN105" s="1997"/>
      <c r="BO105" s="1997"/>
      <c r="BP105" s="1997"/>
      <c r="BR105" s="1997"/>
      <c r="BS105" s="1997"/>
      <c r="BT105" s="1997"/>
      <c r="BU105" s="1997"/>
      <c r="BV105" s="1997"/>
      <c r="BW105" s="1997"/>
      <c r="BX105" s="1997"/>
      <c r="BY105" s="1409"/>
      <c r="BZ105" s="1011"/>
      <c r="CA105" s="1011"/>
      <c r="CB105" s="1012"/>
    </row>
    <row r="106" spans="2:87" s="1426" customFormat="1">
      <c r="B106" s="329" t="s">
        <v>825</v>
      </c>
      <c r="C106" s="77"/>
      <c r="D106" s="77"/>
      <c r="F106" s="1409"/>
      <c r="S106" s="1427">
        <v>316</v>
      </c>
      <c r="V106" s="1440" t="s">
        <v>1997</v>
      </c>
      <c r="W106" s="2094">
        <v>17</v>
      </c>
      <c r="X106" s="2094"/>
      <c r="Z106" s="2088">
        <v>28808460</v>
      </c>
      <c r="AA106" s="2088"/>
      <c r="AB106" s="2088"/>
      <c r="AC106" s="2088"/>
      <c r="AD106" s="2088"/>
      <c r="AE106" s="2088"/>
      <c r="AF106" s="2088"/>
      <c r="AG106" s="1420"/>
      <c r="AH106" s="2088">
        <v>28808460</v>
      </c>
      <c r="AI106" s="2088"/>
      <c r="AJ106" s="2088"/>
      <c r="AK106" s="2088"/>
      <c r="AL106" s="2088"/>
      <c r="AM106" s="2088"/>
      <c r="AN106" s="2088"/>
      <c r="AP106" s="95" t="s">
        <v>107</v>
      </c>
      <c r="AQ106" s="77"/>
      <c r="AR106" s="77"/>
      <c r="AT106" s="1409"/>
      <c r="BF106" s="2112">
        <v>17</v>
      </c>
      <c r="BG106" s="2112"/>
      <c r="BH106" s="2112"/>
      <c r="BJ106" s="1997"/>
      <c r="BK106" s="1997"/>
      <c r="BL106" s="1997"/>
      <c r="BM106" s="1997"/>
      <c r="BN106" s="1997"/>
      <c r="BO106" s="1997"/>
      <c r="BP106" s="1997"/>
      <c r="BR106" s="1997"/>
      <c r="BS106" s="1997"/>
      <c r="BT106" s="1997"/>
      <c r="BU106" s="1997"/>
      <c r="BV106" s="1997"/>
      <c r="BW106" s="1997"/>
      <c r="BX106" s="1997"/>
      <c r="BY106" s="1409"/>
      <c r="BZ106" s="1011"/>
      <c r="CA106" s="1011"/>
      <c r="CB106" s="1012"/>
      <c r="CI106" s="1412"/>
    </row>
    <row r="107" spans="2:87" s="1426" customFormat="1">
      <c r="B107" s="329" t="s">
        <v>833</v>
      </c>
      <c r="C107" s="77"/>
      <c r="D107" s="77"/>
      <c r="F107" s="1409"/>
      <c r="S107" s="1427">
        <v>317</v>
      </c>
      <c r="V107" s="2097"/>
      <c r="W107" s="2097"/>
      <c r="X107" s="1432"/>
      <c r="Z107" s="2088">
        <v>0</v>
      </c>
      <c r="AA107" s="2088"/>
      <c r="AB107" s="2088"/>
      <c r="AC107" s="2088"/>
      <c r="AD107" s="2088"/>
      <c r="AE107" s="2088"/>
      <c r="AF107" s="2088"/>
      <c r="AG107" s="1420"/>
      <c r="AH107" s="2088">
        <v>0</v>
      </c>
      <c r="AI107" s="2088"/>
      <c r="AJ107" s="2088"/>
      <c r="AK107" s="2088"/>
      <c r="AL107" s="2088"/>
      <c r="AM107" s="2088"/>
      <c r="AN107" s="2088"/>
      <c r="AP107" s="95" t="s">
        <v>108</v>
      </c>
      <c r="AQ107" s="77"/>
      <c r="AR107" s="77"/>
      <c r="AT107" s="1409"/>
      <c r="BF107" s="2112"/>
      <c r="BG107" s="2112"/>
      <c r="BH107" s="2112"/>
      <c r="BJ107" s="1997"/>
      <c r="BK107" s="1997"/>
      <c r="BL107" s="1997"/>
      <c r="BM107" s="1997"/>
      <c r="BN107" s="1997"/>
      <c r="BO107" s="1997"/>
      <c r="BP107" s="1997"/>
      <c r="BR107" s="1997"/>
      <c r="BS107" s="1997"/>
      <c r="BT107" s="1997"/>
      <c r="BU107" s="1997"/>
      <c r="BV107" s="1997"/>
      <c r="BW107" s="1997"/>
      <c r="BX107" s="1997"/>
      <c r="BY107" s="1409"/>
      <c r="BZ107" s="1011"/>
      <c r="CA107" s="1011"/>
      <c r="CB107" s="1012"/>
    </row>
    <row r="108" spans="2:87" s="1426" customFormat="1">
      <c r="B108" s="329" t="s">
        <v>826</v>
      </c>
      <c r="C108" s="77"/>
      <c r="D108" s="77"/>
      <c r="F108" s="1409"/>
      <c r="S108" s="1427">
        <v>318</v>
      </c>
      <c r="V108" s="1440" t="s">
        <v>1997</v>
      </c>
      <c r="W108" s="2094">
        <v>19</v>
      </c>
      <c r="X108" s="2094"/>
      <c r="Z108" s="2088">
        <v>1417901486</v>
      </c>
      <c r="AA108" s="2088"/>
      <c r="AB108" s="2088"/>
      <c r="AC108" s="2088"/>
      <c r="AD108" s="2088"/>
      <c r="AE108" s="2088"/>
      <c r="AF108" s="2088"/>
      <c r="AG108" s="1420"/>
      <c r="AH108" s="2088">
        <v>1885538873</v>
      </c>
      <c r="AI108" s="2088"/>
      <c r="AJ108" s="2088"/>
      <c r="AK108" s="2088"/>
      <c r="AL108" s="2088"/>
      <c r="AM108" s="2088"/>
      <c r="AN108" s="2088"/>
      <c r="AP108" s="95" t="s">
        <v>2</v>
      </c>
      <c r="AQ108" s="77"/>
      <c r="AR108" s="77"/>
      <c r="AT108" s="1409"/>
      <c r="BF108" s="2112"/>
      <c r="BG108" s="2112"/>
      <c r="BH108" s="2112"/>
      <c r="BJ108" s="1997"/>
      <c r="BK108" s="1997"/>
      <c r="BL108" s="1997"/>
      <c r="BM108" s="1997"/>
      <c r="BN108" s="1997"/>
      <c r="BO108" s="1997"/>
      <c r="BP108" s="1997"/>
      <c r="BR108" s="1997"/>
      <c r="BS108" s="1997"/>
      <c r="BT108" s="1997"/>
      <c r="BU108" s="1997"/>
      <c r="BV108" s="1997"/>
      <c r="BW108" s="1997"/>
      <c r="BX108" s="1997"/>
      <c r="BY108" s="1409"/>
      <c r="BZ108" s="1011"/>
      <c r="CA108" s="1011"/>
      <c r="CB108" s="1012"/>
    </row>
    <row r="109" spans="2:87" s="1426" customFormat="1">
      <c r="B109" s="329" t="s">
        <v>832</v>
      </c>
      <c r="C109" s="77"/>
      <c r="D109" s="77"/>
      <c r="F109" s="1409"/>
      <c r="S109" s="1427">
        <v>319</v>
      </c>
      <c r="V109" s="1440" t="s">
        <v>1997</v>
      </c>
      <c r="W109" s="2094" t="s">
        <v>1995</v>
      </c>
      <c r="X109" s="2094"/>
      <c r="Z109" s="2088">
        <v>110119176185</v>
      </c>
      <c r="AA109" s="2088"/>
      <c r="AB109" s="2088"/>
      <c r="AC109" s="2088"/>
      <c r="AD109" s="2088"/>
      <c r="AE109" s="2088"/>
      <c r="AF109" s="2088"/>
      <c r="AG109" s="1420"/>
      <c r="AH109" s="2088">
        <v>14649119929</v>
      </c>
      <c r="AI109" s="2088"/>
      <c r="AJ109" s="2088"/>
      <c r="AK109" s="2088"/>
      <c r="AL109" s="2088"/>
      <c r="AM109" s="2088"/>
      <c r="AN109" s="2088"/>
      <c r="AP109" s="95"/>
      <c r="AQ109" s="77"/>
      <c r="AR109" s="77"/>
      <c r="AT109" s="1409"/>
      <c r="BF109" s="1431"/>
      <c r="BG109" s="1431"/>
      <c r="BH109" s="1431"/>
      <c r="BJ109" s="1409"/>
      <c r="BK109" s="1409"/>
      <c r="BL109" s="1409"/>
      <c r="BM109" s="1409"/>
      <c r="BN109" s="1409"/>
      <c r="BO109" s="1409"/>
      <c r="BP109" s="1409"/>
      <c r="BR109" s="1409"/>
      <c r="BS109" s="1409"/>
      <c r="BT109" s="1409"/>
      <c r="BU109" s="1409"/>
      <c r="BV109" s="1409"/>
      <c r="BW109" s="1409"/>
      <c r="BX109" s="1409"/>
      <c r="BY109" s="1409"/>
      <c r="BZ109" s="1011"/>
      <c r="CA109" s="1011"/>
      <c r="CB109" s="1012"/>
    </row>
    <row r="110" spans="2:87" s="1426" customFormat="1">
      <c r="B110" s="329" t="s">
        <v>827</v>
      </c>
      <c r="C110" s="77"/>
      <c r="D110" s="77"/>
      <c r="F110" s="1409"/>
      <c r="S110" s="1427">
        <v>320</v>
      </c>
      <c r="V110" s="1440" t="s">
        <v>1997</v>
      </c>
      <c r="W110" s="2094" t="s">
        <v>1996</v>
      </c>
      <c r="X110" s="2094"/>
      <c r="Z110" s="2088">
        <v>491824158707</v>
      </c>
      <c r="AA110" s="2088"/>
      <c r="AB110" s="2088"/>
      <c r="AC110" s="2088"/>
      <c r="AD110" s="2088"/>
      <c r="AE110" s="2088"/>
      <c r="AF110" s="2088"/>
      <c r="AG110" s="1420"/>
      <c r="AH110" s="2088">
        <v>391295946732</v>
      </c>
      <c r="AI110" s="2088"/>
      <c r="AJ110" s="2088"/>
      <c r="AK110" s="2088"/>
      <c r="AL110" s="2088"/>
      <c r="AM110" s="2088"/>
      <c r="AN110" s="2088"/>
      <c r="AP110" s="95"/>
      <c r="AQ110" s="77"/>
      <c r="AR110" s="77"/>
      <c r="AT110" s="1409"/>
      <c r="BF110" s="1431"/>
      <c r="BG110" s="1431"/>
      <c r="BH110" s="1431"/>
      <c r="BJ110" s="1409"/>
      <c r="BK110" s="1409"/>
      <c r="BL110" s="1409"/>
      <c r="BM110" s="1409"/>
      <c r="BN110" s="1409"/>
      <c r="BO110" s="1409"/>
      <c r="BP110" s="1409"/>
      <c r="BR110" s="1409"/>
      <c r="BS110" s="1409"/>
      <c r="BT110" s="1409"/>
      <c r="BU110" s="1409"/>
      <c r="BV110" s="1409"/>
      <c r="BW110" s="1409"/>
      <c r="BX110" s="1409"/>
      <c r="BY110" s="1409"/>
      <c r="BZ110" s="1011"/>
      <c r="CA110" s="1011"/>
      <c r="CB110" s="1012"/>
    </row>
    <row r="111" spans="2:87" s="1426" customFormat="1">
      <c r="B111" s="329" t="s">
        <v>828</v>
      </c>
      <c r="C111" s="77"/>
      <c r="D111" s="77"/>
      <c r="F111" s="1409"/>
      <c r="S111" s="1427">
        <v>321</v>
      </c>
      <c r="V111" s="1440" t="s">
        <v>2208</v>
      </c>
      <c r="W111" s="2094" t="s">
        <v>2208</v>
      </c>
      <c r="X111" s="2094"/>
      <c r="Z111" s="2088">
        <v>0</v>
      </c>
      <c r="AA111" s="2088"/>
      <c r="AB111" s="2088"/>
      <c r="AC111" s="2088"/>
      <c r="AD111" s="2088"/>
      <c r="AE111" s="2088"/>
      <c r="AF111" s="2088"/>
      <c r="AG111" s="1420"/>
      <c r="AH111" s="2088">
        <v>0</v>
      </c>
      <c r="AI111" s="2088"/>
      <c r="AJ111" s="2088"/>
      <c r="AK111" s="2088"/>
      <c r="AL111" s="2088"/>
      <c r="AM111" s="2088"/>
      <c r="AN111" s="2088"/>
      <c r="AP111" s="95" t="s">
        <v>47</v>
      </c>
      <c r="AQ111" s="77"/>
      <c r="AR111" s="77"/>
      <c r="AT111" s="1409"/>
      <c r="BF111" s="1431">
        <v>18</v>
      </c>
      <c r="BG111" s="1431"/>
      <c r="BH111" s="1431"/>
      <c r="BJ111" s="1409"/>
      <c r="BK111" s="1409"/>
      <c r="BL111" s="1409"/>
      <c r="BM111" s="1409"/>
      <c r="BN111" s="1409"/>
      <c r="BO111" s="1409"/>
      <c r="BP111" s="1409"/>
      <c r="BR111" s="1409"/>
      <c r="BS111" s="1409"/>
      <c r="BT111" s="1409"/>
      <c r="BU111" s="1409"/>
      <c r="BV111" s="1409"/>
      <c r="BW111" s="1409"/>
      <c r="BX111" s="1409"/>
      <c r="BY111" s="1409"/>
      <c r="BZ111" s="1011"/>
      <c r="CA111" s="1011"/>
      <c r="CB111" s="1012"/>
    </row>
    <row r="112" spans="2:87" s="1426" customFormat="1">
      <c r="B112" s="329" t="s">
        <v>829</v>
      </c>
      <c r="C112" s="77"/>
      <c r="D112" s="77"/>
      <c r="F112" s="1409"/>
      <c r="S112" s="1427">
        <v>322</v>
      </c>
      <c r="V112" s="2115"/>
      <c r="W112" s="2115"/>
      <c r="X112" s="1434"/>
      <c r="Z112" s="2088">
        <v>735284844</v>
      </c>
      <c r="AA112" s="2088"/>
      <c r="AB112" s="2088"/>
      <c r="AC112" s="2088"/>
      <c r="AD112" s="2088"/>
      <c r="AE112" s="2088"/>
      <c r="AF112" s="2088"/>
      <c r="AG112" s="1420"/>
      <c r="AH112" s="2088">
        <v>1458485630</v>
      </c>
      <c r="AI112" s="2088"/>
      <c r="AJ112" s="2088"/>
      <c r="AK112" s="2088"/>
      <c r="AL112" s="2088"/>
      <c r="AM112" s="2088"/>
      <c r="AN112" s="2088"/>
      <c r="AP112" s="95"/>
      <c r="AQ112" s="77"/>
      <c r="AR112" s="77"/>
      <c r="AT112" s="1409"/>
      <c r="BF112" s="1431"/>
      <c r="BG112" s="1431"/>
      <c r="BH112" s="1431"/>
      <c r="BJ112" s="1409"/>
      <c r="BK112" s="1409"/>
      <c r="BL112" s="1409"/>
      <c r="BM112" s="1409"/>
      <c r="BN112" s="1409"/>
      <c r="BO112" s="1409"/>
      <c r="BP112" s="1409"/>
      <c r="BR112" s="1409"/>
      <c r="BS112" s="1409"/>
      <c r="BT112" s="1409"/>
      <c r="BU112" s="1409"/>
      <c r="BV112" s="1409"/>
      <c r="BW112" s="1409"/>
      <c r="BX112" s="1409"/>
      <c r="BY112" s="1409"/>
      <c r="BZ112" s="1011"/>
      <c r="CA112" s="1011"/>
      <c r="CB112" s="1012"/>
    </row>
    <row r="113" spans="2:80" s="1426" customFormat="1" ht="16.5" hidden="1" customHeight="1">
      <c r="B113" s="329" t="s">
        <v>830</v>
      </c>
      <c r="C113" s="77"/>
      <c r="D113" s="77"/>
      <c r="F113" s="1409"/>
      <c r="S113" s="1427">
        <v>323</v>
      </c>
      <c r="V113" s="2115"/>
      <c r="W113" s="2115"/>
      <c r="X113" s="1434"/>
      <c r="Z113" s="2088">
        <v>0</v>
      </c>
      <c r="AA113" s="2088"/>
      <c r="AB113" s="2088"/>
      <c r="AC113" s="2088"/>
      <c r="AD113" s="2088"/>
      <c r="AE113" s="2088"/>
      <c r="AF113" s="2088"/>
      <c r="AG113" s="1420"/>
      <c r="AH113" s="2088">
        <v>0</v>
      </c>
      <c r="AI113" s="2088"/>
      <c r="AJ113" s="2088"/>
      <c r="AK113" s="2088"/>
      <c r="AL113" s="2088"/>
      <c r="AM113" s="2088"/>
      <c r="AN113" s="2088"/>
      <c r="AP113" s="95"/>
      <c r="AQ113" s="77"/>
      <c r="AR113" s="77"/>
      <c r="AT113" s="1409"/>
      <c r="BF113" s="1431"/>
      <c r="BG113" s="1431"/>
      <c r="BH113" s="1431"/>
      <c r="BJ113" s="1409"/>
      <c r="BK113" s="1409"/>
      <c r="BL113" s="1409"/>
      <c r="BM113" s="1409"/>
      <c r="BN113" s="1409"/>
      <c r="BO113" s="1409"/>
      <c r="BP113" s="1409"/>
      <c r="BR113" s="1409"/>
      <c r="BS113" s="1409"/>
      <c r="BT113" s="1409"/>
      <c r="BU113" s="1409"/>
      <c r="BV113" s="1409"/>
      <c r="BW113" s="1409"/>
      <c r="BX113" s="1409"/>
      <c r="BY113" s="1409"/>
      <c r="BZ113" s="1011"/>
      <c r="CA113" s="1011"/>
      <c r="CB113" s="1012"/>
    </row>
    <row r="114" spans="2:80" s="1426" customFormat="1" ht="16.5" hidden="1" customHeight="1">
      <c r="B114" s="329" t="s">
        <v>831</v>
      </c>
      <c r="C114" s="77"/>
      <c r="D114" s="77"/>
      <c r="F114" s="1409"/>
      <c r="S114" s="1427">
        <v>324</v>
      </c>
      <c r="V114" s="2115"/>
      <c r="W114" s="2115"/>
      <c r="X114" s="1434"/>
      <c r="Z114" s="2088">
        <v>0</v>
      </c>
      <c r="AA114" s="2088"/>
      <c r="AB114" s="2088"/>
      <c r="AC114" s="2088"/>
      <c r="AD114" s="2088"/>
      <c r="AE114" s="2088"/>
      <c r="AF114" s="2088"/>
      <c r="AG114" s="1420"/>
      <c r="AH114" s="2088">
        <v>0</v>
      </c>
      <c r="AI114" s="2088"/>
      <c r="AJ114" s="2088"/>
      <c r="AK114" s="2088"/>
      <c r="AL114" s="2088"/>
      <c r="AM114" s="2088"/>
      <c r="AN114" s="2088"/>
      <c r="AP114" s="95"/>
      <c r="AQ114" s="77"/>
      <c r="AR114" s="77"/>
      <c r="AT114" s="1409"/>
      <c r="BF114" s="1431"/>
      <c r="BG114" s="1431"/>
      <c r="BH114" s="1431"/>
      <c r="BJ114" s="1409"/>
      <c r="BK114" s="1409"/>
      <c r="BL114" s="1409"/>
      <c r="BM114" s="1409"/>
      <c r="BN114" s="1409"/>
      <c r="BO114" s="1409"/>
      <c r="BP114" s="1409"/>
      <c r="BR114" s="1409"/>
      <c r="BS114" s="1409"/>
      <c r="BT114" s="1409"/>
      <c r="BU114" s="1409"/>
      <c r="BV114" s="1409"/>
      <c r="BW114" s="1409"/>
      <c r="BX114" s="1409"/>
      <c r="BY114" s="1409"/>
      <c r="BZ114" s="1011"/>
      <c r="CA114" s="1011"/>
      <c r="CB114" s="1012"/>
    </row>
    <row r="115" spans="2:80" s="1426" customFormat="1" ht="7.5" customHeight="1">
      <c r="C115" s="77"/>
      <c r="D115" s="77"/>
      <c r="F115" s="1409"/>
      <c r="S115" s="1427"/>
      <c r="V115" s="2098"/>
      <c r="W115" s="2098"/>
      <c r="X115" s="1435"/>
      <c r="Z115" s="2088"/>
      <c r="AA115" s="2088"/>
      <c r="AB115" s="2088"/>
      <c r="AC115" s="2088"/>
      <c r="AD115" s="2088"/>
      <c r="AE115" s="2088"/>
      <c r="AF115" s="2088"/>
      <c r="AG115" s="1420"/>
      <c r="AH115" s="2088"/>
      <c r="AI115" s="2088"/>
      <c r="AJ115" s="2088"/>
      <c r="AK115" s="2088"/>
      <c r="AL115" s="2088"/>
      <c r="AM115" s="2088"/>
      <c r="AN115" s="2088"/>
      <c r="AQ115" s="77"/>
      <c r="AR115" s="77"/>
      <c r="AT115" s="1409"/>
      <c r="BF115" s="2098"/>
      <c r="BG115" s="2098"/>
      <c r="BH115" s="2098"/>
      <c r="BJ115" s="1997"/>
      <c r="BK115" s="1997"/>
      <c r="BL115" s="1997"/>
      <c r="BM115" s="1997"/>
      <c r="BN115" s="1997"/>
      <c r="BO115" s="1997"/>
      <c r="BP115" s="1997"/>
      <c r="BR115" s="1997"/>
      <c r="BS115" s="1997"/>
      <c r="BT115" s="1997"/>
      <c r="BU115" s="1997"/>
      <c r="BV115" s="1997"/>
      <c r="BW115" s="1997"/>
      <c r="BX115" s="1997"/>
      <c r="BY115" s="1409"/>
      <c r="BZ115" s="1011"/>
      <c r="CA115" s="1011"/>
      <c r="CB115" s="1012"/>
    </row>
    <row r="116" spans="2:80" s="1426" customFormat="1">
      <c r="B116" s="1440" t="s">
        <v>444</v>
      </c>
      <c r="C116" s="77"/>
      <c r="D116" s="77"/>
      <c r="F116" s="1409"/>
      <c r="S116" s="1438">
        <v>330</v>
      </c>
      <c r="V116" s="2097"/>
      <c r="W116" s="2097"/>
      <c r="X116" s="1432"/>
      <c r="Z116" s="2106">
        <v>379529458115</v>
      </c>
      <c r="AA116" s="2106"/>
      <c r="AB116" s="2106"/>
      <c r="AC116" s="2106"/>
      <c r="AD116" s="2106"/>
      <c r="AE116" s="2106"/>
      <c r="AF116" s="2106"/>
      <c r="AG116" s="1420"/>
      <c r="AH116" s="2106">
        <v>4117600836</v>
      </c>
      <c r="AI116" s="2106"/>
      <c r="AJ116" s="2106"/>
      <c r="AK116" s="2106"/>
      <c r="AL116" s="2106"/>
      <c r="AM116" s="2106"/>
      <c r="AN116" s="2106"/>
      <c r="AP116" s="1440" t="s">
        <v>48</v>
      </c>
      <c r="AQ116" s="77"/>
      <c r="AR116" s="77"/>
      <c r="AT116" s="1409"/>
      <c r="BF116" s="2097"/>
      <c r="BG116" s="2097"/>
      <c r="BH116" s="2097"/>
      <c r="BJ116" s="1997"/>
      <c r="BK116" s="1997"/>
      <c r="BL116" s="1997"/>
      <c r="BM116" s="1997"/>
      <c r="BN116" s="1997"/>
      <c r="BO116" s="1997"/>
      <c r="BP116" s="1997"/>
      <c r="BR116" s="1997"/>
      <c r="BS116" s="1997"/>
      <c r="BT116" s="1997"/>
      <c r="BU116" s="1997"/>
      <c r="BV116" s="1997"/>
      <c r="BW116" s="1997"/>
      <c r="BX116" s="1997"/>
      <c r="BY116" s="1409"/>
      <c r="BZ116" s="1011"/>
      <c r="CA116" s="1011"/>
      <c r="CB116" s="1012"/>
    </row>
    <row r="117" spans="2:80" s="1426" customFormat="1">
      <c r="B117" s="329" t="s">
        <v>1161</v>
      </c>
      <c r="C117" s="77"/>
      <c r="D117" s="77"/>
      <c r="F117" s="1409"/>
      <c r="S117" s="1427">
        <v>331</v>
      </c>
      <c r="V117" s="1440" t="s">
        <v>2209</v>
      </c>
      <c r="W117" s="2116">
        <v>14</v>
      </c>
      <c r="X117" s="2116"/>
      <c r="Z117" s="2088">
        <v>36225606548</v>
      </c>
      <c r="AA117" s="2088"/>
      <c r="AB117" s="2088"/>
      <c r="AC117" s="2088"/>
      <c r="AD117" s="2088"/>
      <c r="AE117" s="2088"/>
      <c r="AF117" s="2088"/>
      <c r="AG117" s="1420"/>
      <c r="AH117" s="2088">
        <v>0</v>
      </c>
      <c r="AI117" s="2088"/>
      <c r="AJ117" s="2088"/>
      <c r="AK117" s="2088"/>
      <c r="AL117" s="2088"/>
      <c r="AM117" s="2088"/>
      <c r="AN117" s="2088"/>
      <c r="AP117" s="95" t="s">
        <v>109</v>
      </c>
      <c r="AQ117" s="77"/>
      <c r="AR117" s="77"/>
      <c r="AT117" s="1409"/>
      <c r="BF117" s="2112"/>
      <c r="BG117" s="2112"/>
      <c r="BH117" s="2112"/>
      <c r="BJ117" s="1997"/>
      <c r="BK117" s="1997"/>
      <c r="BL117" s="1997"/>
      <c r="BM117" s="1997"/>
      <c r="BN117" s="1997"/>
      <c r="BO117" s="1997"/>
      <c r="BP117" s="1997"/>
      <c r="BR117" s="1997"/>
      <c r="BS117" s="1997"/>
      <c r="BT117" s="1997"/>
      <c r="BU117" s="1997"/>
      <c r="BV117" s="1997"/>
      <c r="BW117" s="1997"/>
      <c r="BX117" s="1997"/>
      <c r="BY117" s="1409"/>
      <c r="BZ117" s="1011"/>
      <c r="CA117" s="1011"/>
      <c r="CB117" s="1012"/>
    </row>
    <row r="118" spans="2:80" s="1426" customFormat="1">
      <c r="B118" s="329" t="s">
        <v>1162</v>
      </c>
      <c r="C118" s="77"/>
      <c r="D118" s="77"/>
      <c r="F118" s="1409"/>
      <c r="S118" s="1427">
        <v>332</v>
      </c>
      <c r="V118" s="2097"/>
      <c r="W118" s="2097"/>
      <c r="X118" s="1432"/>
      <c r="Z118" s="2088">
        <v>0</v>
      </c>
      <c r="AA118" s="2088"/>
      <c r="AB118" s="2088"/>
      <c r="AC118" s="2088"/>
      <c r="AD118" s="2088"/>
      <c r="AE118" s="2088"/>
      <c r="AF118" s="2088"/>
      <c r="AG118" s="1420"/>
      <c r="AH118" s="2088">
        <v>0</v>
      </c>
      <c r="AI118" s="2088"/>
      <c r="AJ118" s="2088"/>
      <c r="AK118" s="2088"/>
      <c r="AL118" s="2088"/>
      <c r="AM118" s="2088"/>
      <c r="AN118" s="2088"/>
      <c r="AP118" s="95"/>
      <c r="AQ118" s="77"/>
      <c r="AR118" s="77"/>
      <c r="AT118" s="1409"/>
      <c r="BF118" s="1431"/>
      <c r="BG118" s="1431"/>
      <c r="BH118" s="1431"/>
      <c r="BJ118" s="1409"/>
      <c r="BK118" s="1409"/>
      <c r="BL118" s="1409"/>
      <c r="BM118" s="1409"/>
      <c r="BN118" s="1409"/>
      <c r="BO118" s="1409"/>
      <c r="BP118" s="1409"/>
      <c r="BR118" s="1409"/>
      <c r="BS118" s="1409"/>
      <c r="BT118" s="1409"/>
      <c r="BU118" s="1409"/>
      <c r="BV118" s="1409"/>
      <c r="BW118" s="1409"/>
      <c r="BX118" s="1409"/>
      <c r="BY118" s="1409"/>
      <c r="BZ118" s="1011"/>
      <c r="CA118" s="1011"/>
      <c r="CB118" s="1012"/>
    </row>
    <row r="119" spans="2:80" s="1426" customFormat="1">
      <c r="B119" s="329" t="s">
        <v>1163</v>
      </c>
      <c r="C119" s="77"/>
      <c r="D119" s="77"/>
      <c r="F119" s="1409"/>
      <c r="S119" s="1427">
        <v>333</v>
      </c>
      <c r="V119" s="1440" t="s">
        <v>2208</v>
      </c>
      <c r="W119" s="2116" t="s">
        <v>2208</v>
      </c>
      <c r="X119" s="2116"/>
      <c r="Z119" s="2088">
        <v>0</v>
      </c>
      <c r="AA119" s="2088"/>
      <c r="AB119" s="2088"/>
      <c r="AC119" s="2088"/>
      <c r="AD119" s="2088"/>
      <c r="AE119" s="2088"/>
      <c r="AF119" s="2088"/>
      <c r="AG119" s="1420"/>
      <c r="AH119" s="2088">
        <v>0</v>
      </c>
      <c r="AI119" s="2088"/>
      <c r="AJ119" s="2088"/>
      <c r="AK119" s="2088"/>
      <c r="AL119" s="2088"/>
      <c r="AM119" s="2088"/>
      <c r="AN119" s="2088"/>
      <c r="AP119" s="95"/>
      <c r="AQ119" s="77"/>
      <c r="AR119" s="77"/>
      <c r="AT119" s="1409"/>
      <c r="BF119" s="1431"/>
      <c r="BG119" s="1431"/>
      <c r="BH119" s="1431"/>
      <c r="BJ119" s="1409"/>
      <c r="BK119" s="1409"/>
      <c r="BL119" s="1409"/>
      <c r="BM119" s="1409"/>
      <c r="BN119" s="1409"/>
      <c r="BO119" s="1409"/>
      <c r="BP119" s="1409"/>
      <c r="BR119" s="1409"/>
      <c r="BS119" s="1409"/>
      <c r="BT119" s="1409"/>
      <c r="BU119" s="1409"/>
      <c r="BV119" s="1409"/>
      <c r="BW119" s="1409"/>
      <c r="BX119" s="1409"/>
      <c r="BY119" s="1409"/>
      <c r="BZ119" s="1011"/>
      <c r="CA119" s="1011"/>
      <c r="CB119" s="1012"/>
    </row>
    <row r="120" spans="2:80" s="1426" customFormat="1" hidden="1">
      <c r="B120" s="329" t="s">
        <v>1164</v>
      </c>
      <c r="C120" s="77"/>
      <c r="D120" s="77"/>
      <c r="F120" s="1409"/>
      <c r="S120" s="1427">
        <v>334</v>
      </c>
      <c r="V120" s="2115"/>
      <c r="W120" s="2115"/>
      <c r="X120" s="1434"/>
      <c r="Z120" s="2088">
        <v>0</v>
      </c>
      <c r="AA120" s="2088"/>
      <c r="AB120" s="2088"/>
      <c r="AC120" s="2088"/>
      <c r="AD120" s="2088"/>
      <c r="AE120" s="2088"/>
      <c r="AF120" s="2088"/>
      <c r="AG120" s="1420"/>
      <c r="AH120" s="2088">
        <v>0</v>
      </c>
      <c r="AI120" s="2088"/>
      <c r="AJ120" s="2088"/>
      <c r="AK120" s="2088"/>
      <c r="AL120" s="2088"/>
      <c r="AM120" s="2088"/>
      <c r="AN120" s="2088"/>
      <c r="AP120" s="95" t="s">
        <v>110</v>
      </c>
      <c r="AQ120" s="77"/>
      <c r="AR120" s="77"/>
      <c r="AT120" s="1409"/>
      <c r="BF120" s="2112">
        <v>19</v>
      </c>
      <c r="BG120" s="2112"/>
      <c r="BH120" s="2112"/>
      <c r="BJ120" s="1997"/>
      <c r="BK120" s="1997"/>
      <c r="BL120" s="1997"/>
      <c r="BM120" s="1997"/>
      <c r="BN120" s="1997"/>
      <c r="BO120" s="1997"/>
      <c r="BP120" s="1997"/>
      <c r="BR120" s="1997"/>
      <c r="BS120" s="1997"/>
      <c r="BT120" s="1997"/>
      <c r="BU120" s="1997"/>
      <c r="BV120" s="1997"/>
      <c r="BW120" s="1997"/>
      <c r="BX120" s="1997"/>
      <c r="BY120" s="1409"/>
      <c r="BZ120" s="1011"/>
      <c r="CA120" s="1011"/>
      <c r="CB120" s="1012"/>
    </row>
    <row r="121" spans="2:80" s="1426" customFormat="1" hidden="1">
      <c r="B121" s="329" t="s">
        <v>1165</v>
      </c>
      <c r="C121" s="77"/>
      <c r="D121" s="77"/>
      <c r="F121" s="1409"/>
      <c r="S121" s="1427">
        <v>335</v>
      </c>
      <c r="V121" s="2097"/>
      <c r="W121" s="2097"/>
      <c r="X121" s="1432"/>
      <c r="Z121" s="2088">
        <v>0</v>
      </c>
      <c r="AA121" s="2088"/>
      <c r="AB121" s="2088"/>
      <c r="AC121" s="2088"/>
      <c r="AD121" s="2088"/>
      <c r="AE121" s="2088"/>
      <c r="AF121" s="2088"/>
      <c r="AG121" s="1420"/>
      <c r="AH121" s="2088">
        <v>0</v>
      </c>
      <c r="AI121" s="2088"/>
      <c r="AJ121" s="2088"/>
      <c r="AK121" s="2088"/>
      <c r="AL121" s="2088"/>
      <c r="AM121" s="2088"/>
      <c r="AN121" s="2088"/>
      <c r="AP121" s="95" t="s">
        <v>111</v>
      </c>
      <c r="AQ121" s="77"/>
      <c r="AR121" s="77"/>
      <c r="AT121" s="1409"/>
      <c r="BF121" s="2112"/>
      <c r="BG121" s="2112"/>
      <c r="BH121" s="2112"/>
      <c r="BJ121" s="1997"/>
      <c r="BK121" s="1997"/>
      <c r="BL121" s="1997"/>
      <c r="BM121" s="1997"/>
      <c r="BN121" s="1997"/>
      <c r="BO121" s="1997"/>
      <c r="BP121" s="1997"/>
      <c r="BR121" s="1997"/>
      <c r="BS121" s="1997"/>
      <c r="BT121" s="1997"/>
      <c r="BU121" s="1997"/>
      <c r="BV121" s="1997"/>
      <c r="BW121" s="1997"/>
      <c r="BX121" s="1997"/>
      <c r="BY121" s="1409"/>
      <c r="BZ121" s="1011"/>
      <c r="CA121" s="1011"/>
      <c r="CB121" s="1012"/>
    </row>
    <row r="122" spans="2:80" s="1426" customFormat="1">
      <c r="B122" s="329" t="s">
        <v>1166</v>
      </c>
      <c r="C122" s="77"/>
      <c r="D122" s="77"/>
      <c r="F122" s="1409"/>
      <c r="S122" s="1427">
        <v>336</v>
      </c>
      <c r="V122" s="1440" t="s">
        <v>2208</v>
      </c>
      <c r="W122" s="2164" t="s">
        <v>2208</v>
      </c>
      <c r="X122" s="2164"/>
      <c r="Z122" s="2088">
        <v>0</v>
      </c>
      <c r="AA122" s="2088"/>
      <c r="AB122" s="2088"/>
      <c r="AC122" s="2088"/>
      <c r="AD122" s="2088"/>
      <c r="AE122" s="2088"/>
      <c r="AF122" s="2088"/>
      <c r="AG122" s="1420"/>
      <c r="AH122" s="2088">
        <v>0</v>
      </c>
      <c r="AI122" s="2088"/>
      <c r="AJ122" s="2088"/>
      <c r="AK122" s="2088"/>
      <c r="AL122" s="2088"/>
      <c r="AM122" s="2088"/>
      <c r="AN122" s="2088"/>
      <c r="AP122" s="95" t="s">
        <v>112</v>
      </c>
      <c r="AQ122" s="77"/>
      <c r="AR122" s="77"/>
      <c r="AT122" s="1409"/>
      <c r="BF122" s="2112">
        <v>20</v>
      </c>
      <c r="BG122" s="2112"/>
      <c r="BH122" s="2112"/>
      <c r="BJ122" s="1997"/>
      <c r="BK122" s="1997"/>
      <c r="BL122" s="1997"/>
      <c r="BM122" s="1997"/>
      <c r="BN122" s="1997"/>
      <c r="BO122" s="1997"/>
      <c r="BP122" s="1997"/>
      <c r="BR122" s="1997"/>
      <c r="BS122" s="1997"/>
      <c r="BT122" s="1997"/>
      <c r="BU122" s="1997"/>
      <c r="BV122" s="1997"/>
      <c r="BW122" s="1997"/>
      <c r="BX122" s="1997"/>
      <c r="BY122" s="1409"/>
      <c r="BZ122" s="1011"/>
      <c r="CA122" s="1011"/>
      <c r="CB122" s="1012"/>
    </row>
    <row r="123" spans="2:80" s="1426" customFormat="1">
      <c r="B123" s="329" t="s">
        <v>1167</v>
      </c>
      <c r="C123" s="77"/>
      <c r="D123" s="77"/>
      <c r="F123" s="1409"/>
      <c r="S123" s="1427">
        <v>337</v>
      </c>
      <c r="V123" s="1440" t="s">
        <v>1997</v>
      </c>
      <c r="W123" s="2164" t="s">
        <v>1998</v>
      </c>
      <c r="X123" s="2164"/>
      <c r="Z123" s="2088">
        <v>112719855672</v>
      </c>
      <c r="AA123" s="2088"/>
      <c r="AB123" s="2088"/>
      <c r="AC123" s="2088"/>
      <c r="AD123" s="2088"/>
      <c r="AE123" s="2088"/>
      <c r="AF123" s="2088"/>
      <c r="AG123" s="1420"/>
      <c r="AH123" s="2088">
        <v>2113737891</v>
      </c>
      <c r="AI123" s="2088"/>
      <c r="AJ123" s="2088"/>
      <c r="AK123" s="2088"/>
      <c r="AL123" s="2088"/>
      <c r="AM123" s="2088"/>
      <c r="AN123" s="2088"/>
      <c r="AP123" s="95"/>
      <c r="AQ123" s="77"/>
      <c r="AR123" s="77"/>
      <c r="AT123" s="1409"/>
      <c r="BF123" s="1431"/>
      <c r="BG123" s="1431"/>
      <c r="BH123" s="1431"/>
      <c r="BJ123" s="1409"/>
      <c r="BK123" s="1409"/>
      <c r="BL123" s="1409"/>
      <c r="BM123" s="1409"/>
      <c r="BN123" s="1409"/>
      <c r="BO123" s="1409"/>
      <c r="BP123" s="1409"/>
      <c r="BR123" s="1409"/>
      <c r="BS123" s="1409"/>
      <c r="BT123" s="1409"/>
      <c r="BU123" s="1409"/>
      <c r="BV123" s="1409"/>
      <c r="BW123" s="1409"/>
      <c r="BX123" s="1409"/>
      <c r="BY123" s="1409"/>
      <c r="BZ123" s="1011"/>
      <c r="CA123" s="1011"/>
      <c r="CB123" s="1012"/>
    </row>
    <row r="124" spans="2:80" s="1426" customFormat="1">
      <c r="B124" s="329" t="s">
        <v>1168</v>
      </c>
      <c r="C124" s="77"/>
      <c r="D124" s="77"/>
      <c r="F124" s="1409"/>
      <c r="S124" s="1427">
        <v>338</v>
      </c>
      <c r="V124" s="1440" t="s">
        <v>1997</v>
      </c>
      <c r="W124" s="2164" t="s">
        <v>1999</v>
      </c>
      <c r="X124" s="2164"/>
      <c r="Z124" s="2088">
        <v>230583995895</v>
      </c>
      <c r="AA124" s="2088"/>
      <c r="AB124" s="2088"/>
      <c r="AC124" s="2088"/>
      <c r="AD124" s="2088"/>
      <c r="AE124" s="2088"/>
      <c r="AF124" s="2088"/>
      <c r="AG124" s="1420"/>
      <c r="AH124" s="2088">
        <v>2003862945</v>
      </c>
      <c r="AI124" s="2088"/>
      <c r="AJ124" s="2088"/>
      <c r="AK124" s="2088"/>
      <c r="AL124" s="2088"/>
      <c r="AM124" s="2088"/>
      <c r="AN124" s="2088"/>
      <c r="AP124" s="95"/>
      <c r="AQ124" s="77"/>
      <c r="AR124" s="77"/>
      <c r="AT124" s="1409"/>
      <c r="BF124" s="1431"/>
      <c r="BG124" s="1431"/>
      <c r="BH124" s="1431"/>
      <c r="BJ124" s="1409"/>
      <c r="BK124" s="1409"/>
      <c r="BL124" s="1409"/>
      <c r="BM124" s="1409"/>
      <c r="BN124" s="1409"/>
      <c r="BO124" s="1409"/>
      <c r="BP124" s="1409"/>
      <c r="BR124" s="1409"/>
      <c r="BS124" s="1409"/>
      <c r="BT124" s="1409"/>
      <c r="BU124" s="1409"/>
      <c r="BV124" s="1409"/>
      <c r="BW124" s="1409"/>
      <c r="BX124" s="1409"/>
      <c r="BY124" s="1409"/>
      <c r="BZ124" s="1011"/>
      <c r="CA124" s="1011"/>
      <c r="CB124" s="1012"/>
    </row>
    <row r="125" spans="2:80" s="1426" customFormat="1" hidden="1">
      <c r="B125" s="329" t="s">
        <v>1169</v>
      </c>
      <c r="C125" s="77"/>
      <c r="D125" s="77"/>
      <c r="F125" s="1409"/>
      <c r="S125" s="1427">
        <v>339</v>
      </c>
      <c r="V125" s="2097">
        <v>23</v>
      </c>
      <c r="W125" s="2097"/>
      <c r="X125" s="1432"/>
      <c r="Z125" s="2088">
        <v>0</v>
      </c>
      <c r="AA125" s="2088"/>
      <c r="AB125" s="2088"/>
      <c r="AC125" s="2088"/>
      <c r="AD125" s="2088"/>
      <c r="AE125" s="2088"/>
      <c r="AF125" s="2088"/>
      <c r="AG125" s="1420"/>
      <c r="AH125" s="2088">
        <v>0</v>
      </c>
      <c r="AI125" s="2088"/>
      <c r="AJ125" s="2088"/>
      <c r="AK125" s="2088"/>
      <c r="AL125" s="2088"/>
      <c r="AM125" s="2088"/>
      <c r="AN125" s="2088"/>
      <c r="AP125" s="95"/>
      <c r="AQ125" s="77"/>
      <c r="AR125" s="77"/>
      <c r="AT125" s="1409"/>
      <c r="BF125" s="1431"/>
      <c r="BG125" s="1431"/>
      <c r="BH125" s="1431"/>
      <c r="BJ125" s="1409"/>
      <c r="BK125" s="1409"/>
      <c r="BL125" s="1409"/>
      <c r="BM125" s="1409"/>
      <c r="BN125" s="1409"/>
      <c r="BO125" s="1409"/>
      <c r="BP125" s="1409"/>
      <c r="BR125" s="1409"/>
      <c r="BS125" s="1409"/>
      <c r="BT125" s="1409"/>
      <c r="BU125" s="1409"/>
      <c r="BV125" s="1409"/>
      <c r="BW125" s="1409"/>
      <c r="BX125" s="1409"/>
      <c r="BY125" s="1409"/>
      <c r="BZ125" s="1011"/>
      <c r="CA125" s="1011"/>
      <c r="CB125" s="1012"/>
    </row>
    <row r="126" spans="2:80" s="1426" customFormat="1" hidden="1">
      <c r="B126" s="329" t="s">
        <v>1170</v>
      </c>
      <c r="C126" s="77"/>
      <c r="D126" s="77"/>
      <c r="F126" s="1409"/>
      <c r="S126" s="1427">
        <v>340</v>
      </c>
      <c r="V126" s="2097">
        <v>24</v>
      </c>
      <c r="W126" s="2097"/>
      <c r="X126" s="1432"/>
      <c r="Z126" s="2088">
        <v>0</v>
      </c>
      <c r="AA126" s="2088"/>
      <c r="AB126" s="2088"/>
      <c r="AC126" s="2088"/>
      <c r="AD126" s="2088"/>
      <c r="AE126" s="2088"/>
      <c r="AF126" s="2088"/>
      <c r="AG126" s="1420"/>
      <c r="AH126" s="2088">
        <v>0</v>
      </c>
      <c r="AI126" s="2088"/>
      <c r="AJ126" s="2088"/>
      <c r="AK126" s="2088"/>
      <c r="AL126" s="2088"/>
      <c r="AM126" s="2088"/>
      <c r="AN126" s="2088"/>
      <c r="AP126" s="95"/>
      <c r="AQ126" s="77"/>
      <c r="AR126" s="77"/>
      <c r="AT126" s="1409"/>
      <c r="BF126" s="1431"/>
      <c r="BG126" s="1431"/>
      <c r="BH126" s="1431"/>
      <c r="BJ126" s="1409"/>
      <c r="BK126" s="1409"/>
      <c r="BL126" s="1409"/>
      <c r="BM126" s="1409"/>
      <c r="BN126" s="1409"/>
      <c r="BO126" s="1409"/>
      <c r="BP126" s="1409"/>
      <c r="BR126" s="1409"/>
      <c r="BS126" s="1409"/>
      <c r="BT126" s="1409"/>
      <c r="BU126" s="1409"/>
      <c r="BV126" s="1409"/>
      <c r="BW126" s="1409"/>
      <c r="BX126" s="1409"/>
      <c r="BY126" s="1409"/>
      <c r="BZ126" s="1011"/>
      <c r="CA126" s="1011"/>
      <c r="CB126" s="1012"/>
    </row>
    <row r="127" spans="2:80" s="1426" customFormat="1" hidden="1">
      <c r="B127" s="329" t="s">
        <v>1171</v>
      </c>
      <c r="C127" s="77"/>
      <c r="D127" s="77"/>
      <c r="F127" s="1409"/>
      <c r="S127" s="1427">
        <v>341</v>
      </c>
      <c r="V127" s="2097">
        <v>41</v>
      </c>
      <c r="W127" s="2097"/>
      <c r="X127" s="1432"/>
      <c r="Z127" s="2088">
        <v>0</v>
      </c>
      <c r="AA127" s="2088"/>
      <c r="AB127" s="2088"/>
      <c r="AC127" s="2088"/>
      <c r="AD127" s="2088"/>
      <c r="AE127" s="2088"/>
      <c r="AF127" s="2088"/>
      <c r="AG127" s="1420"/>
      <c r="AH127" s="2088">
        <v>0</v>
      </c>
      <c r="AI127" s="2088"/>
      <c r="AJ127" s="2088"/>
      <c r="AK127" s="2088"/>
      <c r="AL127" s="2088"/>
      <c r="AM127" s="2088"/>
      <c r="AN127" s="2088"/>
      <c r="AP127" s="95" t="s">
        <v>49</v>
      </c>
      <c r="AQ127" s="77"/>
      <c r="AR127" s="77"/>
      <c r="AT127" s="1409"/>
      <c r="BF127" s="2112">
        <v>13</v>
      </c>
      <c r="BG127" s="2112"/>
      <c r="BH127" s="2112"/>
      <c r="BJ127" s="1997"/>
      <c r="BK127" s="1997"/>
      <c r="BL127" s="1997"/>
      <c r="BM127" s="1997"/>
      <c r="BN127" s="1997"/>
      <c r="BO127" s="1997"/>
      <c r="BP127" s="1997"/>
      <c r="BR127" s="1997"/>
      <c r="BS127" s="1997"/>
      <c r="BT127" s="1997"/>
      <c r="BU127" s="1997"/>
      <c r="BV127" s="1997"/>
      <c r="BW127" s="1997"/>
      <c r="BX127" s="1997"/>
      <c r="BY127" s="1409"/>
      <c r="BZ127" s="1011"/>
      <c r="CA127" s="1011"/>
      <c r="CB127" s="1012"/>
    </row>
    <row r="128" spans="2:80" s="1426" customFormat="1" hidden="1">
      <c r="B128" s="329" t="s">
        <v>1172</v>
      </c>
      <c r="C128" s="77"/>
      <c r="D128" s="77"/>
      <c r="F128" s="1409"/>
      <c r="S128" s="1427">
        <v>342</v>
      </c>
      <c r="V128" s="2097">
        <v>25</v>
      </c>
      <c r="W128" s="2097"/>
      <c r="X128" s="1432"/>
      <c r="Z128" s="2088">
        <v>0</v>
      </c>
      <c r="AA128" s="2088"/>
      <c r="AB128" s="2088"/>
      <c r="AC128" s="2088"/>
      <c r="AD128" s="2088"/>
      <c r="AE128" s="2088"/>
      <c r="AF128" s="2088"/>
      <c r="AG128" s="1420"/>
      <c r="AH128" s="2088">
        <v>0</v>
      </c>
      <c r="AI128" s="2088"/>
      <c r="AJ128" s="2088"/>
      <c r="AK128" s="2088"/>
      <c r="AL128" s="2088"/>
      <c r="AM128" s="2088"/>
      <c r="AN128" s="2088"/>
      <c r="AP128" s="95"/>
      <c r="AQ128" s="77"/>
      <c r="AR128" s="77"/>
      <c r="AT128" s="1409"/>
      <c r="BF128" s="2112"/>
      <c r="BG128" s="2112"/>
      <c r="BH128" s="2112"/>
      <c r="BJ128" s="1997"/>
      <c r="BK128" s="1997"/>
      <c r="BL128" s="1997"/>
      <c r="BM128" s="1997"/>
      <c r="BN128" s="1997"/>
      <c r="BO128" s="1997"/>
      <c r="BP128" s="1997"/>
      <c r="BR128" s="1997"/>
      <c r="BS128" s="1997"/>
      <c r="BT128" s="1997"/>
      <c r="BU128" s="1997"/>
      <c r="BV128" s="1997"/>
      <c r="BW128" s="1997"/>
      <c r="BX128" s="1997"/>
      <c r="BY128" s="1409"/>
      <c r="BZ128" s="1011"/>
      <c r="CA128" s="1011"/>
      <c r="CB128" s="1012"/>
    </row>
    <row r="129" spans="2:80" s="1426" customFormat="1" hidden="1">
      <c r="B129" s="329" t="s">
        <v>1173</v>
      </c>
      <c r="C129" s="77"/>
      <c r="D129" s="77"/>
      <c r="F129" s="1409"/>
      <c r="S129" s="1427">
        <v>343</v>
      </c>
      <c r="V129" s="2097"/>
      <c r="W129" s="2097"/>
      <c r="X129" s="1432"/>
      <c r="Z129" s="2088">
        <v>0</v>
      </c>
      <c r="AA129" s="2088"/>
      <c r="AB129" s="2088"/>
      <c r="AC129" s="2088"/>
      <c r="AD129" s="2088"/>
      <c r="AE129" s="2088"/>
      <c r="AF129" s="2088"/>
      <c r="AG129" s="1420"/>
      <c r="AH129" s="2088">
        <v>0</v>
      </c>
      <c r="AI129" s="2088"/>
      <c r="AJ129" s="2088"/>
      <c r="AK129" s="2088"/>
      <c r="AL129" s="2088"/>
      <c r="AM129" s="2088"/>
      <c r="AN129" s="2088"/>
      <c r="AP129" s="95"/>
      <c r="AQ129" s="77"/>
      <c r="AR129" s="77"/>
      <c r="AT129" s="1409"/>
      <c r="BF129" s="2112"/>
      <c r="BG129" s="2112"/>
      <c r="BH129" s="2112"/>
      <c r="BJ129" s="1997"/>
      <c r="BK129" s="1997"/>
      <c r="BL129" s="1997"/>
      <c r="BM129" s="1997"/>
      <c r="BN129" s="1997"/>
      <c r="BO129" s="1997"/>
      <c r="BP129" s="1997"/>
      <c r="BR129" s="1997"/>
      <c r="BS129" s="1997"/>
      <c r="BT129" s="1997"/>
      <c r="BU129" s="1997"/>
      <c r="BV129" s="1997"/>
      <c r="BW129" s="1997"/>
      <c r="BX129" s="1997"/>
      <c r="BY129" s="1409"/>
      <c r="BZ129" s="1011"/>
      <c r="CA129" s="1011"/>
      <c r="CB129" s="1012"/>
    </row>
    <row r="130" spans="2:80" s="1426" customFormat="1" ht="7.5" customHeight="1">
      <c r="C130" s="77"/>
      <c r="D130" s="77"/>
      <c r="F130" s="1409"/>
      <c r="S130" s="1427"/>
      <c r="V130" s="2082"/>
      <c r="W130" s="2082"/>
      <c r="X130" s="1441"/>
      <c r="Z130" s="2088"/>
      <c r="AA130" s="2088"/>
      <c r="AB130" s="2088"/>
      <c r="AC130" s="2088"/>
      <c r="AD130" s="2088"/>
      <c r="AE130" s="2088"/>
      <c r="AF130" s="2088"/>
      <c r="AG130" s="1420"/>
      <c r="AH130" s="2088"/>
      <c r="AI130" s="2088"/>
      <c r="AJ130" s="2088"/>
      <c r="AK130" s="2088"/>
      <c r="AL130" s="2088"/>
      <c r="AM130" s="2088"/>
      <c r="AN130" s="2088"/>
      <c r="AQ130" s="77"/>
      <c r="AR130" s="77"/>
      <c r="AT130" s="1409"/>
      <c r="BF130" s="2098"/>
      <c r="BG130" s="2098"/>
      <c r="BH130" s="2098"/>
      <c r="BJ130" s="1997"/>
      <c r="BK130" s="1997"/>
      <c r="BL130" s="1997"/>
      <c r="BM130" s="1997"/>
      <c r="BN130" s="1997"/>
      <c r="BO130" s="1997"/>
      <c r="BP130" s="1997"/>
      <c r="BR130" s="1997"/>
      <c r="BS130" s="1997"/>
      <c r="BT130" s="1997"/>
      <c r="BU130" s="1997"/>
      <c r="BV130" s="1997"/>
      <c r="BW130" s="1997"/>
      <c r="BX130" s="1997"/>
      <c r="BY130" s="1409"/>
      <c r="BZ130" s="1011"/>
      <c r="CA130" s="1011"/>
      <c r="CB130" s="1012"/>
    </row>
    <row r="131" spans="2:80" s="1426" customFormat="1" ht="16.5" customHeight="1">
      <c r="B131" s="1440" t="s">
        <v>836</v>
      </c>
      <c r="C131" s="77"/>
      <c r="D131" s="77"/>
      <c r="F131" s="1409"/>
      <c r="S131" s="1438">
        <v>400</v>
      </c>
      <c r="V131" s="2097"/>
      <c r="W131" s="2097"/>
      <c r="X131" s="1432"/>
      <c r="Z131" s="2106">
        <v>457991368840</v>
      </c>
      <c r="AA131" s="2106"/>
      <c r="AB131" s="2106"/>
      <c r="AC131" s="2106"/>
      <c r="AD131" s="2106"/>
      <c r="AE131" s="2106"/>
      <c r="AF131" s="2106"/>
      <c r="AG131" s="1420"/>
      <c r="AH131" s="2106">
        <v>439275310078</v>
      </c>
      <c r="AI131" s="2106"/>
      <c r="AJ131" s="2106"/>
      <c r="AK131" s="2106"/>
      <c r="AL131" s="2106"/>
      <c r="AM131" s="2106"/>
      <c r="AN131" s="2106"/>
      <c r="AP131" s="1440" t="s">
        <v>50</v>
      </c>
      <c r="AQ131" s="77"/>
      <c r="AR131" s="77"/>
      <c r="AT131" s="1409"/>
      <c r="BF131" s="2097"/>
      <c r="BG131" s="2097"/>
      <c r="BH131" s="2097"/>
      <c r="BJ131" s="1997"/>
      <c r="BK131" s="1997"/>
      <c r="BL131" s="1997"/>
      <c r="BM131" s="1997"/>
      <c r="BN131" s="1997"/>
      <c r="BO131" s="1997"/>
      <c r="BP131" s="1997"/>
      <c r="BR131" s="1997"/>
      <c r="BS131" s="1997"/>
      <c r="BT131" s="1997"/>
      <c r="BU131" s="1997"/>
      <c r="BV131" s="1997"/>
      <c r="BW131" s="1997"/>
      <c r="BX131" s="1997"/>
      <c r="BY131" s="1409"/>
      <c r="BZ131" s="1011"/>
      <c r="CA131" s="1011"/>
      <c r="CB131" s="1012"/>
    </row>
    <row r="132" spans="2:80" s="1426" customFormat="1" ht="1.5" customHeight="1">
      <c r="C132" s="77"/>
      <c r="D132" s="77"/>
      <c r="F132" s="1409"/>
      <c r="S132" s="1427"/>
      <c r="V132" s="2098"/>
      <c r="W132" s="2098"/>
      <c r="X132" s="1435"/>
      <c r="Z132" s="2088"/>
      <c r="AA132" s="2088"/>
      <c r="AB132" s="2088"/>
      <c r="AC132" s="2088"/>
      <c r="AD132" s="2088"/>
      <c r="AE132" s="2088"/>
      <c r="AF132" s="2088"/>
      <c r="AG132" s="1420"/>
      <c r="AH132" s="2088"/>
      <c r="AI132" s="2088"/>
      <c r="AJ132" s="2088"/>
      <c r="AK132" s="2088"/>
      <c r="AL132" s="2088"/>
      <c r="AM132" s="2088"/>
      <c r="AN132" s="2088"/>
      <c r="AQ132" s="77"/>
      <c r="AR132" s="77"/>
      <c r="AT132" s="1409"/>
      <c r="BF132" s="2098"/>
      <c r="BG132" s="2098"/>
      <c r="BH132" s="2098"/>
      <c r="BJ132" s="1997"/>
      <c r="BK132" s="1997"/>
      <c r="BL132" s="1997"/>
      <c r="BM132" s="1997"/>
      <c r="BN132" s="1997"/>
      <c r="BO132" s="1997"/>
      <c r="BP132" s="1997"/>
      <c r="BR132" s="1997"/>
      <c r="BS132" s="1997"/>
      <c r="BT132" s="1997"/>
      <c r="BU132" s="1997"/>
      <c r="BV132" s="1997"/>
      <c r="BW132" s="1997"/>
      <c r="BX132" s="1997"/>
      <c r="BY132" s="1409"/>
      <c r="BZ132" s="1011"/>
      <c r="CA132" s="1011"/>
      <c r="CB132" s="1012"/>
    </row>
    <row r="133" spans="2:80" s="1426" customFormat="1" ht="16.5" customHeight="1">
      <c r="B133" s="1440" t="s">
        <v>675</v>
      </c>
      <c r="C133" s="77"/>
      <c r="D133" s="77"/>
      <c r="F133" s="1409"/>
      <c r="S133" s="1438">
        <v>410</v>
      </c>
      <c r="V133" s="1440" t="s">
        <v>1997</v>
      </c>
      <c r="W133" s="2094">
        <v>20</v>
      </c>
      <c r="X133" s="2094"/>
      <c r="Z133" s="2106">
        <v>457991368840</v>
      </c>
      <c r="AA133" s="2106"/>
      <c r="AB133" s="2106"/>
      <c r="AC133" s="2106"/>
      <c r="AD133" s="2106"/>
      <c r="AE133" s="2106"/>
      <c r="AF133" s="2106"/>
      <c r="AG133" s="1420"/>
      <c r="AH133" s="2106">
        <v>439275310078</v>
      </c>
      <c r="AI133" s="2106"/>
      <c r="AJ133" s="2106"/>
      <c r="AK133" s="2106"/>
      <c r="AL133" s="2106"/>
      <c r="AM133" s="2106"/>
      <c r="AN133" s="2106"/>
      <c r="AP133" s="1440" t="s">
        <v>51</v>
      </c>
      <c r="AQ133" s="77"/>
      <c r="AR133" s="77"/>
      <c r="AT133" s="1409"/>
      <c r="BF133" s="2097"/>
      <c r="BG133" s="2097"/>
      <c r="BH133" s="2097"/>
      <c r="BJ133" s="1997"/>
      <c r="BK133" s="1997"/>
      <c r="BL133" s="1997"/>
      <c r="BM133" s="1997"/>
      <c r="BN133" s="1997"/>
      <c r="BO133" s="1997"/>
      <c r="BP133" s="1997"/>
      <c r="BR133" s="1997"/>
      <c r="BS133" s="1997"/>
      <c r="BT133" s="1997"/>
      <c r="BU133" s="1997"/>
      <c r="BV133" s="1997"/>
      <c r="BW133" s="1997"/>
      <c r="BX133" s="1997"/>
      <c r="BY133" s="1409"/>
      <c r="BZ133" s="1011"/>
      <c r="CA133" s="1011"/>
      <c r="CB133" s="1012"/>
    </row>
    <row r="134" spans="2:80" s="1426" customFormat="1" ht="16.5" customHeight="1">
      <c r="B134" s="329" t="s">
        <v>837</v>
      </c>
      <c r="C134" s="77"/>
      <c r="D134" s="77"/>
      <c r="F134" s="1409"/>
      <c r="S134" s="1427">
        <v>411</v>
      </c>
      <c r="V134" s="2112"/>
      <c r="W134" s="2112"/>
      <c r="X134" s="1431"/>
      <c r="Z134" s="2088">
        <v>435980320000</v>
      </c>
      <c r="AA134" s="2088"/>
      <c r="AB134" s="2088"/>
      <c r="AC134" s="2088"/>
      <c r="AD134" s="2088"/>
      <c r="AE134" s="2088"/>
      <c r="AF134" s="2088"/>
      <c r="AG134" s="1420"/>
      <c r="AH134" s="2088">
        <v>435980320000</v>
      </c>
      <c r="AI134" s="2088"/>
      <c r="AJ134" s="2088"/>
      <c r="AK134" s="2088"/>
      <c r="AL134" s="2088"/>
      <c r="AM134" s="2088"/>
      <c r="AN134" s="2088"/>
      <c r="AP134" s="95" t="s">
        <v>52</v>
      </c>
      <c r="AQ134" s="77"/>
      <c r="AR134" s="77"/>
      <c r="AT134" s="1409"/>
      <c r="BF134" s="2112">
        <v>21</v>
      </c>
      <c r="BG134" s="2112"/>
      <c r="BH134" s="2112"/>
      <c r="BJ134" s="1997"/>
      <c r="BK134" s="1997"/>
      <c r="BL134" s="1997"/>
      <c r="BM134" s="1997"/>
      <c r="BN134" s="1997"/>
      <c r="BO134" s="1997"/>
      <c r="BP134" s="1997"/>
      <c r="BR134" s="1997"/>
      <c r="BS134" s="1997"/>
      <c r="BT134" s="1997"/>
      <c r="BU134" s="1997"/>
      <c r="BV134" s="1997"/>
      <c r="BW134" s="1997"/>
      <c r="BX134" s="1997"/>
      <c r="BY134" s="1409"/>
      <c r="BZ134" s="1011"/>
      <c r="CA134" s="1011"/>
      <c r="CB134" s="1012"/>
    </row>
    <row r="135" spans="2:80" s="81" customFormat="1" ht="16.5" hidden="1" customHeight="1" outlineLevel="1">
      <c r="B135" s="100" t="s">
        <v>1604</v>
      </c>
      <c r="C135" s="80"/>
      <c r="D135" s="80"/>
      <c r="F135" s="1411"/>
      <c r="S135" s="91" t="s">
        <v>665</v>
      </c>
      <c r="V135" s="2170"/>
      <c r="W135" s="2170"/>
      <c r="X135" s="1437"/>
      <c r="Z135" s="2101">
        <v>0</v>
      </c>
      <c r="AA135" s="2101"/>
      <c r="AB135" s="2101"/>
      <c r="AC135" s="2101"/>
      <c r="AD135" s="2101"/>
      <c r="AE135" s="2101"/>
      <c r="AF135" s="2101"/>
      <c r="AG135" s="1428"/>
      <c r="AH135" s="2101">
        <v>0</v>
      </c>
      <c r="AI135" s="2101"/>
      <c r="AJ135" s="2101"/>
      <c r="AK135" s="2101"/>
      <c r="AL135" s="2101"/>
      <c r="AM135" s="2101"/>
      <c r="AN135" s="2101"/>
      <c r="AP135" s="100"/>
      <c r="AQ135" s="80"/>
      <c r="AR135" s="80"/>
      <c r="AT135" s="1411"/>
      <c r="BF135" s="1437"/>
      <c r="BG135" s="1437"/>
      <c r="BH135" s="1437"/>
      <c r="BJ135" s="1411"/>
      <c r="BK135" s="1411"/>
      <c r="BL135" s="1411"/>
      <c r="BM135" s="1411"/>
      <c r="BN135" s="1411"/>
      <c r="BO135" s="1411"/>
      <c r="BP135" s="1411"/>
      <c r="BR135" s="1411"/>
      <c r="BS135" s="1411"/>
      <c r="BT135" s="1411"/>
      <c r="BU135" s="1411"/>
      <c r="BV135" s="1411"/>
      <c r="BW135" s="1411"/>
      <c r="BX135" s="1411"/>
      <c r="BY135" s="1411"/>
      <c r="BZ135" s="1494"/>
      <c r="CA135" s="1494"/>
      <c r="CB135" s="1012"/>
    </row>
    <row r="136" spans="2:80" s="81" customFormat="1" ht="16.5" hidden="1" customHeight="1" outlineLevel="1">
      <c r="B136" s="100" t="s">
        <v>1605</v>
      </c>
      <c r="C136" s="80"/>
      <c r="D136" s="80"/>
      <c r="F136" s="1411"/>
      <c r="S136" s="91" t="s">
        <v>666</v>
      </c>
      <c r="V136" s="2170"/>
      <c r="W136" s="2170"/>
      <c r="X136" s="1437"/>
      <c r="Z136" s="2101">
        <v>435980320000</v>
      </c>
      <c r="AA136" s="2101"/>
      <c r="AB136" s="2101"/>
      <c r="AC136" s="2101"/>
      <c r="AD136" s="2101"/>
      <c r="AE136" s="2101"/>
      <c r="AF136" s="2101"/>
      <c r="AG136" s="1428"/>
      <c r="AH136" s="2101">
        <v>435980320000</v>
      </c>
      <c r="AI136" s="2101"/>
      <c r="AJ136" s="2101"/>
      <c r="AK136" s="2101"/>
      <c r="AL136" s="2101"/>
      <c r="AM136" s="2101"/>
      <c r="AN136" s="2101"/>
      <c r="AP136" s="100"/>
      <c r="AQ136" s="80"/>
      <c r="AR136" s="80"/>
      <c r="AT136" s="1411"/>
      <c r="BF136" s="1437"/>
      <c r="BG136" s="1437"/>
      <c r="BH136" s="1437"/>
      <c r="BJ136" s="1411"/>
      <c r="BK136" s="1411"/>
      <c r="BL136" s="1411"/>
      <c r="BM136" s="1411"/>
      <c r="BN136" s="1411"/>
      <c r="BO136" s="1411"/>
      <c r="BP136" s="1411"/>
      <c r="BR136" s="1411"/>
      <c r="BS136" s="1411"/>
      <c r="BT136" s="1411"/>
      <c r="BU136" s="1411"/>
      <c r="BV136" s="1411"/>
      <c r="BW136" s="1411"/>
      <c r="BX136" s="1411"/>
      <c r="BY136" s="1411"/>
      <c r="BZ136" s="1494"/>
      <c r="CA136" s="1494"/>
      <c r="CB136" s="1495"/>
    </row>
    <row r="137" spans="2:80" s="1426" customFormat="1" ht="16.5" customHeight="1">
      <c r="B137" s="95" t="s">
        <v>676</v>
      </c>
      <c r="C137" s="77"/>
      <c r="D137" s="77"/>
      <c r="F137" s="1409"/>
      <c r="S137" s="1427">
        <v>412</v>
      </c>
      <c r="V137" s="2112"/>
      <c r="W137" s="2112"/>
      <c r="X137" s="1431"/>
      <c r="Z137" s="2088">
        <v>-717950000</v>
      </c>
      <c r="AA137" s="2088"/>
      <c r="AB137" s="2088"/>
      <c r="AC137" s="2088"/>
      <c r="AD137" s="2088"/>
      <c r="AE137" s="2088"/>
      <c r="AF137" s="2088"/>
      <c r="AG137" s="1420"/>
      <c r="AH137" s="2088">
        <v>-717950000</v>
      </c>
      <c r="AI137" s="2088"/>
      <c r="AJ137" s="2088"/>
      <c r="AK137" s="2088"/>
      <c r="AL137" s="2088"/>
      <c r="AM137" s="2088"/>
      <c r="AN137" s="2088"/>
      <c r="AP137" s="95" t="s">
        <v>53</v>
      </c>
      <c r="AQ137" s="77"/>
      <c r="AR137" s="77"/>
      <c r="AT137" s="1409"/>
      <c r="BF137" s="2112"/>
      <c r="BG137" s="2112"/>
      <c r="BH137" s="2112"/>
      <c r="BJ137" s="1997"/>
      <c r="BK137" s="1997"/>
      <c r="BL137" s="1997"/>
      <c r="BM137" s="1997"/>
      <c r="BN137" s="1997"/>
      <c r="BO137" s="1997"/>
      <c r="BP137" s="1997"/>
      <c r="BR137" s="1997"/>
      <c r="BS137" s="1997"/>
      <c r="BT137" s="1997"/>
      <c r="BU137" s="1997"/>
      <c r="BV137" s="1997"/>
      <c r="BW137" s="1997"/>
      <c r="BX137" s="1997"/>
      <c r="BY137" s="1409"/>
      <c r="BZ137" s="1011"/>
      <c r="CA137" s="1011"/>
      <c r="CB137" s="1012"/>
    </row>
    <row r="138" spans="2:80" s="1426" customFormat="1" ht="16.5" hidden="1" customHeight="1">
      <c r="B138" s="329" t="s">
        <v>838</v>
      </c>
      <c r="C138" s="77"/>
      <c r="D138" s="77"/>
      <c r="F138" s="1409"/>
      <c r="S138" s="1427">
        <v>413</v>
      </c>
      <c r="V138" s="2112"/>
      <c r="W138" s="2112"/>
      <c r="X138" s="1431"/>
      <c r="Z138" s="2088">
        <v>0</v>
      </c>
      <c r="AA138" s="2088"/>
      <c r="AB138" s="2088"/>
      <c r="AC138" s="2088"/>
      <c r="AD138" s="2088"/>
      <c r="AE138" s="2088"/>
      <c r="AF138" s="2088"/>
      <c r="AG138" s="1420"/>
      <c r="AH138" s="2088">
        <v>0</v>
      </c>
      <c r="AI138" s="2088"/>
      <c r="AJ138" s="2088"/>
      <c r="AK138" s="2088"/>
      <c r="AL138" s="2088"/>
      <c r="AM138" s="2088"/>
      <c r="AN138" s="2088"/>
      <c r="AP138" s="95"/>
      <c r="AQ138" s="77"/>
      <c r="AR138" s="77"/>
      <c r="AT138" s="1409"/>
      <c r="BF138" s="1431"/>
      <c r="BG138" s="1431"/>
      <c r="BH138" s="1431"/>
      <c r="BJ138" s="1409"/>
      <c r="BK138" s="1409"/>
      <c r="BL138" s="1409"/>
      <c r="BM138" s="1409"/>
      <c r="BN138" s="1409"/>
      <c r="BO138" s="1409"/>
      <c r="BP138" s="1409"/>
      <c r="BR138" s="1409"/>
      <c r="BS138" s="1409"/>
      <c r="BT138" s="1409"/>
      <c r="BU138" s="1409"/>
      <c r="BV138" s="1409"/>
      <c r="BW138" s="1409"/>
      <c r="BX138" s="1409"/>
      <c r="BY138" s="1409"/>
      <c r="BZ138" s="1011"/>
      <c r="CA138" s="1011"/>
      <c r="CB138" s="1012"/>
    </row>
    <row r="139" spans="2:80" s="1426" customFormat="1" ht="16.5" customHeight="1">
      <c r="B139" s="329" t="s">
        <v>839</v>
      </c>
      <c r="C139" s="77"/>
      <c r="D139" s="77"/>
      <c r="F139" s="1409"/>
      <c r="S139" s="1427">
        <v>414</v>
      </c>
      <c r="V139" s="2112"/>
      <c r="W139" s="2112"/>
      <c r="X139" s="1431"/>
      <c r="Z139" s="2088">
        <v>0</v>
      </c>
      <c r="AA139" s="2088"/>
      <c r="AB139" s="2088"/>
      <c r="AC139" s="2088"/>
      <c r="AD139" s="2088"/>
      <c r="AE139" s="2088"/>
      <c r="AF139" s="2088"/>
      <c r="AG139" s="1420"/>
      <c r="AH139" s="2088">
        <v>0</v>
      </c>
      <c r="AI139" s="2088"/>
      <c r="AJ139" s="2088"/>
      <c r="AK139" s="2088"/>
      <c r="AL139" s="2088"/>
      <c r="AM139" s="2088"/>
      <c r="AN139" s="2088"/>
      <c r="AP139" s="95" t="s">
        <v>54</v>
      </c>
      <c r="AQ139" s="77"/>
      <c r="AR139" s="77"/>
      <c r="AT139" s="1409"/>
      <c r="BF139" s="2112"/>
      <c r="BG139" s="2112"/>
      <c r="BH139" s="2112"/>
      <c r="BJ139" s="1997"/>
      <c r="BK139" s="1997"/>
      <c r="BL139" s="1997"/>
      <c r="BM139" s="1997"/>
      <c r="BN139" s="1997"/>
      <c r="BO139" s="1997"/>
      <c r="BP139" s="1997"/>
      <c r="BR139" s="1997"/>
      <c r="BS139" s="1997"/>
      <c r="BT139" s="1997"/>
      <c r="BU139" s="1997"/>
      <c r="BV139" s="1997"/>
      <c r="BW139" s="1997"/>
      <c r="BX139" s="1997"/>
      <c r="BY139" s="1409"/>
      <c r="BZ139" s="1011"/>
      <c r="CA139" s="1011"/>
      <c r="CB139" s="1012"/>
    </row>
    <row r="140" spans="2:80" s="1426" customFormat="1" ht="16.5" customHeight="1">
      <c r="B140" s="329" t="s">
        <v>840</v>
      </c>
      <c r="C140" s="77"/>
      <c r="D140" s="77"/>
      <c r="F140" s="1409"/>
      <c r="S140" s="1427">
        <v>415</v>
      </c>
      <c r="V140" s="2097"/>
      <c r="W140" s="2097"/>
      <c r="X140" s="1432"/>
      <c r="Z140" s="2088">
        <v>-12034773335</v>
      </c>
      <c r="AA140" s="2088"/>
      <c r="AB140" s="2088"/>
      <c r="AC140" s="2088"/>
      <c r="AD140" s="2088"/>
      <c r="AE140" s="2088"/>
      <c r="AF140" s="2088"/>
      <c r="AG140" s="1420"/>
      <c r="AH140" s="2088">
        <v>-12034773335</v>
      </c>
      <c r="AI140" s="2088"/>
      <c r="AJ140" s="2088"/>
      <c r="AK140" s="2088"/>
      <c r="AL140" s="2088"/>
      <c r="AM140" s="2088"/>
      <c r="AN140" s="2088"/>
      <c r="AP140" s="95" t="s">
        <v>55</v>
      </c>
      <c r="AQ140" s="77"/>
      <c r="AR140" s="77"/>
      <c r="AT140" s="1409"/>
      <c r="BF140" s="2112"/>
      <c r="BG140" s="2112"/>
      <c r="BH140" s="2112"/>
      <c r="BJ140" s="1997"/>
      <c r="BK140" s="1997"/>
      <c r="BL140" s="1997"/>
      <c r="BM140" s="1997"/>
      <c r="BN140" s="1997"/>
      <c r="BO140" s="1997"/>
      <c r="BP140" s="1997"/>
      <c r="BR140" s="1997"/>
      <c r="BS140" s="1997"/>
      <c r="BT140" s="1997"/>
      <c r="BU140" s="1997"/>
      <c r="BV140" s="1997"/>
      <c r="BW140" s="1997"/>
      <c r="BX140" s="1997"/>
      <c r="BY140" s="1409"/>
      <c r="BZ140" s="1011"/>
      <c r="CA140" s="1011"/>
      <c r="CB140" s="1012"/>
    </row>
    <row r="141" spans="2:80" s="1426" customFormat="1" ht="16.5" customHeight="1">
      <c r="B141" s="329" t="s">
        <v>841</v>
      </c>
      <c r="C141" s="77"/>
      <c r="D141" s="77"/>
      <c r="F141" s="1409"/>
      <c r="S141" s="1427">
        <v>416</v>
      </c>
      <c r="V141" s="1440"/>
      <c r="W141" s="1440"/>
      <c r="X141" s="1440"/>
      <c r="Z141" s="2088">
        <v>0</v>
      </c>
      <c r="AA141" s="2088"/>
      <c r="AB141" s="2088"/>
      <c r="AC141" s="2088"/>
      <c r="AD141" s="2088"/>
      <c r="AE141" s="2088"/>
      <c r="AF141" s="2088"/>
      <c r="AG141" s="1420"/>
      <c r="AH141" s="2088">
        <v>0</v>
      </c>
      <c r="AI141" s="2088"/>
      <c r="AJ141" s="2088"/>
      <c r="AK141" s="2088"/>
      <c r="AL141" s="2088"/>
      <c r="AM141" s="2088"/>
      <c r="AN141" s="2088"/>
      <c r="AP141" s="95" t="s">
        <v>113</v>
      </c>
      <c r="AQ141" s="77"/>
      <c r="AR141" s="77"/>
      <c r="AT141" s="1409"/>
      <c r="BF141" s="2112"/>
      <c r="BG141" s="2112"/>
      <c r="BH141" s="2112"/>
      <c r="BJ141" s="1997"/>
      <c r="BK141" s="1997"/>
      <c r="BL141" s="1997"/>
      <c r="BM141" s="1997"/>
      <c r="BN141" s="1997"/>
      <c r="BO141" s="1997"/>
      <c r="BP141" s="1997"/>
      <c r="BR141" s="1997"/>
      <c r="BS141" s="1997"/>
      <c r="BT141" s="1997"/>
      <c r="BU141" s="1997"/>
      <c r="BV141" s="1997"/>
      <c r="BW141" s="1997"/>
      <c r="BX141" s="1997"/>
      <c r="BY141" s="1409"/>
      <c r="BZ141" s="1011"/>
      <c r="CA141" s="1011"/>
      <c r="CB141" s="1012"/>
    </row>
    <row r="142" spans="2:80" s="1426" customFormat="1" ht="16.5" hidden="1" customHeight="1">
      <c r="B142" s="329" t="s">
        <v>842</v>
      </c>
      <c r="C142" s="77"/>
      <c r="D142" s="77"/>
      <c r="F142" s="1409"/>
      <c r="S142" s="1427">
        <v>417</v>
      </c>
      <c r="V142" s="1440"/>
      <c r="W142" s="1440"/>
      <c r="X142" s="1440"/>
      <c r="Z142" s="2088">
        <v>0</v>
      </c>
      <c r="AA142" s="2088"/>
      <c r="AB142" s="2088"/>
      <c r="AC142" s="2088"/>
      <c r="AD142" s="2088"/>
      <c r="AE142" s="2088"/>
      <c r="AF142" s="2088"/>
      <c r="AG142" s="1420"/>
      <c r="AH142" s="2088">
        <v>0</v>
      </c>
      <c r="AI142" s="2088"/>
      <c r="AJ142" s="2088"/>
      <c r="AK142" s="2088"/>
      <c r="AL142" s="2088"/>
      <c r="AM142" s="2088"/>
      <c r="AN142" s="2088"/>
      <c r="AP142" s="95" t="s">
        <v>114</v>
      </c>
      <c r="AQ142" s="77"/>
      <c r="AR142" s="77"/>
      <c r="AT142" s="1409"/>
      <c r="BF142" s="2112">
        <v>21</v>
      </c>
      <c r="BG142" s="2112"/>
      <c r="BH142" s="2112"/>
      <c r="BJ142" s="1997"/>
      <c r="BK142" s="1997"/>
      <c r="BL142" s="1997"/>
      <c r="BM142" s="1997"/>
      <c r="BN142" s="1997"/>
      <c r="BO142" s="1997"/>
      <c r="BP142" s="1997"/>
      <c r="BR142" s="1997"/>
      <c r="BS142" s="1997"/>
      <c r="BT142" s="1997"/>
      <c r="BU142" s="1997"/>
      <c r="BV142" s="1997"/>
      <c r="BW142" s="1997"/>
      <c r="BX142" s="1997"/>
      <c r="BY142" s="1409"/>
      <c r="BZ142" s="1011"/>
      <c r="CA142" s="1011"/>
      <c r="CB142" s="1012"/>
    </row>
    <row r="143" spans="2:80" s="1426" customFormat="1" ht="16.5" customHeight="1">
      <c r="B143" s="329" t="s">
        <v>843</v>
      </c>
      <c r="C143" s="77"/>
      <c r="D143" s="77"/>
      <c r="F143" s="1409"/>
      <c r="S143" s="1427">
        <v>418</v>
      </c>
      <c r="V143" s="2097"/>
      <c r="W143" s="2097"/>
      <c r="X143" s="1432"/>
      <c r="Z143" s="2088">
        <v>8631318002</v>
      </c>
      <c r="AA143" s="2088"/>
      <c r="AB143" s="2088"/>
      <c r="AC143" s="2088"/>
      <c r="AD143" s="2088"/>
      <c r="AE143" s="2088"/>
      <c r="AF143" s="2088"/>
      <c r="AG143" s="1420"/>
      <c r="AH143" s="2088">
        <v>7673296761</v>
      </c>
      <c r="AI143" s="2088"/>
      <c r="AJ143" s="2088"/>
      <c r="AK143" s="2088"/>
      <c r="AL143" s="2088"/>
      <c r="AM143" s="2088"/>
      <c r="AN143" s="2088"/>
      <c r="AP143" s="95" t="s">
        <v>56</v>
      </c>
      <c r="AQ143" s="77"/>
      <c r="AR143" s="77"/>
      <c r="AT143" s="1409"/>
      <c r="BF143" s="2112">
        <v>21</v>
      </c>
      <c r="BG143" s="2112"/>
      <c r="BH143" s="2112"/>
      <c r="BJ143" s="1997"/>
      <c r="BK143" s="1997"/>
      <c r="BL143" s="1997"/>
      <c r="BM143" s="1997"/>
      <c r="BN143" s="1997"/>
      <c r="BO143" s="1997"/>
      <c r="BP143" s="1997"/>
      <c r="BR143" s="1997"/>
      <c r="BS143" s="1997"/>
      <c r="BT143" s="1997"/>
      <c r="BU143" s="1997"/>
      <c r="BV143" s="1997"/>
      <c r="BW143" s="1997"/>
      <c r="BX143" s="1997"/>
      <c r="BY143" s="1409"/>
      <c r="BZ143" s="1011"/>
      <c r="CA143" s="1011"/>
      <c r="CB143" s="1012"/>
    </row>
    <row r="144" spans="2:80" s="1426" customFormat="1" ht="16.5" hidden="1" customHeight="1">
      <c r="B144" s="329" t="s">
        <v>844</v>
      </c>
      <c r="C144" s="77"/>
      <c r="D144" s="77"/>
      <c r="F144" s="1409"/>
      <c r="S144" s="1427">
        <v>419</v>
      </c>
      <c r="V144" s="2112"/>
      <c r="W144" s="2112"/>
      <c r="X144" s="1431"/>
      <c r="Z144" s="2088">
        <v>0</v>
      </c>
      <c r="AA144" s="2088"/>
      <c r="AB144" s="2088"/>
      <c r="AC144" s="2088"/>
      <c r="AD144" s="2088"/>
      <c r="AE144" s="2088"/>
      <c r="AF144" s="2088"/>
      <c r="AG144" s="1420"/>
      <c r="AH144" s="2088">
        <v>0</v>
      </c>
      <c r="AI144" s="2088"/>
      <c r="AJ144" s="2088"/>
      <c r="AK144" s="2088"/>
      <c r="AL144" s="2088"/>
      <c r="AM144" s="2088"/>
      <c r="AN144" s="2088"/>
      <c r="AP144" s="95" t="s">
        <v>57</v>
      </c>
      <c r="AQ144" s="77"/>
      <c r="AR144" s="77"/>
      <c r="AT144" s="1409"/>
      <c r="BF144" s="2112">
        <v>21</v>
      </c>
      <c r="BG144" s="2112"/>
      <c r="BH144" s="2112"/>
      <c r="BJ144" s="1997"/>
      <c r="BK144" s="1997"/>
      <c r="BL144" s="1997"/>
      <c r="BM144" s="1997"/>
      <c r="BN144" s="1997"/>
      <c r="BO144" s="1997"/>
      <c r="BP144" s="1997"/>
      <c r="BR144" s="1997"/>
      <c r="BS144" s="1997"/>
      <c r="BT144" s="1997"/>
      <c r="BU144" s="1997"/>
      <c r="BV144" s="1997"/>
      <c r="BW144" s="1997"/>
      <c r="BX144" s="1997"/>
      <c r="BY144" s="1409"/>
      <c r="BZ144" s="1011"/>
      <c r="CA144" s="1011"/>
      <c r="CB144" s="1012"/>
    </row>
    <row r="145" spans="2:80" s="1426" customFormat="1" ht="16.5" hidden="1" customHeight="1">
      <c r="B145" s="329" t="s">
        <v>845</v>
      </c>
      <c r="C145" s="77"/>
      <c r="D145" s="77"/>
      <c r="F145" s="1409"/>
      <c r="S145" s="1427">
        <v>420</v>
      </c>
      <c r="V145" s="2112"/>
      <c r="W145" s="2112"/>
      <c r="X145" s="1431"/>
      <c r="Z145" s="2088">
        <v>0</v>
      </c>
      <c r="AA145" s="2088"/>
      <c r="AB145" s="2088"/>
      <c r="AC145" s="2088"/>
      <c r="AD145" s="2088"/>
      <c r="AE145" s="2088"/>
      <c r="AF145" s="2088"/>
      <c r="AG145" s="1420"/>
      <c r="AH145" s="2088">
        <v>0</v>
      </c>
      <c r="AI145" s="2088"/>
      <c r="AJ145" s="2088"/>
      <c r="AK145" s="2088"/>
      <c r="AL145" s="2088"/>
      <c r="AM145" s="2088"/>
      <c r="AN145" s="2088"/>
      <c r="AP145" s="95"/>
      <c r="AQ145" s="77"/>
      <c r="AR145" s="77"/>
      <c r="AT145" s="1409"/>
      <c r="BF145" s="1431"/>
      <c r="BG145" s="1431"/>
      <c r="BH145" s="1431"/>
      <c r="BJ145" s="1409"/>
      <c r="BK145" s="1409"/>
      <c r="BL145" s="1409"/>
      <c r="BM145" s="1409"/>
      <c r="BN145" s="1409"/>
      <c r="BO145" s="1409"/>
      <c r="BP145" s="1409"/>
      <c r="BR145" s="1409"/>
      <c r="BS145" s="1409"/>
      <c r="BT145" s="1409"/>
      <c r="BU145" s="1409"/>
      <c r="BV145" s="1409"/>
      <c r="BW145" s="1409"/>
      <c r="BX145" s="1409"/>
      <c r="BY145" s="1409"/>
      <c r="BZ145" s="1011"/>
      <c r="CA145" s="1011"/>
      <c r="CB145" s="1012"/>
    </row>
    <row r="146" spans="2:80" s="1426" customFormat="1" ht="16.5" customHeight="1">
      <c r="B146" s="329" t="s">
        <v>846</v>
      </c>
      <c r="C146" s="77"/>
      <c r="D146" s="77"/>
      <c r="F146" s="1409"/>
      <c r="S146" s="1427">
        <v>421</v>
      </c>
      <c r="V146" s="2112"/>
      <c r="W146" s="2112"/>
      <c r="X146" s="1431"/>
      <c r="Z146" s="2088">
        <v>26132454173</v>
      </c>
      <c r="AA146" s="2088"/>
      <c r="AB146" s="2088"/>
      <c r="AC146" s="2088"/>
      <c r="AD146" s="2088"/>
      <c r="AE146" s="2088"/>
      <c r="AF146" s="2088"/>
      <c r="AG146" s="1420"/>
      <c r="AH146" s="2088">
        <v>8374416652</v>
      </c>
      <c r="AI146" s="2088"/>
      <c r="AJ146" s="2088"/>
      <c r="AK146" s="2088"/>
      <c r="AL146" s="2088"/>
      <c r="AM146" s="2088"/>
      <c r="AN146" s="2088"/>
      <c r="AP146" s="95"/>
      <c r="AQ146" s="77"/>
      <c r="AR146" s="77"/>
      <c r="AT146" s="1409"/>
      <c r="BF146" s="1431"/>
      <c r="BG146" s="1431"/>
      <c r="BH146" s="1431"/>
      <c r="BJ146" s="1409"/>
      <c r="BK146" s="1409"/>
      <c r="BL146" s="1409"/>
      <c r="BM146" s="1409"/>
      <c r="BN146" s="1409"/>
      <c r="BO146" s="1409"/>
      <c r="BP146" s="1409"/>
      <c r="BR146" s="1409"/>
      <c r="BS146" s="1409"/>
      <c r="BT146" s="1409"/>
      <c r="BU146" s="1409"/>
      <c r="BV146" s="1409"/>
      <c r="BW146" s="1409"/>
      <c r="BX146" s="1409"/>
      <c r="BY146" s="1409"/>
      <c r="BZ146" s="1011"/>
      <c r="CA146" s="1011"/>
      <c r="CB146" s="1012"/>
    </row>
    <row r="147" spans="2:80" s="1003" customFormat="1" ht="16.5" customHeight="1">
      <c r="B147" s="1001" t="s">
        <v>849</v>
      </c>
      <c r="C147" s="1002"/>
      <c r="D147" s="1002"/>
      <c r="F147" s="1004"/>
      <c r="S147" s="1005" t="s">
        <v>847</v>
      </c>
      <c r="V147" s="2169"/>
      <c r="W147" s="2169"/>
      <c r="X147" s="1436"/>
      <c r="Z147" s="2101">
        <v>7097054997</v>
      </c>
      <c r="AA147" s="2101"/>
      <c r="AB147" s="2101"/>
      <c r="AC147" s="2101"/>
      <c r="AD147" s="2101"/>
      <c r="AE147" s="2101"/>
      <c r="AF147" s="2101"/>
      <c r="AG147" s="1428"/>
      <c r="AH147" s="2101">
        <v>1987608380</v>
      </c>
      <c r="AI147" s="2101"/>
      <c r="AJ147" s="2101"/>
      <c r="AK147" s="2101"/>
      <c r="AL147" s="2101"/>
      <c r="AM147" s="2101"/>
      <c r="AN147" s="2101"/>
      <c r="AP147" s="1006"/>
      <c r="AQ147" s="1002"/>
      <c r="AR147" s="1002"/>
      <c r="AT147" s="1004"/>
      <c r="BF147" s="1436"/>
      <c r="BG147" s="1436"/>
      <c r="BH147" s="1436"/>
      <c r="BJ147" s="1004"/>
      <c r="BK147" s="1004"/>
      <c r="BL147" s="1004"/>
      <c r="BM147" s="1004"/>
      <c r="BN147" s="1004"/>
      <c r="BO147" s="1004"/>
      <c r="BP147" s="1004"/>
      <c r="BR147" s="1004"/>
      <c r="BS147" s="1004"/>
      <c r="BT147" s="1004"/>
      <c r="BU147" s="1004"/>
      <c r="BV147" s="1004"/>
      <c r="BW147" s="1004"/>
      <c r="BX147" s="1004"/>
      <c r="BY147" s="1004"/>
      <c r="BZ147" s="1496"/>
      <c r="CA147" s="1496"/>
      <c r="CB147" s="1012"/>
    </row>
    <row r="148" spans="2:80" s="1003" customFormat="1" ht="16.5" customHeight="1">
      <c r="B148" s="1001" t="s">
        <v>850</v>
      </c>
      <c r="C148" s="1002"/>
      <c r="D148" s="1002"/>
      <c r="F148" s="1004"/>
      <c r="S148" s="1005" t="s">
        <v>848</v>
      </c>
      <c r="V148" s="2169"/>
      <c r="W148" s="2169"/>
      <c r="X148" s="1436"/>
      <c r="Z148" s="2101">
        <v>19035399176</v>
      </c>
      <c r="AA148" s="2101"/>
      <c r="AB148" s="2101"/>
      <c r="AC148" s="2101"/>
      <c r="AD148" s="2101"/>
      <c r="AE148" s="2101"/>
      <c r="AF148" s="2101"/>
      <c r="AG148" s="1428"/>
      <c r="AH148" s="2101">
        <v>6386808272</v>
      </c>
      <c r="AI148" s="2101"/>
      <c r="AJ148" s="2101"/>
      <c r="AK148" s="2101"/>
      <c r="AL148" s="2101"/>
      <c r="AM148" s="2101"/>
      <c r="AN148" s="2101"/>
      <c r="AP148" s="1006"/>
      <c r="AQ148" s="1002"/>
      <c r="AR148" s="1002"/>
      <c r="AT148" s="1004"/>
      <c r="BF148" s="1436"/>
      <c r="BG148" s="1436"/>
      <c r="BH148" s="1436"/>
      <c r="BJ148" s="1004"/>
      <c r="BK148" s="1004"/>
      <c r="BL148" s="1004"/>
      <c r="BM148" s="1004"/>
      <c r="BN148" s="1004"/>
      <c r="BO148" s="1004"/>
      <c r="BP148" s="1004"/>
      <c r="BR148" s="1004"/>
      <c r="BS148" s="1004"/>
      <c r="BT148" s="1004"/>
      <c r="BU148" s="1004"/>
      <c r="BV148" s="1004"/>
      <c r="BW148" s="1004"/>
      <c r="BX148" s="1004"/>
      <c r="BY148" s="1004"/>
      <c r="BZ148" s="1496"/>
      <c r="CA148" s="1496"/>
      <c r="CB148" s="1012"/>
    </row>
    <row r="149" spans="2:80" s="1426" customFormat="1" hidden="1">
      <c r="B149" s="329" t="s">
        <v>1176</v>
      </c>
      <c r="C149" s="77"/>
      <c r="D149" s="77"/>
      <c r="F149" s="1409"/>
      <c r="S149" s="1427">
        <v>422</v>
      </c>
      <c r="V149" s="2112"/>
      <c r="W149" s="2112"/>
      <c r="X149" s="1431"/>
      <c r="Z149" s="2088">
        <v>0</v>
      </c>
      <c r="AA149" s="2088"/>
      <c r="AB149" s="2088"/>
      <c r="AC149" s="2088"/>
      <c r="AD149" s="2088"/>
      <c r="AE149" s="2088"/>
      <c r="AF149" s="2088"/>
      <c r="AG149" s="1420"/>
      <c r="AH149" s="2088">
        <v>0</v>
      </c>
      <c r="AI149" s="2088"/>
      <c r="AJ149" s="2088"/>
      <c r="AK149" s="2088"/>
      <c r="AL149" s="2088"/>
      <c r="AM149" s="2088"/>
      <c r="AN149" s="2088"/>
      <c r="AP149" s="95" t="s">
        <v>58</v>
      </c>
      <c r="AQ149" s="77"/>
      <c r="AR149" s="77"/>
      <c r="AT149" s="1409"/>
      <c r="BF149" s="2112"/>
      <c r="BG149" s="2112"/>
      <c r="BH149" s="2112"/>
      <c r="BJ149" s="1997"/>
      <c r="BK149" s="1997"/>
      <c r="BL149" s="1997"/>
      <c r="BM149" s="1997"/>
      <c r="BN149" s="1997"/>
      <c r="BO149" s="1997"/>
      <c r="BP149" s="1997"/>
      <c r="BR149" s="1997"/>
      <c r="BS149" s="1997"/>
      <c r="BT149" s="1997"/>
      <c r="BU149" s="1997"/>
      <c r="BV149" s="1997"/>
      <c r="BW149" s="1997"/>
      <c r="BX149" s="1997"/>
      <c r="BY149" s="1409"/>
      <c r="BZ149" s="1011"/>
      <c r="CA149" s="1011"/>
      <c r="CB149" s="1012"/>
    </row>
    <row r="150" spans="2:80" s="1426" customFormat="1" ht="3" customHeight="1">
      <c r="B150" s="95"/>
      <c r="C150" s="77"/>
      <c r="D150" s="77"/>
      <c r="F150" s="1409"/>
      <c r="S150" s="1427"/>
      <c r="V150" s="1431"/>
      <c r="W150" s="1431"/>
      <c r="X150" s="1431"/>
      <c r="Z150" s="1420"/>
      <c r="AA150" s="1420"/>
      <c r="AB150" s="1420"/>
      <c r="AC150" s="1420"/>
      <c r="AD150" s="1420"/>
      <c r="AE150" s="1420"/>
      <c r="AF150" s="1420"/>
      <c r="AG150" s="1420"/>
      <c r="AH150" s="1420"/>
      <c r="AI150" s="1420"/>
      <c r="AJ150" s="1420"/>
      <c r="AK150" s="1420"/>
      <c r="AL150" s="1420"/>
      <c r="AM150" s="1420"/>
      <c r="AN150" s="1420"/>
      <c r="AQ150" s="77"/>
      <c r="AR150" s="77"/>
      <c r="AT150" s="1409"/>
      <c r="BF150" s="1435"/>
      <c r="BG150" s="1435"/>
      <c r="BH150" s="1435"/>
      <c r="BJ150" s="1409"/>
      <c r="BK150" s="1409"/>
      <c r="BL150" s="1409"/>
      <c r="BM150" s="1409"/>
      <c r="BN150" s="1409"/>
      <c r="BO150" s="1409"/>
      <c r="BP150" s="1409"/>
      <c r="BR150" s="1409"/>
      <c r="BS150" s="1409"/>
      <c r="BT150" s="1409"/>
      <c r="BU150" s="1409"/>
      <c r="BV150" s="1409"/>
      <c r="BW150" s="1409"/>
      <c r="BX150" s="1409"/>
      <c r="BY150" s="1409"/>
      <c r="BZ150" s="1011"/>
      <c r="CA150" s="1011"/>
      <c r="CB150" s="1012"/>
    </row>
    <row r="151" spans="2:80" s="1426" customFormat="1" hidden="1">
      <c r="B151" s="1440" t="s">
        <v>692</v>
      </c>
      <c r="C151" s="77"/>
      <c r="D151" s="77"/>
      <c r="F151" s="1409"/>
      <c r="S151" s="1438">
        <v>430</v>
      </c>
      <c r="V151" s="2097"/>
      <c r="W151" s="2097"/>
      <c r="X151" s="1432"/>
      <c r="Z151" s="2106">
        <v>0</v>
      </c>
      <c r="AA151" s="2106"/>
      <c r="AB151" s="2106"/>
      <c r="AC151" s="2106"/>
      <c r="AD151" s="2106"/>
      <c r="AE151" s="2106"/>
      <c r="AF151" s="2106"/>
      <c r="AG151" s="1420"/>
      <c r="AH151" s="2106">
        <v>0</v>
      </c>
      <c r="AI151" s="2106"/>
      <c r="AJ151" s="2106"/>
      <c r="AK151" s="2106"/>
      <c r="AL151" s="2106"/>
      <c r="AM151" s="2106"/>
      <c r="AN151" s="2106"/>
      <c r="AP151" s="1440" t="s">
        <v>115</v>
      </c>
      <c r="AQ151" s="77"/>
      <c r="AR151" s="77"/>
      <c r="AT151" s="1409"/>
      <c r="BF151" s="2097"/>
      <c r="BG151" s="2097"/>
      <c r="BH151" s="2097"/>
      <c r="BJ151" s="1997"/>
      <c r="BK151" s="1997"/>
      <c r="BL151" s="1997"/>
      <c r="BM151" s="1997"/>
      <c r="BN151" s="1997"/>
      <c r="BO151" s="1997"/>
      <c r="BP151" s="1997"/>
      <c r="BR151" s="1997"/>
      <c r="BS151" s="1997"/>
      <c r="BT151" s="1997"/>
      <c r="BU151" s="1997"/>
      <c r="BV151" s="1997"/>
      <c r="BW151" s="1997"/>
      <c r="BX151" s="1997"/>
      <c r="BY151" s="1409"/>
      <c r="BZ151" s="1011"/>
      <c r="CA151" s="1011"/>
      <c r="CB151" s="1012"/>
    </row>
    <row r="152" spans="2:80" s="1426" customFormat="1" ht="16.5" hidden="1" customHeight="1">
      <c r="B152" s="329" t="s">
        <v>852</v>
      </c>
      <c r="C152" s="77"/>
      <c r="D152" s="77"/>
      <c r="F152" s="1409"/>
      <c r="S152" s="1427">
        <v>431</v>
      </c>
      <c r="V152" s="2115" t="s">
        <v>1175</v>
      </c>
      <c r="W152" s="2115"/>
      <c r="X152" s="1434"/>
      <c r="Z152" s="2088">
        <v>0</v>
      </c>
      <c r="AA152" s="2088"/>
      <c r="AB152" s="2088"/>
      <c r="AC152" s="2088"/>
      <c r="AD152" s="2088"/>
      <c r="AE152" s="2088"/>
      <c r="AF152" s="2088"/>
      <c r="AG152" s="1420"/>
      <c r="AH152" s="2088">
        <v>0</v>
      </c>
      <c r="AI152" s="2088"/>
      <c r="AJ152" s="2088"/>
      <c r="AK152" s="2088"/>
      <c r="AL152" s="2088"/>
      <c r="AM152" s="2088"/>
      <c r="AN152" s="2088"/>
      <c r="AP152" s="95" t="s">
        <v>116</v>
      </c>
      <c r="AQ152" s="77"/>
      <c r="AR152" s="77"/>
      <c r="AT152" s="1409"/>
      <c r="BF152" s="2112">
        <v>22</v>
      </c>
      <c r="BG152" s="2112"/>
      <c r="BH152" s="2112"/>
      <c r="BJ152" s="1997"/>
      <c r="BK152" s="1997"/>
      <c r="BL152" s="1997"/>
      <c r="BM152" s="1997"/>
      <c r="BN152" s="1997"/>
      <c r="BO152" s="1997"/>
      <c r="BP152" s="1997"/>
      <c r="BR152" s="1997"/>
      <c r="BS152" s="1997"/>
      <c r="BT152" s="1997"/>
      <c r="BU152" s="1997"/>
      <c r="BV152" s="1997"/>
      <c r="BW152" s="1997"/>
      <c r="BX152" s="1997"/>
      <c r="BY152" s="1409"/>
      <c r="BZ152" s="1011"/>
      <c r="CA152" s="1011"/>
      <c r="CB152" s="1012"/>
    </row>
    <row r="153" spans="2:80" s="1426" customFormat="1" ht="16.5" hidden="1" customHeight="1">
      <c r="B153" s="329" t="s">
        <v>853</v>
      </c>
      <c r="C153" s="77"/>
      <c r="D153" s="77"/>
      <c r="F153" s="1409"/>
      <c r="S153" s="1427">
        <v>432</v>
      </c>
      <c r="V153" s="2112"/>
      <c r="W153" s="2112"/>
      <c r="X153" s="1431"/>
      <c r="Z153" s="2088">
        <v>0</v>
      </c>
      <c r="AA153" s="2088"/>
      <c r="AB153" s="2088"/>
      <c r="AC153" s="2088"/>
      <c r="AD153" s="2088"/>
      <c r="AE153" s="2088"/>
      <c r="AF153" s="2088"/>
      <c r="AG153" s="1420"/>
      <c r="AH153" s="2088">
        <v>0</v>
      </c>
      <c r="AI153" s="2088"/>
      <c r="AJ153" s="2088"/>
      <c r="AK153" s="2088"/>
      <c r="AL153" s="2088"/>
      <c r="AM153" s="2088"/>
      <c r="AN153" s="2088"/>
      <c r="AP153" s="95" t="s">
        <v>117</v>
      </c>
      <c r="AQ153" s="77"/>
      <c r="AR153" s="77"/>
      <c r="AT153" s="1409"/>
      <c r="BF153" s="2112"/>
      <c r="BG153" s="2112"/>
      <c r="BH153" s="2112"/>
      <c r="BJ153" s="1997"/>
      <c r="BK153" s="1997"/>
      <c r="BL153" s="1997"/>
      <c r="BM153" s="1997"/>
      <c r="BN153" s="1997"/>
      <c r="BO153" s="1997"/>
      <c r="BP153" s="1997"/>
      <c r="BR153" s="1997"/>
      <c r="BS153" s="1997"/>
      <c r="BT153" s="1997"/>
      <c r="BU153" s="1997"/>
      <c r="BV153" s="1997"/>
      <c r="BW153" s="1997"/>
      <c r="BX153" s="1997"/>
      <c r="BY153" s="1409"/>
      <c r="BZ153" s="1011"/>
      <c r="CA153" s="1011"/>
      <c r="CB153" s="1012"/>
    </row>
    <row r="154" spans="2:80" s="1426" customFormat="1" ht="2.25" customHeight="1">
      <c r="C154" s="77"/>
      <c r="D154" s="77"/>
      <c r="F154" s="1409"/>
      <c r="S154" s="1427"/>
      <c r="V154" s="2098"/>
      <c r="W154" s="2098"/>
      <c r="X154" s="1435"/>
      <c r="Z154" s="2088"/>
      <c r="AA154" s="2088"/>
      <c r="AB154" s="2088"/>
      <c r="AC154" s="2088"/>
      <c r="AD154" s="2088"/>
      <c r="AE154" s="2088"/>
      <c r="AF154" s="2088"/>
      <c r="AG154" s="1420"/>
      <c r="AH154" s="2088"/>
      <c r="AI154" s="2088"/>
      <c r="AJ154" s="2088"/>
      <c r="AK154" s="2088"/>
      <c r="AL154" s="2088"/>
      <c r="AM154" s="2088"/>
      <c r="AN154" s="2088"/>
      <c r="AQ154" s="77"/>
      <c r="AR154" s="77"/>
      <c r="AT154" s="1409"/>
      <c r="BF154" s="2098"/>
      <c r="BG154" s="2098"/>
      <c r="BH154" s="2098"/>
      <c r="BJ154" s="1997"/>
      <c r="BK154" s="1997"/>
      <c r="BL154" s="1997"/>
      <c r="BM154" s="1997"/>
      <c r="BN154" s="1997"/>
      <c r="BO154" s="1997"/>
      <c r="BP154" s="1997"/>
      <c r="BR154" s="1997"/>
      <c r="BS154" s="1997"/>
      <c r="BT154" s="1997"/>
      <c r="BU154" s="1997"/>
      <c r="BV154" s="1997"/>
      <c r="BW154" s="1997"/>
      <c r="BX154" s="1997"/>
      <c r="BY154" s="1409"/>
      <c r="BZ154" s="1011"/>
      <c r="CA154" s="1011"/>
      <c r="CB154" s="1012"/>
    </row>
    <row r="155" spans="2:80" s="1426" customFormat="1" ht="15.75" thickBot="1">
      <c r="B155" s="1440" t="s">
        <v>422</v>
      </c>
      <c r="C155" s="78"/>
      <c r="D155" s="78"/>
      <c r="F155" s="1410"/>
      <c r="S155" s="1438">
        <v>440</v>
      </c>
      <c r="V155" s="2097"/>
      <c r="W155" s="2097"/>
      <c r="X155" s="1432"/>
      <c r="Z155" s="2110">
        <v>1970366887091</v>
      </c>
      <c r="AA155" s="2110"/>
      <c r="AB155" s="2110"/>
      <c r="AC155" s="2110"/>
      <c r="AD155" s="2110"/>
      <c r="AE155" s="2110"/>
      <c r="AF155" s="2110"/>
      <c r="AG155" s="1420"/>
      <c r="AH155" s="2110">
        <v>1240476071689</v>
      </c>
      <c r="AI155" s="2110"/>
      <c r="AJ155" s="2110"/>
      <c r="AK155" s="2110"/>
      <c r="AL155" s="2110"/>
      <c r="AM155" s="2110"/>
      <c r="AN155" s="2110"/>
      <c r="AP155" s="1440" t="s">
        <v>118</v>
      </c>
      <c r="AQ155" s="78"/>
      <c r="AR155" s="78"/>
      <c r="AT155" s="1410"/>
      <c r="BF155" s="2097"/>
      <c r="BG155" s="2097"/>
      <c r="BH155" s="2097"/>
      <c r="BJ155" s="2003"/>
      <c r="BK155" s="2003"/>
      <c r="BL155" s="2003"/>
      <c r="BM155" s="2003"/>
      <c r="BN155" s="2003"/>
      <c r="BO155" s="2003"/>
      <c r="BP155" s="2003"/>
      <c r="BR155" s="2003"/>
      <c r="BS155" s="2003"/>
      <c r="BT155" s="2003"/>
      <c r="BU155" s="2003"/>
      <c r="BV155" s="2003"/>
      <c r="BW155" s="2003"/>
      <c r="BX155" s="2003"/>
      <c r="BY155" s="1410"/>
      <c r="BZ155" s="1011"/>
      <c r="CA155" s="1011"/>
      <c r="CB155" s="1012"/>
    </row>
    <row r="156" spans="2:80" s="1426" customFormat="1" ht="15.75" thickTop="1">
      <c r="C156" s="78"/>
      <c r="D156" s="77"/>
      <c r="F156" s="1410"/>
      <c r="S156" s="1408"/>
      <c r="Z156" s="1997"/>
      <c r="AA156" s="1997"/>
      <c r="AB156" s="1997"/>
      <c r="AC156" s="1997"/>
      <c r="AD156" s="1997"/>
      <c r="AE156" s="1997"/>
      <c r="AF156" s="1997"/>
      <c r="AG156" s="1410"/>
      <c r="AH156" s="1997"/>
      <c r="AI156" s="1997"/>
      <c r="AJ156" s="1997"/>
      <c r="AK156" s="1997"/>
      <c r="AL156" s="1997"/>
      <c r="AM156" s="1997"/>
      <c r="AN156" s="1997"/>
      <c r="AQ156" s="78"/>
      <c r="AR156" s="77"/>
      <c r="AT156" s="1410"/>
      <c r="BL156" s="1410"/>
      <c r="BM156" s="1410"/>
      <c r="BN156" s="1410"/>
      <c r="BO156" s="1410"/>
      <c r="BP156" s="1410"/>
      <c r="BQ156" s="1410"/>
      <c r="BS156" s="1410"/>
      <c r="BT156" s="1410"/>
      <c r="BU156" s="1410"/>
      <c r="BV156" s="1410"/>
      <c r="BW156" s="1410"/>
      <c r="BX156" s="1410"/>
      <c r="BY156" s="1410"/>
      <c r="BZ156" s="1012"/>
      <c r="CA156" s="1012"/>
      <c r="CB156" s="1012"/>
    </row>
    <row r="157" spans="2:80" s="1426" customFormat="1">
      <c r="B157" s="403"/>
      <c r="C157" s="1468"/>
      <c r="D157" s="48"/>
      <c r="E157" s="48"/>
      <c r="F157" s="48"/>
      <c r="G157" s="48"/>
      <c r="H157" s="48"/>
      <c r="I157" s="48"/>
      <c r="J157" s="48"/>
      <c r="K157" s="48"/>
      <c r="L157" s="48"/>
      <c r="M157" s="48"/>
      <c r="N157" s="48"/>
      <c r="O157" s="48"/>
      <c r="P157" s="48"/>
      <c r="Q157" s="48"/>
      <c r="R157" s="48"/>
      <c r="S157" s="48"/>
      <c r="T157" s="48"/>
      <c r="U157" s="48"/>
      <c r="V157" s="48"/>
      <c r="W157" s="48"/>
      <c r="X157" s="48"/>
      <c r="Y157" s="48"/>
      <c r="Z157" s="49"/>
      <c r="AA157" s="49"/>
      <c r="AB157" s="49"/>
      <c r="AC157" s="49"/>
      <c r="AD157" s="49"/>
      <c r="AE157" s="49"/>
      <c r="AF157" s="48"/>
      <c r="AG157" s="1424" t="s">
        <v>2202</v>
      </c>
      <c r="AH157" s="48"/>
      <c r="AI157" s="48"/>
      <c r="AJ157" s="48"/>
      <c r="AK157" s="48"/>
      <c r="AL157" s="48"/>
      <c r="AM157" s="48"/>
      <c r="AN157" s="48"/>
      <c r="AP157" s="96"/>
      <c r="AQ157" s="1468"/>
      <c r="AR157" s="48"/>
      <c r="AS157" s="48"/>
      <c r="AT157" s="48"/>
      <c r="AU157" s="48"/>
      <c r="AV157" s="48"/>
      <c r="AW157" s="48"/>
      <c r="AX157" s="48"/>
      <c r="AY157" s="48"/>
      <c r="AZ157" s="48"/>
      <c r="BA157" s="48"/>
      <c r="BB157" s="48"/>
      <c r="BC157" s="48"/>
      <c r="BD157" s="48"/>
      <c r="BE157" s="48"/>
      <c r="BF157" s="48"/>
      <c r="BG157" s="48"/>
      <c r="BH157" s="48"/>
      <c r="BI157" s="48"/>
      <c r="BJ157" s="49"/>
      <c r="BK157" s="49"/>
      <c r="BL157" s="49"/>
      <c r="BM157" s="49"/>
      <c r="BN157" s="49"/>
      <c r="BO157" s="49"/>
      <c r="BP157" s="48"/>
      <c r="BQ157" s="1424" t="s">
        <v>74</v>
      </c>
      <c r="BR157" s="48"/>
      <c r="BS157" s="48"/>
      <c r="BT157" s="48"/>
      <c r="BU157" s="48"/>
      <c r="BV157" s="48"/>
      <c r="BW157" s="48"/>
      <c r="BX157" s="48"/>
      <c r="BY157" s="48"/>
      <c r="BZ157" s="1011"/>
      <c r="CA157" s="1011"/>
      <c r="CB157" s="1012"/>
    </row>
    <row r="158" spans="2:80" s="1426" customFormat="1" ht="7.5" customHeight="1">
      <c r="B158" s="403"/>
      <c r="C158" s="1468"/>
      <c r="D158" s="48"/>
      <c r="E158" s="48"/>
      <c r="F158" s="48"/>
      <c r="G158" s="48"/>
      <c r="H158" s="48"/>
      <c r="I158" s="48"/>
      <c r="J158" s="48"/>
      <c r="K158" s="48"/>
      <c r="L158" s="48"/>
      <c r="M158" s="48"/>
      <c r="N158" s="48"/>
      <c r="O158" s="48"/>
      <c r="P158" s="48"/>
      <c r="Q158" s="48"/>
      <c r="R158" s="48"/>
      <c r="S158" s="48"/>
      <c r="T158" s="48"/>
      <c r="U158" s="48"/>
      <c r="V158" s="48"/>
      <c r="W158" s="48"/>
      <c r="X158" s="48"/>
      <c r="Y158" s="48"/>
      <c r="Z158" s="49"/>
      <c r="AA158" s="49"/>
      <c r="AB158" s="49"/>
      <c r="AC158" s="49"/>
      <c r="AD158" s="49"/>
      <c r="AE158" s="49"/>
      <c r="AF158" s="48"/>
      <c r="AG158" s="54"/>
      <c r="AH158" s="48"/>
      <c r="AI158" s="48"/>
      <c r="AJ158" s="48"/>
      <c r="AK158" s="48"/>
      <c r="AL158" s="48"/>
      <c r="AM158" s="48"/>
      <c r="AN158" s="48"/>
      <c r="AP158" s="96"/>
      <c r="AQ158" s="1468"/>
      <c r="AR158" s="48"/>
      <c r="AS158" s="48"/>
      <c r="AT158" s="48"/>
      <c r="AU158" s="48"/>
      <c r="AV158" s="48"/>
      <c r="AW158" s="48"/>
      <c r="AX158" s="48"/>
      <c r="AY158" s="48"/>
      <c r="AZ158" s="48"/>
      <c r="BA158" s="48"/>
      <c r="BB158" s="48"/>
      <c r="BC158" s="48"/>
      <c r="BD158" s="48"/>
      <c r="BE158" s="48"/>
      <c r="BF158" s="48"/>
      <c r="BG158" s="48"/>
      <c r="BH158" s="48"/>
      <c r="BI158" s="48"/>
      <c r="BJ158" s="49"/>
      <c r="BK158" s="49"/>
      <c r="BL158" s="49"/>
      <c r="BM158" s="49"/>
      <c r="BN158" s="49"/>
      <c r="BO158" s="49"/>
      <c r="BP158" s="48"/>
      <c r="BQ158" s="1424"/>
      <c r="BR158" s="48"/>
      <c r="BS158" s="48"/>
      <c r="BT158" s="48"/>
      <c r="BU158" s="48"/>
      <c r="BV158" s="48"/>
      <c r="BW158" s="48"/>
      <c r="BX158" s="48"/>
      <c r="BY158" s="48"/>
      <c r="BZ158" s="1011"/>
      <c r="CA158" s="1011"/>
      <c r="CB158" s="1012"/>
    </row>
    <row r="159" spans="2:80" s="116" customFormat="1" ht="18.75" customHeight="1">
      <c r="B159" s="404"/>
      <c r="C159" s="1470"/>
      <c r="D159" s="118"/>
      <c r="E159" s="118"/>
      <c r="F159" s="118"/>
      <c r="G159" s="118"/>
      <c r="H159" s="119" t="s">
        <v>544</v>
      </c>
      <c r="I159" s="118"/>
      <c r="J159" s="118"/>
      <c r="K159" s="118"/>
      <c r="L159" s="118"/>
      <c r="M159" s="118"/>
      <c r="N159" s="118"/>
      <c r="O159" s="118"/>
      <c r="P159" s="118"/>
      <c r="Q159" s="118"/>
      <c r="R159" s="118"/>
      <c r="S159" s="118"/>
      <c r="T159" s="118"/>
      <c r="U159" s="118"/>
      <c r="V159" s="118"/>
      <c r="W159" s="119" t="s">
        <v>543</v>
      </c>
      <c r="X159" s="119"/>
      <c r="Y159" s="118"/>
      <c r="Z159" s="120"/>
      <c r="AA159" s="120"/>
      <c r="AB159" s="120"/>
      <c r="AC159" s="120"/>
      <c r="AD159" s="120"/>
      <c r="AE159" s="120"/>
      <c r="AF159" s="118"/>
      <c r="AG159" s="121" t="s">
        <v>1378</v>
      </c>
      <c r="AH159" s="118"/>
      <c r="AI159" s="118"/>
      <c r="AJ159" s="118"/>
      <c r="AK159" s="118"/>
      <c r="AL159" s="118"/>
      <c r="AM159" s="118"/>
      <c r="AN159" s="118"/>
      <c r="AP159" s="122"/>
      <c r="AQ159" s="1470"/>
      <c r="AR159" s="118"/>
      <c r="AS159" s="118"/>
      <c r="AT159" s="118"/>
      <c r="AU159" s="118"/>
      <c r="AV159" s="119" t="s">
        <v>68</v>
      </c>
      <c r="AW159" s="118"/>
      <c r="AX159" s="118"/>
      <c r="AY159" s="118"/>
      <c r="AZ159" s="118"/>
      <c r="BA159" s="118"/>
      <c r="BB159" s="118"/>
      <c r="BC159" s="118"/>
      <c r="BD159" s="118"/>
      <c r="BE159" s="118"/>
      <c r="BF159" s="118"/>
      <c r="BG159" s="119" t="s">
        <v>67</v>
      </c>
      <c r="BH159" s="118"/>
      <c r="BI159" s="118"/>
      <c r="BJ159" s="120"/>
      <c r="BK159" s="120"/>
      <c r="BL159" s="120"/>
      <c r="BM159" s="120"/>
      <c r="BN159" s="120"/>
      <c r="BO159" s="120"/>
      <c r="BP159" s="118"/>
      <c r="BQ159" s="121" t="s">
        <v>66</v>
      </c>
      <c r="BR159" s="118"/>
      <c r="BS159" s="118"/>
      <c r="BT159" s="118"/>
      <c r="BU159" s="118"/>
      <c r="BV159" s="118"/>
      <c r="BW159" s="118"/>
      <c r="BX159" s="118"/>
      <c r="BY159" s="118"/>
      <c r="BZ159" s="1053"/>
      <c r="CA159" s="1053"/>
      <c r="CB159" s="1054"/>
    </row>
    <row r="160" spans="2:80" s="1426" customFormat="1">
      <c r="B160" s="403"/>
      <c r="C160" s="1468"/>
      <c r="D160" s="48"/>
      <c r="E160" s="48"/>
      <c r="F160" s="48"/>
      <c r="G160" s="48"/>
      <c r="H160" s="48"/>
      <c r="I160" s="48"/>
      <c r="J160" s="48"/>
      <c r="K160" s="48"/>
      <c r="L160" s="48"/>
      <c r="M160" s="48"/>
      <c r="N160" s="48"/>
      <c r="O160" s="48"/>
      <c r="P160" s="48"/>
      <c r="Q160" s="48"/>
      <c r="R160" s="48"/>
      <c r="S160" s="48"/>
      <c r="T160" s="48"/>
      <c r="U160" s="48"/>
      <c r="V160" s="48"/>
      <c r="W160" s="48"/>
      <c r="X160" s="48"/>
      <c r="Y160" s="48"/>
      <c r="Z160" s="49"/>
      <c r="AA160" s="49"/>
      <c r="AB160" s="49"/>
      <c r="AC160" s="49"/>
      <c r="AD160" s="49"/>
      <c r="AE160" s="49"/>
      <c r="AF160" s="48"/>
      <c r="AG160" s="49"/>
      <c r="AH160" s="48"/>
      <c r="AI160" s="48"/>
      <c r="AJ160" s="48"/>
      <c r="AK160" s="48"/>
      <c r="AL160" s="48"/>
      <c r="AM160" s="48"/>
      <c r="AN160" s="48"/>
      <c r="AP160" s="96"/>
      <c r="AQ160" s="1468"/>
      <c r="AR160" s="48"/>
      <c r="AS160" s="48"/>
      <c r="AT160" s="48"/>
      <c r="AU160" s="48"/>
      <c r="AV160" s="48"/>
      <c r="AW160" s="48"/>
      <c r="AX160" s="48"/>
      <c r="AY160" s="48"/>
      <c r="AZ160" s="48"/>
      <c r="BA160" s="48"/>
      <c r="BB160" s="48"/>
      <c r="BC160" s="48"/>
      <c r="BD160" s="48"/>
      <c r="BE160" s="48"/>
      <c r="BF160" s="48"/>
      <c r="BG160" s="48"/>
      <c r="BH160" s="48"/>
      <c r="BI160" s="48"/>
      <c r="BJ160" s="49"/>
      <c r="BK160" s="49"/>
      <c r="BL160" s="49"/>
      <c r="BM160" s="49"/>
      <c r="BN160" s="49"/>
      <c r="BO160" s="49"/>
      <c r="BP160" s="48"/>
      <c r="BQ160" s="49"/>
      <c r="BR160" s="48"/>
      <c r="BS160" s="48"/>
      <c r="BT160" s="48"/>
      <c r="BU160" s="48"/>
      <c r="BV160" s="48"/>
      <c r="BW160" s="48"/>
      <c r="BX160" s="48"/>
      <c r="BY160" s="48"/>
      <c r="BZ160" s="1011"/>
      <c r="CA160" s="1011"/>
      <c r="CB160" s="1012"/>
    </row>
    <row r="161" spans="1:80" s="1426" customFormat="1">
      <c r="B161" s="403"/>
      <c r="C161" s="1468"/>
      <c r="D161" s="48"/>
      <c r="E161" s="48"/>
      <c r="F161" s="48"/>
      <c r="G161" s="48"/>
      <c r="H161" s="48"/>
      <c r="I161" s="48"/>
      <c r="J161" s="48"/>
      <c r="K161" s="48"/>
      <c r="L161" s="48"/>
      <c r="M161" s="48"/>
      <c r="N161" s="48"/>
      <c r="O161" s="48"/>
      <c r="P161" s="48"/>
      <c r="Q161" s="48"/>
      <c r="R161" s="48"/>
      <c r="S161" s="48"/>
      <c r="T161" s="48"/>
      <c r="U161" s="48"/>
      <c r="V161" s="48"/>
      <c r="W161" s="48"/>
      <c r="X161" s="48"/>
      <c r="Y161" s="48"/>
      <c r="Z161" s="49"/>
      <c r="AA161" s="49"/>
      <c r="AB161" s="49"/>
      <c r="AC161" s="49"/>
      <c r="AD161" s="49"/>
      <c r="AE161" s="49"/>
      <c r="AF161" s="48"/>
      <c r="AG161" s="49"/>
      <c r="AH161" s="48"/>
      <c r="AI161" s="48"/>
      <c r="AJ161" s="48"/>
      <c r="AK161" s="48"/>
      <c r="AL161" s="48"/>
      <c r="AM161" s="48"/>
      <c r="AN161" s="48"/>
      <c r="AP161" s="96"/>
      <c r="AQ161" s="1468"/>
      <c r="AR161" s="48"/>
      <c r="AS161" s="48"/>
      <c r="AT161" s="48"/>
      <c r="AU161" s="48"/>
      <c r="AV161" s="48"/>
      <c r="AW161" s="48"/>
      <c r="AX161" s="48"/>
      <c r="AY161" s="48"/>
      <c r="AZ161" s="48"/>
      <c r="BA161" s="48"/>
      <c r="BB161" s="48"/>
      <c r="BC161" s="48"/>
      <c r="BD161" s="48"/>
      <c r="BE161" s="48"/>
      <c r="BF161" s="48"/>
      <c r="BG161" s="48"/>
      <c r="BH161" s="48"/>
      <c r="BI161" s="48"/>
      <c r="BJ161" s="49"/>
      <c r="BK161" s="49"/>
      <c r="BL161" s="49"/>
      <c r="BM161" s="49"/>
      <c r="BN161" s="49"/>
      <c r="BO161" s="49"/>
      <c r="BP161" s="48"/>
      <c r="BQ161" s="49"/>
      <c r="BR161" s="48"/>
      <c r="BS161" s="48"/>
      <c r="BT161" s="48"/>
      <c r="BU161" s="48"/>
      <c r="BV161" s="48"/>
      <c r="BW161" s="48"/>
      <c r="BX161" s="48"/>
      <c r="BY161" s="48"/>
      <c r="BZ161" s="1011"/>
      <c r="CA161" s="1011"/>
      <c r="CB161" s="1012"/>
    </row>
    <row r="162" spans="1:80" s="1426" customFormat="1">
      <c r="B162" s="403"/>
      <c r="C162" s="1468"/>
      <c r="D162" s="48"/>
      <c r="E162" s="48"/>
      <c r="F162" s="48"/>
      <c r="G162" s="48"/>
      <c r="H162" s="48"/>
      <c r="I162" s="48"/>
      <c r="J162" s="48"/>
      <c r="K162" s="48"/>
      <c r="L162" s="48"/>
      <c r="M162" s="48"/>
      <c r="N162" s="48"/>
      <c r="O162" s="48"/>
      <c r="P162" s="48"/>
      <c r="Q162" s="48"/>
      <c r="R162" s="48"/>
      <c r="S162" s="48"/>
      <c r="T162" s="48"/>
      <c r="U162" s="48"/>
      <c r="V162" s="48"/>
      <c r="W162" s="48"/>
      <c r="X162" s="48"/>
      <c r="Y162" s="48"/>
      <c r="Z162" s="49"/>
      <c r="AA162" s="49"/>
      <c r="AB162" s="49"/>
      <c r="AC162" s="49"/>
      <c r="AD162" s="49"/>
      <c r="AE162" s="49"/>
      <c r="AF162" s="48"/>
      <c r="AG162" s="49"/>
      <c r="AH162" s="48"/>
      <c r="AI162" s="48"/>
      <c r="AJ162" s="48"/>
      <c r="AK162" s="48"/>
      <c r="AL162" s="48"/>
      <c r="AM162" s="48"/>
      <c r="AN162" s="48"/>
      <c r="AP162" s="96"/>
      <c r="AQ162" s="1468"/>
      <c r="AR162" s="48"/>
      <c r="AS162" s="48"/>
      <c r="AT162" s="48"/>
      <c r="AU162" s="48"/>
      <c r="AV162" s="48"/>
      <c r="AW162" s="48"/>
      <c r="AX162" s="48"/>
      <c r="AY162" s="48"/>
      <c r="AZ162" s="48"/>
      <c r="BA162" s="48"/>
      <c r="BB162" s="48"/>
      <c r="BC162" s="48"/>
      <c r="BD162" s="48"/>
      <c r="BE162" s="48"/>
      <c r="BF162" s="48"/>
      <c r="BG162" s="48"/>
      <c r="BH162" s="48"/>
      <c r="BI162" s="48"/>
      <c r="BJ162" s="49"/>
      <c r="BK162" s="49"/>
      <c r="BL162" s="49"/>
      <c r="BM162" s="49"/>
      <c r="BN162" s="49"/>
      <c r="BO162" s="49"/>
      <c r="BP162" s="48"/>
      <c r="BQ162" s="49"/>
      <c r="BR162" s="48"/>
      <c r="BS162" s="48"/>
      <c r="BT162" s="48"/>
      <c r="BU162" s="48"/>
      <c r="BV162" s="48"/>
      <c r="BW162" s="48"/>
      <c r="BX162" s="48"/>
      <c r="BY162" s="48"/>
      <c r="BZ162" s="1011"/>
      <c r="CA162" s="1011"/>
      <c r="CB162" s="1012"/>
    </row>
    <row r="163" spans="1:80" s="1426" customFormat="1">
      <c r="B163" s="403"/>
      <c r="C163" s="1468"/>
      <c r="D163" s="48"/>
      <c r="E163" s="48"/>
      <c r="F163" s="48"/>
      <c r="G163" s="48"/>
      <c r="H163" s="48"/>
      <c r="I163" s="48"/>
      <c r="J163" s="48"/>
      <c r="K163" s="48"/>
      <c r="L163" s="48"/>
      <c r="M163" s="48"/>
      <c r="N163" s="48"/>
      <c r="O163" s="48"/>
      <c r="P163" s="48"/>
      <c r="Q163" s="48"/>
      <c r="R163" s="48"/>
      <c r="S163" s="48"/>
      <c r="T163" s="48"/>
      <c r="U163" s="48"/>
      <c r="V163" s="48"/>
      <c r="W163" s="48"/>
      <c r="X163" s="48"/>
      <c r="Y163" s="48"/>
      <c r="Z163" s="49"/>
      <c r="AA163" s="49"/>
      <c r="AB163" s="49"/>
      <c r="AC163" s="49"/>
      <c r="AD163" s="49"/>
      <c r="AE163" s="49"/>
      <c r="AF163" s="48"/>
      <c r="AG163" s="49"/>
      <c r="AH163" s="48"/>
      <c r="AI163" s="48"/>
      <c r="AJ163" s="48"/>
      <c r="AK163" s="48"/>
      <c r="AL163" s="48"/>
      <c r="AM163" s="48"/>
      <c r="AN163" s="48"/>
      <c r="AP163" s="96"/>
      <c r="AQ163" s="1468"/>
      <c r="AR163" s="48"/>
      <c r="AS163" s="48"/>
      <c r="AT163" s="48"/>
      <c r="AU163" s="48"/>
      <c r="AV163" s="48"/>
      <c r="AW163" s="48"/>
      <c r="AX163" s="48"/>
      <c r="AY163" s="48"/>
      <c r="AZ163" s="48"/>
      <c r="BA163" s="48"/>
      <c r="BB163" s="48"/>
      <c r="BC163" s="48"/>
      <c r="BD163" s="48"/>
      <c r="BE163" s="48"/>
      <c r="BF163" s="48"/>
      <c r="BG163" s="48"/>
      <c r="BH163" s="48"/>
      <c r="BI163" s="48"/>
      <c r="BJ163" s="49"/>
      <c r="BK163" s="49"/>
      <c r="BL163" s="49"/>
      <c r="BM163" s="49"/>
      <c r="BN163" s="49"/>
      <c r="BO163" s="49"/>
      <c r="BP163" s="48"/>
      <c r="BQ163" s="49"/>
      <c r="BR163" s="48"/>
      <c r="BS163" s="48"/>
      <c r="BT163" s="48"/>
      <c r="BU163" s="48"/>
      <c r="BV163" s="48"/>
      <c r="BW163" s="48"/>
      <c r="BX163" s="48"/>
      <c r="BY163" s="48"/>
      <c r="BZ163" s="1011"/>
      <c r="CA163" s="1011"/>
      <c r="CB163" s="1012"/>
    </row>
    <row r="164" spans="1:80" s="1426" customFormat="1">
      <c r="B164" s="403"/>
      <c r="C164" s="1468"/>
      <c r="D164" s="48"/>
      <c r="E164" s="48"/>
      <c r="F164" s="48"/>
      <c r="G164" s="48"/>
      <c r="H164" s="48"/>
      <c r="I164" s="48"/>
      <c r="J164" s="48"/>
      <c r="K164" s="48"/>
      <c r="L164" s="48"/>
      <c r="M164" s="48"/>
      <c r="N164" s="48"/>
      <c r="O164" s="48"/>
      <c r="P164" s="48"/>
      <c r="Q164" s="48"/>
      <c r="R164" s="48"/>
      <c r="S164" s="48"/>
      <c r="T164" s="48"/>
      <c r="U164" s="48"/>
      <c r="V164" s="48"/>
      <c r="W164" s="48"/>
      <c r="X164" s="48"/>
      <c r="Y164" s="48"/>
      <c r="Z164" s="49"/>
      <c r="AA164" s="49"/>
      <c r="AB164" s="49"/>
      <c r="AC164" s="49"/>
      <c r="AD164" s="49"/>
      <c r="AE164" s="49"/>
      <c r="AF164" s="48"/>
      <c r="AG164" s="49"/>
      <c r="AH164" s="48"/>
      <c r="AI164" s="48"/>
      <c r="AJ164" s="48"/>
      <c r="AK164" s="48"/>
      <c r="AL164" s="48"/>
      <c r="AM164" s="48"/>
      <c r="AN164" s="48"/>
      <c r="AP164" s="96"/>
      <c r="AQ164" s="1468"/>
      <c r="AR164" s="48"/>
      <c r="AS164" s="48"/>
      <c r="AT164" s="48"/>
      <c r="AU164" s="48"/>
      <c r="AV164" s="48"/>
      <c r="AW164" s="48"/>
      <c r="AX164" s="48"/>
      <c r="AY164" s="48"/>
      <c r="AZ164" s="48"/>
      <c r="BA164" s="48"/>
      <c r="BB164" s="48"/>
      <c r="BC164" s="48"/>
      <c r="BD164" s="48"/>
      <c r="BE164" s="48"/>
      <c r="BF164" s="48"/>
      <c r="BG164" s="48"/>
      <c r="BH164" s="48"/>
      <c r="BI164" s="48"/>
      <c r="BJ164" s="49"/>
      <c r="BK164" s="49"/>
      <c r="BL164" s="49"/>
      <c r="BM164" s="49"/>
      <c r="BN164" s="49"/>
      <c r="BO164" s="49"/>
      <c r="BP164" s="48"/>
      <c r="BQ164" s="49"/>
      <c r="BR164" s="48"/>
      <c r="BS164" s="48"/>
      <c r="BT164" s="48"/>
      <c r="BU164" s="48"/>
      <c r="BV164" s="48"/>
      <c r="BW164" s="48"/>
      <c r="BX164" s="48"/>
      <c r="BY164" s="48"/>
      <c r="BZ164" s="1011"/>
      <c r="CA164" s="1011"/>
      <c r="CB164" s="1012"/>
    </row>
    <row r="165" spans="1:80" s="126" customFormat="1" ht="18.75" customHeight="1">
      <c r="B165" s="405"/>
      <c r="C165" s="127"/>
      <c r="D165" s="128"/>
      <c r="E165" s="128"/>
      <c r="F165" s="128"/>
      <c r="G165" s="128"/>
      <c r="H165" s="129" t="s">
        <v>1385</v>
      </c>
      <c r="I165" s="128"/>
      <c r="J165" s="128"/>
      <c r="K165" s="128"/>
      <c r="L165" s="128"/>
      <c r="M165" s="128"/>
      <c r="N165" s="128"/>
      <c r="O165" s="128"/>
      <c r="P165" s="128"/>
      <c r="Q165" s="128"/>
      <c r="R165" s="128"/>
      <c r="S165" s="128"/>
      <c r="T165" s="128"/>
      <c r="U165" s="128"/>
      <c r="V165" s="128"/>
      <c r="W165" s="129" t="s">
        <v>1384</v>
      </c>
      <c r="X165" s="129"/>
      <c r="Y165" s="128"/>
      <c r="Z165" s="130"/>
      <c r="AA165" s="130"/>
      <c r="AB165" s="130"/>
      <c r="AC165" s="130"/>
      <c r="AD165" s="130"/>
      <c r="AE165" s="130"/>
      <c r="AF165" s="128"/>
      <c r="AG165" s="131" t="s">
        <v>1383</v>
      </c>
      <c r="AH165" s="128"/>
      <c r="AI165" s="128"/>
      <c r="AJ165" s="128"/>
      <c r="AK165" s="128"/>
      <c r="AL165" s="128"/>
      <c r="AM165" s="128"/>
      <c r="AN165" s="128"/>
      <c r="AP165" s="127"/>
      <c r="AQ165" s="127"/>
      <c r="AR165" s="128"/>
      <c r="AS165" s="128"/>
      <c r="AT165" s="128"/>
      <c r="AU165" s="128"/>
      <c r="AV165" s="129" t="s">
        <v>68</v>
      </c>
      <c r="AW165" s="128"/>
      <c r="AX165" s="128"/>
      <c r="AY165" s="128"/>
      <c r="AZ165" s="128"/>
      <c r="BA165" s="128"/>
      <c r="BB165" s="128"/>
      <c r="BC165" s="128"/>
      <c r="BD165" s="128"/>
      <c r="BE165" s="128"/>
      <c r="BF165" s="128"/>
      <c r="BG165" s="129" t="s">
        <v>78</v>
      </c>
      <c r="BH165" s="128"/>
      <c r="BI165" s="128"/>
      <c r="BJ165" s="130"/>
      <c r="BK165" s="130"/>
      <c r="BL165" s="130"/>
      <c r="BM165" s="130"/>
      <c r="BN165" s="130"/>
      <c r="BO165" s="130"/>
      <c r="BP165" s="128"/>
      <c r="BQ165" s="131" t="s">
        <v>77</v>
      </c>
      <c r="BR165" s="128"/>
      <c r="BS165" s="128"/>
      <c r="BT165" s="128"/>
      <c r="BU165" s="128"/>
      <c r="BV165" s="128"/>
      <c r="BW165" s="128"/>
      <c r="BX165" s="128"/>
      <c r="BY165" s="128"/>
      <c r="BZ165" s="1497"/>
      <c r="CA165" s="1497"/>
      <c r="CB165" s="1498"/>
    </row>
    <row r="166" spans="1:80" s="1426" customFormat="1" ht="12" customHeight="1">
      <c r="B166" s="1009"/>
      <c r="C166" s="1468"/>
      <c r="D166" s="48"/>
      <c r="E166" s="48"/>
      <c r="F166" s="48"/>
      <c r="G166" s="48"/>
      <c r="H166" s="52"/>
      <c r="I166" s="48"/>
      <c r="J166" s="48"/>
      <c r="K166" s="48"/>
      <c r="L166" s="48"/>
      <c r="M166" s="48"/>
      <c r="N166" s="48"/>
      <c r="O166" s="48"/>
      <c r="P166" s="48"/>
      <c r="Q166" s="48"/>
      <c r="R166" s="48"/>
      <c r="S166" s="48"/>
      <c r="T166" s="48"/>
      <c r="U166" s="48"/>
      <c r="V166" s="48"/>
      <c r="W166" s="52"/>
      <c r="X166" s="52"/>
      <c r="Y166" s="48"/>
      <c r="Z166" s="49"/>
      <c r="AA166" s="49"/>
      <c r="AB166" s="49"/>
      <c r="AC166" s="49"/>
      <c r="AD166" s="49"/>
      <c r="AE166" s="49"/>
      <c r="AF166" s="48"/>
      <c r="AG166" s="1424"/>
      <c r="AH166" s="48"/>
      <c r="AI166" s="48"/>
      <c r="AJ166" s="48"/>
      <c r="AK166" s="48"/>
      <c r="AL166" s="48"/>
      <c r="AM166" s="48"/>
      <c r="AN166" s="48"/>
      <c r="AP166" s="1468"/>
      <c r="AQ166" s="1468"/>
      <c r="AR166" s="48"/>
      <c r="AS166" s="48"/>
      <c r="AT166" s="48"/>
      <c r="AU166" s="48"/>
      <c r="AV166" s="52"/>
      <c r="AW166" s="48"/>
      <c r="AX166" s="48"/>
      <c r="AY166" s="48"/>
      <c r="AZ166" s="48"/>
      <c r="BA166" s="48"/>
      <c r="BB166" s="48"/>
      <c r="BC166" s="48"/>
      <c r="BD166" s="48"/>
      <c r="BE166" s="48"/>
      <c r="BF166" s="48"/>
      <c r="BG166" s="52"/>
      <c r="BH166" s="48"/>
      <c r="BI166" s="48"/>
      <c r="BJ166" s="49"/>
      <c r="BK166" s="49"/>
      <c r="BL166" s="49"/>
      <c r="BM166" s="49"/>
      <c r="BN166" s="49"/>
      <c r="BO166" s="49"/>
      <c r="BP166" s="48"/>
      <c r="BQ166" s="1424"/>
      <c r="BR166" s="48"/>
      <c r="BS166" s="48"/>
      <c r="BT166" s="48"/>
      <c r="BU166" s="48"/>
      <c r="BV166" s="48"/>
      <c r="BW166" s="48"/>
      <c r="BX166" s="48"/>
      <c r="BY166" s="48"/>
      <c r="BZ166" s="1011"/>
      <c r="CA166" s="1011"/>
      <c r="CB166" s="1012"/>
    </row>
    <row r="167" spans="1:80" s="1426" customFormat="1" ht="18.75">
      <c r="B167" s="1123" t="s">
        <v>2006</v>
      </c>
      <c r="C167" s="70"/>
      <c r="D167" s="70"/>
      <c r="E167" s="70"/>
      <c r="F167" s="72"/>
      <c r="G167" s="72"/>
      <c r="H167" s="72"/>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P167" s="97" t="s">
        <v>69</v>
      </c>
      <c r="AQ167" s="70"/>
      <c r="AR167" s="70"/>
      <c r="AS167" s="70"/>
      <c r="AT167" s="72"/>
      <c r="AU167" s="72"/>
      <c r="AV167" s="72"/>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1011"/>
      <c r="CA167" s="1011"/>
      <c r="CB167" s="1012"/>
    </row>
    <row r="168" spans="1:80" s="1426" customFormat="1" ht="18.75" hidden="1">
      <c r="B168" s="97"/>
      <c r="C168" s="70"/>
      <c r="D168" s="70"/>
      <c r="E168" s="70"/>
      <c r="F168" s="72"/>
      <c r="G168" s="72"/>
      <c r="H168" s="72"/>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P168" s="97"/>
      <c r="AQ168" s="70"/>
      <c r="AR168" s="70"/>
      <c r="AS168" s="70"/>
      <c r="AT168" s="72"/>
      <c r="AU168" s="72"/>
      <c r="AV168" s="72"/>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1011"/>
      <c r="CA168" s="1011"/>
      <c r="CB168" s="1012"/>
    </row>
    <row r="169" spans="1:80" s="1426" customFormat="1" ht="18" hidden="1" customHeight="1">
      <c r="B169" s="2132" t="s">
        <v>2210</v>
      </c>
      <c r="C169" s="2132"/>
      <c r="D169" s="2132"/>
      <c r="E169" s="2132"/>
      <c r="F169" s="2132"/>
      <c r="G169" s="2132"/>
      <c r="H169" s="2132"/>
      <c r="I169" s="2132"/>
      <c r="J169" s="2132"/>
      <c r="K169" s="2132"/>
      <c r="L169" s="2132"/>
      <c r="M169" s="2132"/>
      <c r="N169" s="2132"/>
      <c r="O169" s="2132"/>
      <c r="P169" s="2132"/>
      <c r="Q169" s="2132"/>
      <c r="R169" s="2132"/>
      <c r="S169" s="2132"/>
      <c r="T169" s="2132"/>
      <c r="U169" s="2132"/>
      <c r="V169" s="2132"/>
      <c r="W169" s="2132"/>
      <c r="X169" s="2132"/>
      <c r="Y169" s="2132"/>
      <c r="Z169" s="2132"/>
      <c r="AA169" s="2132"/>
      <c r="AB169" s="2132"/>
      <c r="AC169" s="2132"/>
      <c r="AD169" s="2132"/>
      <c r="AE169" s="2132"/>
      <c r="AF169" s="2132"/>
      <c r="AG169" s="2132"/>
      <c r="AH169" s="2132"/>
      <c r="AI169" s="2132"/>
      <c r="AJ169" s="2132"/>
      <c r="AK169" s="2132"/>
      <c r="AL169" s="2132"/>
      <c r="AM169" s="2132"/>
      <c r="AN169" s="2132"/>
      <c r="AP169" s="97"/>
      <c r="AQ169" s="70"/>
      <c r="AR169" s="70"/>
      <c r="AS169" s="70"/>
      <c r="AT169" s="72"/>
      <c r="AU169" s="72"/>
      <c r="AV169" s="72"/>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1011"/>
      <c r="CA169" s="1011"/>
      <c r="CB169" s="1012"/>
    </row>
    <row r="170" spans="1:80" s="1426" customFormat="1">
      <c r="B170" s="2107" t="s">
        <v>2023</v>
      </c>
      <c r="C170" s="2107"/>
      <c r="D170" s="2107"/>
      <c r="E170" s="2107"/>
      <c r="F170" s="2107"/>
      <c r="G170" s="2107"/>
      <c r="H170" s="2107"/>
      <c r="I170" s="2107"/>
      <c r="J170" s="2107"/>
      <c r="K170" s="2107"/>
      <c r="L170" s="2107"/>
      <c r="M170" s="2107"/>
      <c r="N170" s="2107"/>
      <c r="O170" s="2107"/>
      <c r="P170" s="2107"/>
      <c r="Q170" s="2107"/>
      <c r="R170" s="2107"/>
      <c r="S170" s="2107"/>
      <c r="T170" s="2107"/>
      <c r="U170" s="2107"/>
      <c r="V170" s="2107"/>
      <c r="W170" s="2107"/>
      <c r="X170" s="2107"/>
      <c r="Y170" s="2107"/>
      <c r="Z170" s="2107"/>
      <c r="AA170" s="2107"/>
      <c r="AB170" s="2107"/>
      <c r="AC170" s="2107"/>
      <c r="AD170" s="2107"/>
      <c r="AE170" s="2107"/>
      <c r="AF170" s="2107"/>
      <c r="AG170" s="2107"/>
      <c r="AH170" s="2107"/>
      <c r="AI170" s="2107"/>
      <c r="AJ170" s="2107"/>
      <c r="AK170" s="2107"/>
      <c r="AL170" s="2107"/>
      <c r="AM170" s="2107"/>
      <c r="AN170" s="2107"/>
      <c r="AP170" s="73" t="s">
        <v>73</v>
      </c>
      <c r="AQ170" s="70"/>
      <c r="AR170" s="70"/>
      <c r="AS170" s="70"/>
      <c r="AT170" s="72"/>
      <c r="AU170" s="72"/>
      <c r="AV170" s="72"/>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1011"/>
      <c r="CA170" s="1011"/>
      <c r="CB170" s="1012"/>
    </row>
    <row r="171" spans="1:80" s="1426" customFormat="1">
      <c r="B171" s="68"/>
      <c r="C171" s="68"/>
      <c r="D171" s="68"/>
      <c r="E171" s="68"/>
      <c r="F171" s="68"/>
      <c r="G171" s="68"/>
      <c r="H171" s="68"/>
      <c r="Z171" s="1408"/>
      <c r="AA171" s="1408"/>
      <c r="AB171" s="1408"/>
      <c r="AC171" s="1408"/>
      <c r="AD171" s="1408"/>
      <c r="AE171" s="1408"/>
      <c r="AF171" s="1408"/>
      <c r="AG171" s="1408"/>
      <c r="AH171" s="2171" t="s">
        <v>389</v>
      </c>
      <c r="AI171" s="2171"/>
      <c r="AJ171" s="2171"/>
      <c r="AK171" s="2171"/>
      <c r="AL171" s="2171"/>
      <c r="AM171" s="2171"/>
      <c r="AN171" s="2171"/>
      <c r="AP171" s="68"/>
      <c r="AQ171" s="68"/>
      <c r="AR171" s="68"/>
      <c r="AS171" s="68"/>
      <c r="AT171" s="68"/>
      <c r="AU171" s="68"/>
      <c r="AV171" s="68"/>
      <c r="BZ171" s="1011"/>
      <c r="CA171" s="1011"/>
      <c r="CB171" s="1012"/>
    </row>
    <row r="172" spans="1:80" s="1426" customFormat="1" ht="30.75" customHeight="1">
      <c r="A172" s="93" t="s">
        <v>343</v>
      </c>
      <c r="B172" s="113" t="s">
        <v>342</v>
      </c>
      <c r="C172" s="39"/>
      <c r="D172" s="39"/>
      <c r="E172" s="40"/>
      <c r="F172" s="39"/>
      <c r="G172" s="132"/>
      <c r="H172" s="39"/>
      <c r="I172" s="39"/>
      <c r="J172" s="39"/>
      <c r="K172" s="39"/>
      <c r="L172" s="39"/>
      <c r="M172" s="39"/>
      <c r="N172" s="39"/>
      <c r="O172" s="39"/>
      <c r="P172" s="39"/>
      <c r="Q172" s="39"/>
      <c r="S172" s="899" t="s">
        <v>343</v>
      </c>
      <c r="U172" s="2089" t="s">
        <v>83</v>
      </c>
      <c r="V172" s="2089"/>
      <c r="W172" s="2089"/>
      <c r="X172" s="2089"/>
      <c r="Z172" s="2173" t="s">
        <v>706</v>
      </c>
      <c r="AA172" s="2174"/>
      <c r="AB172" s="2174"/>
      <c r="AC172" s="2174"/>
      <c r="AD172" s="2174"/>
      <c r="AE172" s="2174"/>
      <c r="AF172" s="2174"/>
      <c r="AG172" s="1439"/>
      <c r="AH172" s="2166" t="s">
        <v>535</v>
      </c>
      <c r="AI172" s="2167"/>
      <c r="AJ172" s="2167"/>
      <c r="AK172" s="2167"/>
      <c r="AL172" s="2167"/>
      <c r="AM172" s="2167"/>
      <c r="AN172" s="2167"/>
      <c r="AP172" s="93" t="s">
        <v>119</v>
      </c>
      <c r="AS172" s="1408"/>
      <c r="AU172" s="66"/>
      <c r="BF172" s="2158" t="s">
        <v>61</v>
      </c>
      <c r="BG172" s="2159"/>
      <c r="BH172" s="2159"/>
      <c r="BJ172" s="1993" t="s">
        <v>64</v>
      </c>
      <c r="BK172" s="1993"/>
      <c r="BL172" s="1993"/>
      <c r="BM172" s="1993"/>
      <c r="BN172" s="1993"/>
      <c r="BO172" s="1993"/>
      <c r="BP172" s="1993"/>
      <c r="BR172" s="1993" t="s">
        <v>65</v>
      </c>
      <c r="BS172" s="1993"/>
      <c r="BT172" s="1993"/>
      <c r="BU172" s="1993"/>
      <c r="BV172" s="1993"/>
      <c r="BW172" s="1993"/>
      <c r="BX172" s="1993"/>
      <c r="BY172" s="92"/>
      <c r="BZ172" s="1011"/>
      <c r="CA172" s="1011"/>
      <c r="CB172" s="1012"/>
    </row>
    <row r="173" spans="1:80" s="1426" customFormat="1">
      <c r="C173" s="64"/>
      <c r="E173" s="64"/>
      <c r="G173" s="1412"/>
      <c r="W173" s="2180"/>
      <c r="X173" s="2180"/>
      <c r="Z173" s="2179"/>
      <c r="AA173" s="2179"/>
      <c r="AB173" s="2179"/>
      <c r="AC173" s="2179"/>
      <c r="AD173" s="2179"/>
      <c r="AE173" s="2179"/>
      <c r="AF173" s="2179"/>
      <c r="AH173" s="2001"/>
      <c r="AI173" s="2001"/>
      <c r="AJ173" s="2001"/>
      <c r="AK173" s="2001"/>
      <c r="AL173" s="2001"/>
      <c r="AM173" s="2001"/>
      <c r="AN173" s="2001"/>
      <c r="AQ173" s="64"/>
      <c r="AS173" s="64"/>
      <c r="AU173" s="1412"/>
      <c r="BF173" s="2157"/>
      <c r="BG173" s="2157"/>
      <c r="BH173" s="2157"/>
      <c r="BJ173" s="2001"/>
      <c r="BK173" s="2001"/>
      <c r="BL173" s="2001"/>
      <c r="BM173" s="2001"/>
      <c r="BN173" s="2001"/>
      <c r="BO173" s="2001"/>
      <c r="BP173" s="2001"/>
      <c r="BR173" s="2001"/>
      <c r="BS173" s="2001"/>
      <c r="BT173" s="2001"/>
      <c r="BU173" s="2001"/>
      <c r="BV173" s="2001"/>
      <c r="BW173" s="2001"/>
      <c r="BX173" s="2001"/>
      <c r="BY173" s="1412"/>
      <c r="BZ173" s="1011"/>
      <c r="CA173" s="1011"/>
      <c r="CB173" s="1012"/>
    </row>
    <row r="174" spans="1:80" s="1426" customFormat="1" ht="15" customHeight="1">
      <c r="B174" s="1440" t="s">
        <v>694</v>
      </c>
      <c r="C174" s="64"/>
      <c r="E174" s="64"/>
      <c r="G174" s="1412"/>
      <c r="S174" s="1434" t="s">
        <v>542</v>
      </c>
      <c r="V174" s="87" t="s">
        <v>2211</v>
      </c>
      <c r="W174" s="2094">
        <v>1</v>
      </c>
      <c r="X174" s="2094"/>
      <c r="Z174" s="2106">
        <v>598891746155</v>
      </c>
      <c r="AA174" s="2106"/>
      <c r="AB174" s="2106"/>
      <c r="AC174" s="2106"/>
      <c r="AD174" s="2106"/>
      <c r="AE174" s="2106"/>
      <c r="AF174" s="2106"/>
      <c r="AG174" s="1420"/>
      <c r="AH174" s="2106">
        <v>581876531402</v>
      </c>
      <c r="AI174" s="2106"/>
      <c r="AJ174" s="2106"/>
      <c r="AK174" s="2106"/>
      <c r="AL174" s="2106"/>
      <c r="AM174" s="2106"/>
      <c r="AN174" s="2106"/>
      <c r="AP174" s="1440" t="s">
        <v>120</v>
      </c>
      <c r="AQ174" s="64"/>
      <c r="AS174" s="64"/>
      <c r="AU174" s="1412"/>
      <c r="BF174" s="2144">
        <v>24</v>
      </c>
      <c r="BG174" s="2144"/>
      <c r="BH174" s="2144"/>
      <c r="BJ174" s="1997"/>
      <c r="BK174" s="1997"/>
      <c r="BL174" s="1997"/>
      <c r="BM174" s="1997"/>
      <c r="BN174" s="1997"/>
      <c r="BO174" s="1997"/>
      <c r="BP174" s="1997"/>
      <c r="BR174" s="1997"/>
      <c r="BS174" s="1997"/>
      <c r="BT174" s="1997"/>
      <c r="BU174" s="1997"/>
      <c r="BV174" s="1997"/>
      <c r="BW174" s="1997"/>
      <c r="BX174" s="1997"/>
      <c r="BY174" s="1409"/>
      <c r="BZ174" s="1011"/>
      <c r="CA174" s="1011"/>
      <c r="CB174" s="1012"/>
    </row>
    <row r="175" spans="1:80" s="1426" customFormat="1">
      <c r="B175" s="1440" t="s">
        <v>695</v>
      </c>
      <c r="C175" s="64"/>
      <c r="E175" s="64"/>
      <c r="G175" s="1412"/>
      <c r="S175" s="1434" t="s">
        <v>605</v>
      </c>
      <c r="U175" s="82"/>
      <c r="V175" s="87" t="s">
        <v>2208</v>
      </c>
      <c r="W175" s="2168" t="s">
        <v>2208</v>
      </c>
      <c r="X175" s="2168"/>
      <c r="Z175" s="2106">
        <v>0</v>
      </c>
      <c r="AA175" s="2106"/>
      <c r="AB175" s="2106"/>
      <c r="AC175" s="2106"/>
      <c r="AD175" s="2106"/>
      <c r="AE175" s="2106"/>
      <c r="AF175" s="2106"/>
      <c r="AG175" s="1420"/>
      <c r="AH175" s="2106">
        <v>0</v>
      </c>
      <c r="AI175" s="2106"/>
      <c r="AJ175" s="2106"/>
      <c r="AK175" s="2106"/>
      <c r="AL175" s="2106"/>
      <c r="AM175" s="2106"/>
      <c r="AN175" s="2106"/>
      <c r="AP175" s="1440" t="s">
        <v>121</v>
      </c>
      <c r="AQ175" s="64"/>
      <c r="AS175" s="64"/>
      <c r="AU175" s="1412"/>
      <c r="BF175" s="2144">
        <v>24</v>
      </c>
      <c r="BG175" s="2144"/>
      <c r="BH175" s="2144"/>
      <c r="BJ175" s="1997"/>
      <c r="BK175" s="1997"/>
      <c r="BL175" s="1997"/>
      <c r="BM175" s="1997"/>
      <c r="BN175" s="1997"/>
      <c r="BO175" s="1997"/>
      <c r="BP175" s="1997"/>
      <c r="BR175" s="1997"/>
      <c r="BS175" s="1997"/>
      <c r="BT175" s="1997"/>
      <c r="BU175" s="1997"/>
      <c r="BV175" s="1997"/>
      <c r="BW175" s="1997"/>
      <c r="BX175" s="1997"/>
      <c r="BY175" s="1409"/>
      <c r="BZ175" s="1011"/>
      <c r="CA175" s="1011"/>
      <c r="CB175" s="1012"/>
    </row>
    <row r="176" spans="1:80" s="1426" customFormat="1" ht="15" hidden="1" customHeight="1" outlineLevel="1">
      <c r="B176" s="101" t="s">
        <v>725</v>
      </c>
      <c r="C176" s="64"/>
      <c r="E176" s="64"/>
      <c r="G176" s="1412"/>
      <c r="S176" s="102" t="s">
        <v>279</v>
      </c>
      <c r="V176" s="1499"/>
      <c r="W176" s="2096"/>
      <c r="X176" s="2096"/>
      <c r="Z176" s="2178"/>
      <c r="AA176" s="2178"/>
      <c r="AB176" s="2178"/>
      <c r="AC176" s="2178"/>
      <c r="AD176" s="2178"/>
      <c r="AE176" s="2178"/>
      <c r="AF176" s="2178"/>
      <c r="AG176" s="1420"/>
      <c r="AH176" s="2106">
        <v>0</v>
      </c>
      <c r="AI176" s="2106"/>
      <c r="AJ176" s="2106"/>
      <c r="AK176" s="2106"/>
      <c r="AL176" s="2106"/>
      <c r="AM176" s="2106"/>
      <c r="AN176" s="2106"/>
      <c r="AP176" s="1440"/>
      <c r="AQ176" s="64"/>
      <c r="AS176" s="64"/>
      <c r="AU176" s="1412"/>
      <c r="BF176" s="1433"/>
      <c r="BG176" s="1433"/>
      <c r="BH176" s="1433"/>
      <c r="BJ176" s="1409"/>
      <c r="BK176" s="1409"/>
      <c r="BL176" s="1409"/>
      <c r="BM176" s="1409"/>
      <c r="BN176" s="1409"/>
      <c r="BO176" s="1409"/>
      <c r="BP176" s="1409"/>
      <c r="BR176" s="1409"/>
      <c r="BS176" s="1409"/>
      <c r="BT176" s="1409"/>
      <c r="BU176" s="1409"/>
      <c r="BV176" s="1409"/>
      <c r="BW176" s="1409"/>
      <c r="BX176" s="1409"/>
      <c r="BY176" s="1409"/>
      <c r="BZ176" s="1011"/>
      <c r="CA176" s="1011"/>
      <c r="CB176" s="1012"/>
    </row>
    <row r="177" spans="2:80" s="1426" customFormat="1" ht="15" hidden="1" customHeight="1" outlineLevel="1">
      <c r="B177" s="101" t="s">
        <v>735</v>
      </c>
      <c r="C177" s="64"/>
      <c r="E177" s="64"/>
      <c r="G177" s="1412"/>
      <c r="S177" s="102" t="s">
        <v>280</v>
      </c>
      <c r="V177" s="1499"/>
      <c r="W177" s="2096"/>
      <c r="X177" s="2096"/>
      <c r="Z177" s="2178"/>
      <c r="AA177" s="2178"/>
      <c r="AB177" s="2178"/>
      <c r="AC177" s="2178"/>
      <c r="AD177" s="2178"/>
      <c r="AE177" s="2178"/>
      <c r="AF177" s="2178"/>
      <c r="AG177" s="1420"/>
      <c r="AH177" s="2106">
        <v>0</v>
      </c>
      <c r="AI177" s="2106"/>
      <c r="AJ177" s="2106"/>
      <c r="AK177" s="2106"/>
      <c r="AL177" s="2106"/>
      <c r="AM177" s="2106"/>
      <c r="AN177" s="2106"/>
      <c r="AP177" s="1440"/>
      <c r="AQ177" s="64"/>
      <c r="AS177" s="64"/>
      <c r="AU177" s="1412"/>
      <c r="BF177" s="1433"/>
      <c r="BG177" s="1433"/>
      <c r="BH177" s="1433"/>
      <c r="BJ177" s="1409"/>
      <c r="BK177" s="1409"/>
      <c r="BL177" s="1409"/>
      <c r="BM177" s="1409"/>
      <c r="BN177" s="1409"/>
      <c r="BO177" s="1409"/>
      <c r="BP177" s="1409"/>
      <c r="BR177" s="1409"/>
      <c r="BS177" s="1409"/>
      <c r="BT177" s="1409"/>
      <c r="BU177" s="1409"/>
      <c r="BV177" s="1409"/>
      <c r="BW177" s="1409"/>
      <c r="BX177" s="1409"/>
      <c r="BY177" s="1409"/>
      <c r="BZ177" s="1011"/>
      <c r="CA177" s="1011"/>
      <c r="CB177" s="1012"/>
    </row>
    <row r="178" spans="2:80" s="1426" customFormat="1" ht="15" hidden="1" customHeight="1" outlineLevel="1">
      <c r="B178" s="101" t="s">
        <v>736</v>
      </c>
      <c r="C178" s="64"/>
      <c r="E178" s="64"/>
      <c r="G178" s="1412"/>
      <c r="S178" s="102" t="s">
        <v>281</v>
      </c>
      <c r="V178" s="1499"/>
      <c r="W178" s="2096"/>
      <c r="X178" s="2096"/>
      <c r="Z178" s="2184"/>
      <c r="AA178" s="2184"/>
      <c r="AB178" s="2184"/>
      <c r="AC178" s="2184"/>
      <c r="AD178" s="2184"/>
      <c r="AE178" s="2184"/>
      <c r="AF178" s="2184"/>
      <c r="AG178" s="1428"/>
      <c r="AH178" s="2106">
        <v>0</v>
      </c>
      <c r="AI178" s="2106"/>
      <c r="AJ178" s="2106"/>
      <c r="AK178" s="2106"/>
      <c r="AL178" s="2106"/>
      <c r="AM178" s="2106"/>
      <c r="AN178" s="2106"/>
      <c r="AP178" s="101" t="s">
        <v>122</v>
      </c>
      <c r="AQ178" s="64"/>
      <c r="AS178" s="64"/>
      <c r="AU178" s="1412"/>
      <c r="BF178" s="2093"/>
      <c r="BG178" s="2093"/>
      <c r="BH178" s="2093"/>
      <c r="BJ178" s="2001"/>
      <c r="BK178" s="2001"/>
      <c r="BL178" s="2001"/>
      <c r="BM178" s="2001"/>
      <c r="BN178" s="2001"/>
      <c r="BO178" s="2001"/>
      <c r="BP178" s="2001"/>
      <c r="BR178" s="2001"/>
      <c r="BS178" s="2001"/>
      <c r="BT178" s="2001"/>
      <c r="BU178" s="2001"/>
      <c r="BV178" s="2001"/>
      <c r="BW178" s="2001"/>
      <c r="BX178" s="2001"/>
      <c r="BY178" s="1412"/>
      <c r="BZ178" s="1011"/>
      <c r="CA178" s="1011"/>
      <c r="CB178" s="1012"/>
    </row>
    <row r="179" spans="2:80" s="1426" customFormat="1" ht="15" hidden="1" customHeight="1" outlineLevel="1">
      <c r="B179" s="2183" t="s">
        <v>726</v>
      </c>
      <c r="C179" s="2183"/>
      <c r="D179" s="2183"/>
      <c r="E179" s="2183"/>
      <c r="F179" s="2183"/>
      <c r="G179" s="2183"/>
      <c r="H179" s="2183"/>
      <c r="I179" s="2183"/>
      <c r="J179" s="2183"/>
      <c r="K179" s="2183"/>
      <c r="L179" s="2183"/>
      <c r="M179" s="2183"/>
      <c r="N179" s="2183"/>
      <c r="O179" s="2183"/>
      <c r="P179" s="2183"/>
      <c r="S179" s="102" t="s">
        <v>282</v>
      </c>
      <c r="V179" s="1499"/>
      <c r="W179" s="2096"/>
      <c r="X179" s="2096"/>
      <c r="Z179" s="2184"/>
      <c r="AA179" s="2184"/>
      <c r="AB179" s="2184"/>
      <c r="AC179" s="2184"/>
      <c r="AD179" s="2184"/>
      <c r="AE179" s="2184"/>
      <c r="AF179" s="2184"/>
      <c r="AG179" s="1428"/>
      <c r="AH179" s="2106">
        <v>0</v>
      </c>
      <c r="AI179" s="2106"/>
      <c r="AJ179" s="2106"/>
      <c r="AK179" s="2106"/>
      <c r="AL179" s="2106"/>
      <c r="AM179" s="2106"/>
      <c r="AN179" s="2106"/>
      <c r="AP179" s="101" t="s">
        <v>123</v>
      </c>
      <c r="AQ179" s="64"/>
      <c r="AS179" s="64"/>
      <c r="AU179" s="1412"/>
      <c r="BF179" s="2093"/>
      <c r="BG179" s="2093"/>
      <c r="BH179" s="2093"/>
      <c r="BJ179" s="1997"/>
      <c r="BK179" s="1997"/>
      <c r="BL179" s="1997"/>
      <c r="BM179" s="1997"/>
      <c r="BN179" s="1997"/>
      <c r="BO179" s="1997"/>
      <c r="BP179" s="1997"/>
      <c r="BR179" s="1997"/>
      <c r="BS179" s="1997"/>
      <c r="BT179" s="1997"/>
      <c r="BU179" s="1997"/>
      <c r="BV179" s="1997"/>
      <c r="BW179" s="1997"/>
      <c r="BX179" s="1997"/>
      <c r="BY179" s="1409"/>
      <c r="BZ179" s="1011"/>
      <c r="CA179" s="1011"/>
      <c r="CB179" s="1012"/>
    </row>
    <row r="180" spans="2:80" s="1426" customFormat="1" ht="15" hidden="1" customHeight="1" outlineLevel="1">
      <c r="B180" s="2183"/>
      <c r="C180" s="2183"/>
      <c r="D180" s="2183"/>
      <c r="E180" s="2183"/>
      <c r="F180" s="2183"/>
      <c r="G180" s="2183"/>
      <c r="H180" s="2183"/>
      <c r="I180" s="2183"/>
      <c r="J180" s="2183"/>
      <c r="K180" s="2183"/>
      <c r="L180" s="2183"/>
      <c r="M180" s="2183"/>
      <c r="N180" s="2183"/>
      <c r="O180" s="2183"/>
      <c r="P180" s="2183"/>
      <c r="S180" s="102"/>
      <c r="V180" s="1499"/>
      <c r="W180" s="2096"/>
      <c r="X180" s="2096"/>
      <c r="Z180" s="1419"/>
      <c r="AA180" s="1419"/>
      <c r="AB180" s="1419"/>
      <c r="AC180" s="1419"/>
      <c r="AD180" s="1419"/>
      <c r="AE180" s="1419"/>
      <c r="AF180" s="1419"/>
      <c r="AG180" s="1428"/>
      <c r="AH180" s="2106">
        <v>0</v>
      </c>
      <c r="AI180" s="2106"/>
      <c r="AJ180" s="2106"/>
      <c r="AK180" s="2106"/>
      <c r="AL180" s="2106"/>
      <c r="AM180" s="2106"/>
      <c r="AN180" s="2106"/>
      <c r="AP180" s="101"/>
      <c r="AQ180" s="64"/>
      <c r="AS180" s="64"/>
      <c r="AU180" s="1412"/>
      <c r="BF180" s="1427"/>
      <c r="BG180" s="1427"/>
      <c r="BH180" s="1427"/>
      <c r="BJ180" s="1409"/>
      <c r="BK180" s="1409"/>
      <c r="BL180" s="1409"/>
      <c r="BM180" s="1409"/>
      <c r="BN180" s="1409"/>
      <c r="BO180" s="1409"/>
      <c r="BP180" s="1409"/>
      <c r="BR180" s="1409"/>
      <c r="BS180" s="1409"/>
      <c r="BT180" s="1409"/>
      <c r="BU180" s="1409"/>
      <c r="BV180" s="1409"/>
      <c r="BW180" s="1409"/>
      <c r="BX180" s="1409"/>
      <c r="BY180" s="1409"/>
      <c r="BZ180" s="1011"/>
      <c r="CA180" s="1011"/>
      <c r="CB180" s="1012"/>
    </row>
    <row r="181" spans="2:80" s="1426" customFormat="1" collapsed="1">
      <c r="B181" s="1430" t="s">
        <v>17</v>
      </c>
      <c r="C181" s="64"/>
      <c r="E181" s="64"/>
      <c r="G181" s="1412"/>
      <c r="S181" s="1438">
        <v>10</v>
      </c>
      <c r="V181" s="87" t="s">
        <v>2211</v>
      </c>
      <c r="W181" s="2094">
        <v>2</v>
      </c>
      <c r="X181" s="2094"/>
      <c r="Z181" s="2106">
        <v>598891746155</v>
      </c>
      <c r="AA181" s="2106"/>
      <c r="AB181" s="2106"/>
      <c r="AC181" s="2106"/>
      <c r="AD181" s="2106"/>
      <c r="AE181" s="2106"/>
      <c r="AF181" s="2106"/>
      <c r="AG181" s="1420"/>
      <c r="AH181" s="2106">
        <v>581876531402</v>
      </c>
      <c r="AI181" s="2106"/>
      <c r="AJ181" s="2106"/>
      <c r="AK181" s="2106"/>
      <c r="AL181" s="2106"/>
      <c r="AM181" s="2106"/>
      <c r="AN181" s="2106"/>
      <c r="AP181" s="1430" t="s">
        <v>124</v>
      </c>
      <c r="AQ181" s="64"/>
      <c r="AS181" s="64"/>
      <c r="AU181" s="1412"/>
      <c r="BF181" s="2144">
        <v>24</v>
      </c>
      <c r="BG181" s="2144"/>
      <c r="BH181" s="2144"/>
      <c r="BJ181" s="1997"/>
      <c r="BK181" s="1997"/>
      <c r="BL181" s="1997"/>
      <c r="BM181" s="1997"/>
      <c r="BN181" s="1997"/>
      <c r="BO181" s="1997"/>
      <c r="BP181" s="1997"/>
      <c r="BR181" s="1997"/>
      <c r="BS181" s="1997"/>
      <c r="BT181" s="1997"/>
      <c r="BU181" s="1997"/>
      <c r="BV181" s="1997"/>
      <c r="BW181" s="1997"/>
      <c r="BX181" s="1997"/>
      <c r="BY181" s="1409"/>
      <c r="BZ181" s="1011"/>
      <c r="CA181" s="1011"/>
      <c r="CB181" s="1012"/>
    </row>
    <row r="182" spans="2:80" s="1426" customFormat="1">
      <c r="B182" s="1430" t="s">
        <v>854</v>
      </c>
      <c r="C182" s="64"/>
      <c r="E182" s="64"/>
      <c r="G182" s="1412"/>
      <c r="S182" s="1438"/>
      <c r="V182" s="1433"/>
      <c r="W182" s="2144"/>
      <c r="X182" s="2144"/>
      <c r="Z182" s="1421"/>
      <c r="AA182" s="1421"/>
      <c r="AB182" s="1421"/>
      <c r="AC182" s="1421"/>
      <c r="AD182" s="1421"/>
      <c r="AE182" s="1421"/>
      <c r="AF182" s="1421"/>
      <c r="AG182" s="1420"/>
      <c r="AH182" s="1420"/>
      <c r="AI182" s="1420"/>
      <c r="AJ182" s="1420"/>
      <c r="AK182" s="1420"/>
      <c r="AL182" s="1420"/>
      <c r="AM182" s="1420"/>
      <c r="AN182" s="1420"/>
      <c r="AP182" s="1430" t="s">
        <v>125</v>
      </c>
      <c r="AQ182" s="64"/>
      <c r="AS182" s="64"/>
      <c r="AU182" s="1412"/>
      <c r="BF182" s="1433"/>
      <c r="BG182" s="1433"/>
      <c r="BH182" s="1433"/>
      <c r="BJ182" s="1409"/>
      <c r="BK182" s="1409"/>
      <c r="BL182" s="1409"/>
      <c r="BM182" s="1409"/>
      <c r="BN182" s="1409"/>
      <c r="BO182" s="1409"/>
      <c r="BP182" s="1409"/>
      <c r="BR182" s="1409"/>
      <c r="BS182" s="1409"/>
      <c r="BT182" s="1409"/>
      <c r="BU182" s="1409"/>
      <c r="BV182" s="1409"/>
      <c r="BW182" s="1409"/>
      <c r="BX182" s="1409"/>
      <c r="BY182" s="1409"/>
      <c r="BZ182" s="1011"/>
      <c r="CA182" s="1011"/>
      <c r="CB182" s="1012"/>
    </row>
    <row r="183" spans="2:80" s="1426" customFormat="1">
      <c r="C183" s="64"/>
      <c r="E183" s="64"/>
      <c r="G183" s="1412"/>
      <c r="S183" s="1427"/>
      <c r="W183" s="2092"/>
      <c r="X183" s="2092"/>
      <c r="Z183" s="2175"/>
      <c r="AA183" s="2175"/>
      <c r="AB183" s="2175"/>
      <c r="AC183" s="2175"/>
      <c r="AD183" s="2175"/>
      <c r="AE183" s="2175"/>
      <c r="AF183" s="2175"/>
      <c r="AG183" s="1420"/>
      <c r="AH183" s="2088"/>
      <c r="AI183" s="2088"/>
      <c r="AJ183" s="2088"/>
      <c r="AK183" s="2088"/>
      <c r="AL183" s="2088"/>
      <c r="AM183" s="2088"/>
      <c r="AN183" s="2088"/>
      <c r="AQ183" s="64"/>
      <c r="AS183" s="64"/>
      <c r="AU183" s="1412"/>
      <c r="BF183" s="2093"/>
      <c r="BG183" s="2093"/>
      <c r="BH183" s="2093"/>
      <c r="BJ183" s="1997"/>
      <c r="BK183" s="1997"/>
      <c r="BL183" s="1997"/>
      <c r="BM183" s="1997"/>
      <c r="BN183" s="1997"/>
      <c r="BO183" s="1997"/>
      <c r="BP183" s="1997"/>
      <c r="BR183" s="1997"/>
      <c r="BS183" s="1997"/>
      <c r="BT183" s="1997"/>
      <c r="BU183" s="1997"/>
      <c r="BV183" s="1997"/>
      <c r="BW183" s="1997"/>
      <c r="BX183" s="1997"/>
      <c r="BY183" s="1409"/>
      <c r="BZ183" s="1011"/>
      <c r="CA183" s="1011"/>
      <c r="CB183" s="1012"/>
    </row>
    <row r="184" spans="2:80" s="1426" customFormat="1">
      <c r="B184" s="1413" t="s">
        <v>696</v>
      </c>
      <c r="C184" s="64"/>
      <c r="E184" s="64"/>
      <c r="G184" s="1412"/>
      <c r="S184" s="1438">
        <v>11</v>
      </c>
      <c r="V184" s="87" t="s">
        <v>2211</v>
      </c>
      <c r="W184" s="2094">
        <v>3</v>
      </c>
      <c r="X184" s="2094"/>
      <c r="Z184" s="2106">
        <v>546266636563</v>
      </c>
      <c r="AA184" s="2106"/>
      <c r="AB184" s="2106"/>
      <c r="AC184" s="2106"/>
      <c r="AD184" s="2106"/>
      <c r="AE184" s="2106"/>
      <c r="AF184" s="2106"/>
      <c r="AG184" s="1420"/>
      <c r="AH184" s="2106">
        <v>545692608373</v>
      </c>
      <c r="AI184" s="2106"/>
      <c r="AJ184" s="2106"/>
      <c r="AK184" s="2106"/>
      <c r="AL184" s="2106"/>
      <c r="AM184" s="2106"/>
      <c r="AN184" s="2106"/>
      <c r="AP184" s="1413" t="s">
        <v>126</v>
      </c>
      <c r="AQ184" s="64"/>
      <c r="AS184" s="64"/>
      <c r="AU184" s="1412"/>
      <c r="BF184" s="2156">
        <v>25</v>
      </c>
      <c r="BG184" s="2156"/>
      <c r="BH184" s="2156"/>
      <c r="BJ184" s="1997"/>
      <c r="BK184" s="1997"/>
      <c r="BL184" s="1997"/>
      <c r="BM184" s="1997"/>
      <c r="BN184" s="1997"/>
      <c r="BO184" s="1997"/>
      <c r="BP184" s="1997"/>
      <c r="BR184" s="1997"/>
      <c r="BS184" s="1997"/>
      <c r="BT184" s="1997"/>
      <c r="BU184" s="1997"/>
      <c r="BV184" s="1997"/>
      <c r="BW184" s="1997"/>
      <c r="BX184" s="1997"/>
      <c r="BY184" s="1409"/>
      <c r="BZ184" s="1011"/>
      <c r="CA184" s="1011"/>
      <c r="CB184" s="1012"/>
    </row>
    <row r="185" spans="2:80" s="1426" customFormat="1">
      <c r="B185" s="1413" t="s">
        <v>18</v>
      </c>
      <c r="C185" s="64"/>
      <c r="E185" s="64"/>
      <c r="G185" s="1412"/>
      <c r="S185" s="1438">
        <v>20</v>
      </c>
      <c r="V185" s="87"/>
      <c r="W185" s="2094"/>
      <c r="X185" s="2094"/>
      <c r="Z185" s="2106">
        <v>52625109592</v>
      </c>
      <c r="AA185" s="2106"/>
      <c r="AB185" s="2106"/>
      <c r="AC185" s="2106"/>
      <c r="AD185" s="2106"/>
      <c r="AE185" s="2106"/>
      <c r="AF185" s="2106"/>
      <c r="AG185" s="1420"/>
      <c r="AH185" s="2106">
        <v>36183923029</v>
      </c>
      <c r="AI185" s="2106"/>
      <c r="AJ185" s="2106"/>
      <c r="AK185" s="2106"/>
      <c r="AL185" s="2106"/>
      <c r="AM185" s="2106"/>
      <c r="AN185" s="2106"/>
      <c r="AP185" s="1413" t="s">
        <v>127</v>
      </c>
      <c r="AQ185" s="64"/>
      <c r="AS185" s="64"/>
      <c r="AU185" s="1412"/>
      <c r="BF185" s="2093"/>
      <c r="BG185" s="2093"/>
      <c r="BH185" s="2093"/>
      <c r="BJ185" s="1997"/>
      <c r="BK185" s="1997"/>
      <c r="BL185" s="1997"/>
      <c r="BM185" s="1997"/>
      <c r="BN185" s="1997"/>
      <c r="BO185" s="1997"/>
      <c r="BP185" s="1997"/>
      <c r="BR185" s="1997"/>
      <c r="BS185" s="1997"/>
      <c r="BT185" s="1997"/>
      <c r="BU185" s="1997"/>
      <c r="BV185" s="1997"/>
      <c r="BW185" s="1997"/>
      <c r="BX185" s="1997"/>
      <c r="BY185" s="1409"/>
      <c r="BZ185" s="1011"/>
      <c r="CA185" s="1011"/>
      <c r="CB185" s="1012"/>
    </row>
    <row r="186" spans="2:80" s="1426" customFormat="1">
      <c r="B186" s="1408" t="s">
        <v>855</v>
      </c>
      <c r="C186" s="64"/>
      <c r="E186" s="64"/>
      <c r="G186" s="1412"/>
      <c r="S186" s="1427"/>
      <c r="W186" s="2092"/>
      <c r="X186" s="2092"/>
      <c r="Z186" s="2175"/>
      <c r="AA186" s="2175"/>
      <c r="AB186" s="2175"/>
      <c r="AC186" s="2175"/>
      <c r="AD186" s="2175"/>
      <c r="AE186" s="2175"/>
      <c r="AF186" s="2175"/>
      <c r="AG186" s="1420"/>
      <c r="AH186" s="2088"/>
      <c r="AI186" s="2088"/>
      <c r="AJ186" s="2088"/>
      <c r="AK186" s="2088"/>
      <c r="AL186" s="2088"/>
      <c r="AM186" s="2088"/>
      <c r="AN186" s="2088"/>
      <c r="AP186" s="1430" t="s">
        <v>125</v>
      </c>
      <c r="AQ186" s="64"/>
      <c r="AS186" s="64"/>
      <c r="AU186" s="1412"/>
      <c r="BF186" s="2093"/>
      <c r="BG186" s="2093"/>
      <c r="BH186" s="2093"/>
      <c r="BJ186" s="2001"/>
      <c r="BK186" s="2001"/>
      <c r="BL186" s="2001"/>
      <c r="BM186" s="2001"/>
      <c r="BN186" s="2001"/>
      <c r="BO186" s="2001"/>
      <c r="BP186" s="2001"/>
      <c r="BR186" s="2001"/>
      <c r="BS186" s="2001"/>
      <c r="BT186" s="2001"/>
      <c r="BU186" s="2001"/>
      <c r="BV186" s="2001"/>
      <c r="BW186" s="2001"/>
      <c r="BX186" s="2001"/>
      <c r="BY186" s="1412"/>
      <c r="BZ186" s="1011"/>
      <c r="CA186" s="1011"/>
      <c r="CB186" s="1012"/>
    </row>
    <row r="187" spans="2:80" s="1426" customFormat="1">
      <c r="B187" s="1408"/>
      <c r="C187" s="64"/>
      <c r="E187" s="64"/>
      <c r="G187" s="1412"/>
      <c r="S187" s="1427"/>
      <c r="V187" s="1427"/>
      <c r="W187" s="2093"/>
      <c r="X187" s="2093"/>
      <c r="Z187" s="1421"/>
      <c r="AA187" s="1421"/>
      <c r="AB187" s="1421"/>
      <c r="AC187" s="1421"/>
      <c r="AD187" s="1421"/>
      <c r="AE187" s="1421"/>
      <c r="AF187" s="1421"/>
      <c r="AG187" s="1420"/>
      <c r="AH187" s="1420"/>
      <c r="AI187" s="1420"/>
      <c r="AJ187" s="1420"/>
      <c r="AK187" s="1420"/>
      <c r="AL187" s="1420"/>
      <c r="AM187" s="1420"/>
      <c r="AN187" s="1420"/>
      <c r="AP187" s="1408"/>
      <c r="AQ187" s="64"/>
      <c r="AS187" s="64"/>
      <c r="AU187" s="1412"/>
      <c r="BF187" s="1427"/>
      <c r="BG187" s="1427"/>
      <c r="BH187" s="1427"/>
      <c r="BJ187" s="1412"/>
      <c r="BK187" s="1412"/>
      <c r="BL187" s="1412"/>
      <c r="BM187" s="1412"/>
      <c r="BN187" s="1412"/>
      <c r="BO187" s="1412"/>
      <c r="BP187" s="1412"/>
      <c r="BR187" s="1412"/>
      <c r="BS187" s="1412"/>
      <c r="BT187" s="1412"/>
      <c r="BU187" s="1412"/>
      <c r="BV187" s="1412"/>
      <c r="BW187" s="1412"/>
      <c r="BX187" s="1412"/>
      <c r="BY187" s="1412"/>
      <c r="BZ187" s="1011"/>
      <c r="CA187" s="1011"/>
      <c r="CB187" s="1012"/>
    </row>
    <row r="188" spans="2:80" s="1426" customFormat="1">
      <c r="B188" s="1413" t="s">
        <v>697</v>
      </c>
      <c r="C188" s="64"/>
      <c r="E188" s="64"/>
      <c r="G188" s="1412"/>
      <c r="S188" s="1438">
        <v>21</v>
      </c>
      <c r="V188" s="87" t="s">
        <v>2211</v>
      </c>
      <c r="W188" s="2094">
        <v>4</v>
      </c>
      <c r="X188" s="2094"/>
      <c r="Z188" s="2106">
        <v>25397111674</v>
      </c>
      <c r="AA188" s="2106"/>
      <c r="AB188" s="2106"/>
      <c r="AC188" s="2106"/>
      <c r="AD188" s="2106"/>
      <c r="AE188" s="2106"/>
      <c r="AF188" s="2106"/>
      <c r="AG188" s="1420"/>
      <c r="AH188" s="2106">
        <v>18633827181</v>
      </c>
      <c r="AI188" s="2106"/>
      <c r="AJ188" s="2106"/>
      <c r="AK188" s="2106"/>
      <c r="AL188" s="2106"/>
      <c r="AM188" s="2106"/>
      <c r="AN188" s="2106"/>
      <c r="AP188" s="1413" t="s">
        <v>128</v>
      </c>
      <c r="AQ188" s="64"/>
      <c r="AS188" s="64"/>
      <c r="AU188" s="1412"/>
      <c r="BF188" s="2156">
        <v>24</v>
      </c>
      <c r="BG188" s="2156"/>
      <c r="BH188" s="2156"/>
      <c r="BJ188" s="1997"/>
      <c r="BK188" s="1997"/>
      <c r="BL188" s="1997"/>
      <c r="BM188" s="1997"/>
      <c r="BN188" s="1997"/>
      <c r="BO188" s="1997"/>
      <c r="BP188" s="1997"/>
      <c r="BR188" s="1997"/>
      <c r="BS188" s="1997"/>
      <c r="BT188" s="1997"/>
      <c r="BU188" s="1997"/>
      <c r="BV188" s="1997"/>
      <c r="BW188" s="1997"/>
      <c r="BX188" s="1997"/>
      <c r="BY188" s="1409"/>
      <c r="BZ188" s="1011"/>
      <c r="CA188" s="1011"/>
      <c r="CB188" s="1012"/>
    </row>
    <row r="189" spans="2:80" s="1426" customFormat="1">
      <c r="B189" s="1413" t="s">
        <v>698</v>
      </c>
      <c r="C189" s="64"/>
      <c r="E189" s="64"/>
      <c r="G189" s="1412"/>
      <c r="S189" s="1438">
        <v>22</v>
      </c>
      <c r="V189" s="87" t="s">
        <v>2211</v>
      </c>
      <c r="W189" s="2094">
        <v>5</v>
      </c>
      <c r="X189" s="2094"/>
      <c r="Z189" s="2106">
        <v>38977405259</v>
      </c>
      <c r="AA189" s="2106"/>
      <c r="AB189" s="2106"/>
      <c r="AC189" s="2106"/>
      <c r="AD189" s="2106"/>
      <c r="AE189" s="2106"/>
      <c r="AF189" s="2106"/>
      <c r="AG189" s="1420"/>
      <c r="AH189" s="2106">
        <v>29235938376</v>
      </c>
      <c r="AI189" s="2106"/>
      <c r="AJ189" s="2106"/>
      <c r="AK189" s="2106"/>
      <c r="AL189" s="2106"/>
      <c r="AM189" s="2106"/>
      <c r="AN189" s="2106"/>
      <c r="AP189" s="1413" t="s">
        <v>129</v>
      </c>
      <c r="AQ189" s="64"/>
      <c r="AS189" s="64"/>
      <c r="AU189" s="1412"/>
      <c r="BF189" s="2156">
        <v>26</v>
      </c>
      <c r="BG189" s="2156"/>
      <c r="BH189" s="2156"/>
      <c r="BJ189" s="1997"/>
      <c r="BK189" s="1997"/>
      <c r="BL189" s="1997"/>
      <c r="BM189" s="1997"/>
      <c r="BN189" s="1997"/>
      <c r="BO189" s="1997"/>
      <c r="BP189" s="1997"/>
      <c r="BR189" s="1997"/>
      <c r="BS189" s="1997"/>
      <c r="BT189" s="1997"/>
      <c r="BU189" s="1997"/>
      <c r="BV189" s="1997"/>
      <c r="BW189" s="1997"/>
      <c r="BX189" s="1997"/>
      <c r="BY189" s="1409"/>
      <c r="BZ189" s="1011"/>
      <c r="CA189" s="1011"/>
      <c r="CB189" s="1012"/>
    </row>
    <row r="190" spans="2:80" s="1426" customFormat="1">
      <c r="B190" s="101" t="s">
        <v>705</v>
      </c>
      <c r="C190" s="64"/>
      <c r="E190" s="64"/>
      <c r="G190" s="1412"/>
      <c r="S190" s="1438">
        <v>23</v>
      </c>
      <c r="W190" s="2092"/>
      <c r="X190" s="2092"/>
      <c r="Z190" s="2101">
        <v>38977405259</v>
      </c>
      <c r="AA190" s="2101"/>
      <c r="AB190" s="2101"/>
      <c r="AC190" s="2101"/>
      <c r="AD190" s="2101"/>
      <c r="AE190" s="2101"/>
      <c r="AF190" s="2101"/>
      <c r="AG190" s="1428"/>
      <c r="AH190" s="2101">
        <v>29235938376</v>
      </c>
      <c r="AI190" s="2101"/>
      <c r="AJ190" s="2101"/>
      <c r="AK190" s="2101"/>
      <c r="AL190" s="2101"/>
      <c r="AM190" s="2101"/>
      <c r="AN190" s="2101"/>
      <c r="AP190" s="86" t="s">
        <v>3</v>
      </c>
      <c r="AQ190" s="64"/>
      <c r="AS190" s="64"/>
      <c r="AU190" s="1412"/>
      <c r="BF190" s="2093"/>
      <c r="BG190" s="2093"/>
      <c r="BH190" s="2093"/>
      <c r="BJ190" s="1997"/>
      <c r="BK190" s="1997"/>
      <c r="BL190" s="1997"/>
      <c r="BM190" s="1997"/>
      <c r="BN190" s="1997"/>
      <c r="BO190" s="1997"/>
      <c r="BP190" s="1997"/>
      <c r="BR190" s="1997"/>
      <c r="BS190" s="1997"/>
      <c r="BT190" s="1997"/>
      <c r="BU190" s="1997"/>
      <c r="BV190" s="1997"/>
      <c r="BW190" s="1997"/>
      <c r="BX190" s="1997"/>
      <c r="BY190" s="1409"/>
      <c r="BZ190" s="1011"/>
      <c r="CA190" s="1011"/>
      <c r="CB190" s="1012"/>
    </row>
    <row r="191" spans="2:80" s="1426" customFormat="1" ht="9.75" customHeight="1">
      <c r="C191" s="64"/>
      <c r="E191" s="64"/>
      <c r="G191" s="1412"/>
      <c r="S191" s="1438"/>
      <c r="W191" s="2092"/>
      <c r="X191" s="2092"/>
      <c r="Z191" s="2175"/>
      <c r="AA191" s="2175"/>
      <c r="AB191" s="2175"/>
      <c r="AC191" s="2175"/>
      <c r="AD191" s="2175"/>
      <c r="AE191" s="2175"/>
      <c r="AF191" s="2175"/>
      <c r="AG191" s="1420"/>
      <c r="AH191" s="2088"/>
      <c r="AI191" s="2088"/>
      <c r="AJ191" s="2088"/>
      <c r="AK191" s="2088"/>
      <c r="AL191" s="2088"/>
      <c r="AM191" s="2088"/>
      <c r="AN191" s="2088"/>
      <c r="AQ191" s="64"/>
      <c r="AS191" s="64"/>
      <c r="AU191" s="1412"/>
      <c r="BF191" s="2093"/>
      <c r="BG191" s="2093"/>
      <c r="BH191" s="2093"/>
      <c r="BJ191" s="2001"/>
      <c r="BK191" s="2001"/>
      <c r="BL191" s="2001"/>
      <c r="BM191" s="2001"/>
      <c r="BN191" s="2001"/>
      <c r="BO191" s="2001"/>
      <c r="BP191" s="2001"/>
      <c r="BR191" s="2001"/>
      <c r="BS191" s="2001"/>
      <c r="BT191" s="2001"/>
      <c r="BU191" s="2001"/>
      <c r="BV191" s="2001"/>
      <c r="BW191" s="2001"/>
      <c r="BX191" s="2001"/>
      <c r="BY191" s="1412"/>
      <c r="BZ191" s="1011"/>
      <c r="CA191" s="1011"/>
      <c r="CB191" s="1012"/>
    </row>
    <row r="192" spans="2:80" s="1426" customFormat="1">
      <c r="B192" s="1440" t="s">
        <v>699</v>
      </c>
      <c r="C192" s="64"/>
      <c r="E192" s="64"/>
      <c r="G192" s="1412"/>
      <c r="S192" s="1438">
        <v>24</v>
      </c>
      <c r="V192" s="87" t="s">
        <v>2208</v>
      </c>
      <c r="W192" s="2094" t="s">
        <v>2208</v>
      </c>
      <c r="X192" s="2094"/>
      <c r="Z192" s="2106">
        <v>0</v>
      </c>
      <c r="AA192" s="2106"/>
      <c r="AB192" s="2106"/>
      <c r="AC192" s="2106"/>
      <c r="AD192" s="2106"/>
      <c r="AE192" s="2106"/>
      <c r="AF192" s="2106"/>
      <c r="AG192" s="1420"/>
      <c r="AH192" s="2106">
        <v>0</v>
      </c>
      <c r="AI192" s="2106"/>
      <c r="AJ192" s="2106"/>
      <c r="AK192" s="2106"/>
      <c r="AL192" s="2106"/>
      <c r="AM192" s="2106"/>
      <c r="AN192" s="2106"/>
      <c r="AP192" s="1440" t="s">
        <v>130</v>
      </c>
      <c r="AQ192" s="64"/>
      <c r="AS192" s="64"/>
      <c r="AU192" s="1412"/>
      <c r="BF192" s="2093"/>
      <c r="BG192" s="2093"/>
      <c r="BH192" s="2093"/>
      <c r="BJ192" s="1997"/>
      <c r="BK192" s="1997"/>
      <c r="BL192" s="1997"/>
      <c r="BM192" s="1997"/>
      <c r="BN192" s="1997"/>
      <c r="BO192" s="1997"/>
      <c r="BP192" s="1997"/>
      <c r="BR192" s="1997"/>
      <c r="BS192" s="1997"/>
      <c r="BT192" s="1997"/>
      <c r="BU192" s="1997"/>
      <c r="BV192" s="1997"/>
      <c r="BW192" s="1997"/>
      <c r="BX192" s="1997"/>
      <c r="BY192" s="1409"/>
      <c r="BZ192" s="1011"/>
      <c r="CA192" s="1011"/>
      <c r="CB192" s="1012"/>
    </row>
    <row r="193" spans="2:80" s="1426" customFormat="1">
      <c r="B193" s="1440" t="s">
        <v>700</v>
      </c>
      <c r="C193" s="64"/>
      <c r="E193" s="64"/>
      <c r="G193" s="1412"/>
      <c r="S193" s="1438">
        <v>25</v>
      </c>
      <c r="V193" s="87" t="s">
        <v>2211</v>
      </c>
      <c r="W193" s="2094">
        <v>6</v>
      </c>
      <c r="X193" s="2094"/>
      <c r="Z193" s="2106">
        <v>17372267913</v>
      </c>
      <c r="AA193" s="2106"/>
      <c r="AB193" s="2106"/>
      <c r="AC193" s="2106"/>
      <c r="AD193" s="2106"/>
      <c r="AE193" s="2106"/>
      <c r="AF193" s="2106"/>
      <c r="AG193" s="1420"/>
      <c r="AH193" s="2106">
        <v>16033619883</v>
      </c>
      <c r="AI193" s="2106"/>
      <c r="AJ193" s="2106"/>
      <c r="AK193" s="2106"/>
      <c r="AL193" s="2106"/>
      <c r="AM193" s="2106"/>
      <c r="AN193" s="2106"/>
      <c r="AP193" s="1440" t="s">
        <v>131</v>
      </c>
      <c r="AQ193" s="64"/>
      <c r="AS193" s="64"/>
      <c r="AU193" s="1412"/>
      <c r="BF193" s="2093"/>
      <c r="BG193" s="2093"/>
      <c r="BH193" s="2093"/>
      <c r="BJ193" s="1997"/>
      <c r="BK193" s="1997"/>
      <c r="BL193" s="1997"/>
      <c r="BM193" s="1997"/>
      <c r="BN193" s="1997"/>
      <c r="BO193" s="1997"/>
      <c r="BP193" s="1997"/>
      <c r="BR193" s="1997"/>
      <c r="BS193" s="1997"/>
      <c r="BT193" s="1997"/>
      <c r="BU193" s="1997"/>
      <c r="BV193" s="1997"/>
      <c r="BW193" s="1997"/>
      <c r="BX193" s="1997"/>
      <c r="BY193" s="1409"/>
      <c r="BZ193" s="1011"/>
      <c r="CA193" s="1011"/>
      <c r="CB193" s="1012"/>
    </row>
    <row r="194" spans="2:80" s="1426" customFormat="1" ht="9.75" customHeight="1">
      <c r="C194" s="64"/>
      <c r="E194" s="64"/>
      <c r="G194" s="1412"/>
      <c r="S194" s="1427"/>
      <c r="W194" s="2092"/>
      <c r="X194" s="2092"/>
      <c r="Z194" s="2175"/>
      <c r="AA194" s="2175"/>
      <c r="AB194" s="2175"/>
      <c r="AC194" s="2175"/>
      <c r="AD194" s="2175"/>
      <c r="AE194" s="2175"/>
      <c r="AF194" s="2175"/>
      <c r="AG194" s="1420"/>
      <c r="AH194" s="2088"/>
      <c r="AI194" s="2088"/>
      <c r="AJ194" s="2088"/>
      <c r="AK194" s="2088"/>
      <c r="AL194" s="2088"/>
      <c r="AM194" s="2088"/>
      <c r="AN194" s="2088"/>
      <c r="AQ194" s="64"/>
      <c r="AS194" s="64"/>
      <c r="AU194" s="1412"/>
      <c r="BF194" s="2093"/>
      <c r="BG194" s="2093"/>
      <c r="BH194" s="2093"/>
      <c r="BJ194" s="1997"/>
      <c r="BK194" s="1997"/>
      <c r="BL194" s="1997"/>
      <c r="BM194" s="1997"/>
      <c r="BN194" s="1997"/>
      <c r="BO194" s="1997"/>
      <c r="BP194" s="1997"/>
      <c r="BR194" s="1997"/>
      <c r="BS194" s="1997"/>
      <c r="BT194" s="1997"/>
      <c r="BU194" s="1997"/>
      <c r="BV194" s="1997"/>
      <c r="BW194" s="1997"/>
      <c r="BX194" s="1997"/>
      <c r="BY194" s="1409"/>
      <c r="BZ194" s="1011"/>
      <c r="CA194" s="1011"/>
      <c r="CB194" s="1012"/>
    </row>
    <row r="195" spans="2:80" s="1426" customFormat="1">
      <c r="B195" s="1440" t="s">
        <v>701</v>
      </c>
      <c r="D195" s="64"/>
      <c r="E195" s="64"/>
      <c r="G195" s="1412"/>
      <c r="S195" s="1438">
        <v>30</v>
      </c>
      <c r="W195" s="2092"/>
      <c r="X195" s="2092"/>
      <c r="Z195" s="2106">
        <v>21672548094</v>
      </c>
      <c r="AA195" s="2106"/>
      <c r="AB195" s="2106"/>
      <c r="AC195" s="2106"/>
      <c r="AD195" s="2106"/>
      <c r="AE195" s="2106"/>
      <c r="AF195" s="2106"/>
      <c r="AG195" s="1425"/>
      <c r="AH195" s="2106">
        <v>9548191951</v>
      </c>
      <c r="AI195" s="2106"/>
      <c r="AJ195" s="2106"/>
      <c r="AK195" s="2106"/>
      <c r="AL195" s="2106"/>
      <c r="AM195" s="2106"/>
      <c r="AN195" s="2106"/>
      <c r="AP195" s="1440" t="s">
        <v>132</v>
      </c>
      <c r="AR195" s="64"/>
      <c r="AS195" s="64"/>
      <c r="AU195" s="1412"/>
      <c r="BF195" s="2093"/>
      <c r="BG195" s="2093"/>
      <c r="BH195" s="2093"/>
      <c r="BJ195" s="2001"/>
      <c r="BK195" s="2001"/>
      <c r="BL195" s="2001"/>
      <c r="BM195" s="2001"/>
      <c r="BN195" s="2001"/>
      <c r="BO195" s="2001"/>
      <c r="BP195" s="2001"/>
      <c r="BR195" s="2001"/>
      <c r="BS195" s="2001"/>
      <c r="BT195" s="2001"/>
      <c r="BU195" s="2001"/>
      <c r="BV195" s="2001"/>
      <c r="BW195" s="2001"/>
      <c r="BX195" s="2001"/>
      <c r="BY195" s="1412"/>
      <c r="BZ195" s="1011"/>
      <c r="CA195" s="1011"/>
      <c r="CB195" s="1012"/>
    </row>
    <row r="196" spans="2:80" s="1426" customFormat="1">
      <c r="B196" s="1440" t="s">
        <v>856</v>
      </c>
      <c r="D196" s="64"/>
      <c r="E196" s="64"/>
      <c r="G196" s="1412"/>
      <c r="S196" s="1438"/>
      <c r="V196" s="1427"/>
      <c r="W196" s="2093"/>
      <c r="X196" s="2093"/>
      <c r="Z196" s="326"/>
      <c r="AA196" s="326"/>
      <c r="AB196" s="326"/>
      <c r="AC196" s="326"/>
      <c r="AD196" s="326"/>
      <c r="AE196" s="326"/>
      <c r="AF196" s="326"/>
      <c r="AG196" s="1425"/>
      <c r="AH196" s="1422"/>
      <c r="AI196" s="1422"/>
      <c r="AJ196" s="1422"/>
      <c r="AK196" s="1422"/>
      <c r="AL196" s="1422"/>
      <c r="AM196" s="1422"/>
      <c r="AN196" s="1422"/>
      <c r="AP196" s="1440"/>
      <c r="AR196" s="64"/>
      <c r="AS196" s="64"/>
      <c r="AU196" s="1412"/>
      <c r="BF196" s="1427"/>
      <c r="BG196" s="1427"/>
      <c r="BH196" s="1427"/>
      <c r="BJ196" s="1412"/>
      <c r="BK196" s="1412"/>
      <c r="BL196" s="1412"/>
      <c r="BM196" s="1412"/>
      <c r="BN196" s="1412"/>
      <c r="BO196" s="1412"/>
      <c r="BP196" s="1412"/>
      <c r="BR196" s="1412"/>
      <c r="BS196" s="1412"/>
      <c r="BT196" s="1412"/>
      <c r="BU196" s="1412"/>
      <c r="BV196" s="1412"/>
      <c r="BW196" s="1412"/>
      <c r="BX196" s="1412"/>
      <c r="BY196" s="1412"/>
      <c r="BZ196" s="1011"/>
      <c r="CA196" s="1011"/>
      <c r="CB196" s="1012"/>
    </row>
    <row r="197" spans="2:80" s="1426" customFormat="1" ht="12" customHeight="1">
      <c r="C197" s="64"/>
      <c r="E197" s="64"/>
      <c r="G197" s="1412"/>
      <c r="S197" s="1438"/>
      <c r="W197" s="2092"/>
      <c r="X197" s="2092"/>
      <c r="Z197" s="2176"/>
      <c r="AA197" s="2176"/>
      <c r="AB197" s="2176"/>
      <c r="AC197" s="2176"/>
      <c r="AD197" s="2176"/>
      <c r="AE197" s="2176"/>
      <c r="AF197" s="2176"/>
      <c r="AG197" s="1425"/>
      <c r="AH197" s="2177"/>
      <c r="AI197" s="2177"/>
      <c r="AJ197" s="2177"/>
      <c r="AK197" s="2177"/>
      <c r="AL197" s="2177"/>
      <c r="AM197" s="2177"/>
      <c r="AN197" s="2177"/>
      <c r="AQ197" s="64"/>
      <c r="AS197" s="64"/>
      <c r="AU197" s="1412"/>
      <c r="BF197" s="2093"/>
      <c r="BG197" s="2093"/>
      <c r="BH197" s="2093"/>
      <c r="BJ197" s="1997"/>
      <c r="BK197" s="1997"/>
      <c r="BL197" s="1997"/>
      <c r="BM197" s="1997"/>
      <c r="BN197" s="1997"/>
      <c r="BO197" s="1997"/>
      <c r="BP197" s="1997"/>
      <c r="BR197" s="1997"/>
      <c r="BS197" s="1997"/>
      <c r="BT197" s="1997"/>
      <c r="BU197" s="1997"/>
      <c r="BV197" s="1997"/>
      <c r="BW197" s="1997"/>
      <c r="BX197" s="1997"/>
      <c r="BY197" s="1409"/>
      <c r="BZ197" s="1011"/>
      <c r="CA197" s="1011"/>
      <c r="CB197" s="1012"/>
    </row>
    <row r="198" spans="2:80" s="1426" customFormat="1">
      <c r="B198" s="1440" t="s">
        <v>702</v>
      </c>
      <c r="C198" s="64"/>
      <c r="E198" s="64"/>
      <c r="G198" s="1412"/>
      <c r="S198" s="1438">
        <v>31</v>
      </c>
      <c r="V198" s="87" t="s">
        <v>2211</v>
      </c>
      <c r="W198" s="2094">
        <v>7</v>
      </c>
      <c r="X198" s="2094"/>
      <c r="Z198" s="2106">
        <v>908007199</v>
      </c>
      <c r="AA198" s="2106"/>
      <c r="AB198" s="2106"/>
      <c r="AC198" s="2106"/>
      <c r="AD198" s="2106"/>
      <c r="AE198" s="2106"/>
      <c r="AF198" s="2106"/>
      <c r="AG198" s="1425"/>
      <c r="AH198" s="2106">
        <v>52804861</v>
      </c>
      <c r="AI198" s="2106"/>
      <c r="AJ198" s="2106"/>
      <c r="AK198" s="2106"/>
      <c r="AL198" s="2106"/>
      <c r="AM198" s="2106"/>
      <c r="AN198" s="2106"/>
      <c r="AP198" s="1440" t="s">
        <v>133</v>
      </c>
      <c r="AQ198" s="64"/>
      <c r="AS198" s="64"/>
      <c r="AU198" s="1412"/>
      <c r="BF198" s="2093"/>
      <c r="BG198" s="2093"/>
      <c r="BH198" s="2093"/>
      <c r="BJ198" s="1997"/>
      <c r="BK198" s="1997"/>
      <c r="BL198" s="1997"/>
      <c r="BM198" s="1997"/>
      <c r="BN198" s="1997"/>
      <c r="BO198" s="1997"/>
      <c r="BP198" s="1997"/>
      <c r="BR198" s="1997"/>
      <c r="BS198" s="1997"/>
      <c r="BT198" s="1997"/>
      <c r="BU198" s="1997"/>
      <c r="BV198" s="1997"/>
      <c r="BW198" s="1997"/>
      <c r="BX198" s="1997"/>
      <c r="BY198" s="1409"/>
      <c r="BZ198" s="1011"/>
      <c r="CA198" s="1011"/>
      <c r="CB198" s="1012"/>
    </row>
    <row r="199" spans="2:80" s="1426" customFormat="1">
      <c r="B199" s="1440" t="s">
        <v>703</v>
      </c>
      <c r="C199" s="64"/>
      <c r="E199" s="64"/>
      <c r="G199" s="1412"/>
      <c r="S199" s="1438">
        <v>32</v>
      </c>
      <c r="V199" s="87" t="s">
        <v>2211</v>
      </c>
      <c r="W199" s="2094">
        <v>8</v>
      </c>
      <c r="X199" s="2094"/>
      <c r="Z199" s="2106">
        <v>418144329</v>
      </c>
      <c r="AA199" s="2106"/>
      <c r="AB199" s="2106"/>
      <c r="AC199" s="2106"/>
      <c r="AD199" s="2106"/>
      <c r="AE199" s="2106"/>
      <c r="AF199" s="2106"/>
      <c r="AG199" s="1425"/>
      <c r="AH199" s="2106">
        <v>1909603378</v>
      </c>
      <c r="AI199" s="2106"/>
      <c r="AJ199" s="2106"/>
      <c r="AK199" s="2106"/>
      <c r="AL199" s="2106"/>
      <c r="AM199" s="2106"/>
      <c r="AN199" s="2106"/>
      <c r="AP199" s="1440" t="s">
        <v>134</v>
      </c>
      <c r="AQ199" s="64"/>
      <c r="AS199" s="64"/>
      <c r="AU199" s="1412"/>
      <c r="BF199" s="2093"/>
      <c r="BG199" s="2093"/>
      <c r="BH199" s="2093"/>
      <c r="BJ199" s="2001"/>
      <c r="BK199" s="2001"/>
      <c r="BL199" s="2001"/>
      <c r="BM199" s="2001"/>
      <c r="BN199" s="2001"/>
      <c r="BO199" s="2001"/>
      <c r="BP199" s="2001"/>
      <c r="BR199" s="2001"/>
      <c r="BS199" s="2001"/>
      <c r="BT199" s="2001"/>
      <c r="BU199" s="2001"/>
      <c r="BV199" s="2001"/>
      <c r="BW199" s="2001"/>
      <c r="BX199" s="2001"/>
      <c r="BY199" s="1412"/>
      <c r="BZ199" s="1011"/>
      <c r="CA199" s="1011"/>
      <c r="CB199" s="1012"/>
    </row>
    <row r="200" spans="2:80" s="1426" customFormat="1">
      <c r="B200" s="1440" t="s">
        <v>857</v>
      </c>
      <c r="C200" s="64"/>
      <c r="E200" s="64"/>
      <c r="G200" s="1412"/>
      <c r="S200" s="1438">
        <v>40</v>
      </c>
      <c r="W200" s="2092"/>
      <c r="X200" s="2092"/>
      <c r="Z200" s="2106">
        <v>489862870</v>
      </c>
      <c r="AA200" s="2106"/>
      <c r="AB200" s="2106"/>
      <c r="AC200" s="2106"/>
      <c r="AD200" s="2106"/>
      <c r="AE200" s="2106"/>
      <c r="AF200" s="2106"/>
      <c r="AG200" s="1425"/>
      <c r="AH200" s="2106">
        <v>-1856798517</v>
      </c>
      <c r="AI200" s="2106"/>
      <c r="AJ200" s="2106"/>
      <c r="AK200" s="2106"/>
      <c r="AL200" s="2106"/>
      <c r="AM200" s="2106"/>
      <c r="AN200" s="2106"/>
      <c r="AP200" s="1440" t="s">
        <v>135</v>
      </c>
      <c r="AQ200" s="64"/>
      <c r="AS200" s="64"/>
      <c r="AU200" s="1412"/>
      <c r="BF200" s="2093"/>
      <c r="BG200" s="2093"/>
      <c r="BH200" s="2093"/>
      <c r="BJ200" s="1997"/>
      <c r="BK200" s="1997"/>
      <c r="BL200" s="1997"/>
      <c r="BM200" s="1997"/>
      <c r="BN200" s="1997"/>
      <c r="BO200" s="1997"/>
      <c r="BP200" s="1997"/>
      <c r="BR200" s="1997"/>
      <c r="BS200" s="1997"/>
      <c r="BT200" s="1997"/>
      <c r="BU200" s="1997"/>
      <c r="BV200" s="1997"/>
      <c r="BW200" s="1997"/>
      <c r="BX200" s="1997"/>
      <c r="BY200" s="1409"/>
      <c r="BZ200" s="1011"/>
      <c r="CA200" s="1011"/>
      <c r="CB200" s="1012"/>
    </row>
    <row r="201" spans="2:80" s="1426" customFormat="1" ht="15" customHeight="1">
      <c r="B201" s="1440" t="s">
        <v>704</v>
      </c>
      <c r="C201" s="64"/>
      <c r="E201" s="64"/>
      <c r="G201" s="1412"/>
      <c r="S201" s="1438">
        <v>50</v>
      </c>
      <c r="W201" s="2092"/>
      <c r="X201" s="2092"/>
      <c r="Z201" s="2106">
        <v>22162410964</v>
      </c>
      <c r="AA201" s="2106"/>
      <c r="AB201" s="2106"/>
      <c r="AC201" s="2106"/>
      <c r="AD201" s="2106"/>
      <c r="AE201" s="2106"/>
      <c r="AF201" s="2106"/>
      <c r="AG201" s="1425"/>
      <c r="AH201" s="2106">
        <v>7691393434</v>
      </c>
      <c r="AI201" s="2106"/>
      <c r="AJ201" s="2106"/>
      <c r="AK201" s="2106"/>
      <c r="AL201" s="2106"/>
      <c r="AM201" s="2106"/>
      <c r="AN201" s="2106"/>
      <c r="AP201" s="1440" t="s">
        <v>136</v>
      </c>
      <c r="AQ201" s="64"/>
      <c r="AS201" s="64"/>
      <c r="AU201" s="1412"/>
      <c r="BF201" s="2093"/>
      <c r="BG201" s="2093"/>
      <c r="BH201" s="2093"/>
      <c r="BJ201" s="2001"/>
      <c r="BK201" s="2001"/>
      <c r="BL201" s="2001"/>
      <c r="BM201" s="2001"/>
      <c r="BN201" s="2001"/>
      <c r="BO201" s="2001"/>
      <c r="BP201" s="2001"/>
      <c r="BR201" s="2001"/>
      <c r="BS201" s="2001"/>
      <c r="BT201" s="2001"/>
      <c r="BU201" s="2001"/>
      <c r="BV201" s="2001"/>
      <c r="BW201" s="2001"/>
      <c r="BX201" s="2001"/>
      <c r="BY201" s="1412"/>
      <c r="BZ201" s="1011"/>
      <c r="CA201" s="1011"/>
      <c r="CB201" s="1012"/>
    </row>
    <row r="202" spans="2:80" s="1426" customFormat="1" ht="15" customHeight="1">
      <c r="B202" s="1440" t="s">
        <v>858</v>
      </c>
      <c r="C202" s="64"/>
      <c r="E202" s="64"/>
      <c r="G202" s="1412"/>
      <c r="S202" s="1438"/>
      <c r="V202" s="1427"/>
      <c r="W202" s="2093"/>
      <c r="X202" s="2093"/>
      <c r="Z202" s="326"/>
      <c r="AA202" s="326"/>
      <c r="AB202" s="326"/>
      <c r="AC202" s="326"/>
      <c r="AD202" s="326"/>
      <c r="AE202" s="326"/>
      <c r="AF202" s="326"/>
      <c r="AG202" s="1425"/>
      <c r="AH202" s="327"/>
      <c r="AI202" s="327"/>
      <c r="AJ202" s="327"/>
      <c r="AK202" s="327"/>
      <c r="AL202" s="327"/>
      <c r="AM202" s="327"/>
      <c r="AN202" s="327"/>
      <c r="AP202" s="1440"/>
      <c r="AQ202" s="64"/>
      <c r="AS202" s="64"/>
      <c r="AU202" s="1412"/>
      <c r="BF202" s="1427"/>
      <c r="BG202" s="1427"/>
      <c r="BH202" s="1427"/>
      <c r="BJ202" s="1412"/>
      <c r="BK202" s="1412"/>
      <c r="BL202" s="1412"/>
      <c r="BM202" s="1412"/>
      <c r="BN202" s="1412"/>
      <c r="BO202" s="1412"/>
      <c r="BP202" s="1412"/>
      <c r="BR202" s="1412"/>
      <c r="BS202" s="1412"/>
      <c r="BT202" s="1412"/>
      <c r="BU202" s="1412"/>
      <c r="BV202" s="1412"/>
      <c r="BW202" s="1412"/>
      <c r="BX202" s="1412"/>
      <c r="BY202" s="1412"/>
      <c r="BZ202" s="1011"/>
      <c r="CA202" s="1011"/>
      <c r="CB202" s="1012"/>
    </row>
    <row r="203" spans="2:80" s="1426" customFormat="1" ht="15" customHeight="1">
      <c r="B203" s="1440" t="s">
        <v>669</v>
      </c>
      <c r="C203" s="64"/>
      <c r="E203" s="64"/>
      <c r="G203" s="1412"/>
      <c r="S203" s="1438">
        <v>51</v>
      </c>
      <c r="V203" s="87" t="s">
        <v>2211</v>
      </c>
      <c r="W203" s="2094">
        <v>9</v>
      </c>
      <c r="X203" s="2094"/>
      <c r="Z203" s="2106">
        <v>3127011788</v>
      </c>
      <c r="AA203" s="2106"/>
      <c r="AB203" s="2106"/>
      <c r="AC203" s="2106"/>
      <c r="AD203" s="2106"/>
      <c r="AE203" s="2106"/>
      <c r="AF203" s="2106"/>
      <c r="AG203" s="1425"/>
      <c r="AH203" s="2106">
        <v>1304585162</v>
      </c>
      <c r="AI203" s="2106"/>
      <c r="AJ203" s="2106"/>
      <c r="AK203" s="2106"/>
      <c r="AL203" s="2106"/>
      <c r="AM203" s="2106"/>
      <c r="AN203" s="2106"/>
      <c r="AP203" s="1440"/>
      <c r="AQ203" s="64"/>
      <c r="AS203" s="64"/>
      <c r="AU203" s="1412"/>
      <c r="BF203" s="1427"/>
      <c r="BG203" s="1427"/>
      <c r="BH203" s="1427"/>
      <c r="BJ203" s="1412"/>
      <c r="BK203" s="1412"/>
      <c r="BL203" s="1412"/>
      <c r="BM203" s="1412"/>
      <c r="BN203" s="1412"/>
      <c r="BO203" s="1412"/>
      <c r="BP203" s="1412"/>
      <c r="BR203" s="1412"/>
      <c r="BS203" s="1412"/>
      <c r="BT203" s="1412"/>
      <c r="BU203" s="1412"/>
      <c r="BV203" s="1412"/>
      <c r="BW203" s="1412"/>
      <c r="BX203" s="1412"/>
      <c r="BY203" s="1412"/>
      <c r="BZ203" s="1011"/>
      <c r="CA203" s="1011"/>
      <c r="CB203" s="1012"/>
    </row>
    <row r="204" spans="2:80" s="1426" customFormat="1">
      <c r="B204" s="1440" t="s">
        <v>667</v>
      </c>
      <c r="C204" s="64"/>
      <c r="E204" s="64"/>
      <c r="G204" s="1412"/>
      <c r="S204" s="1438">
        <v>52</v>
      </c>
      <c r="V204" s="87" t="s">
        <v>2208</v>
      </c>
      <c r="W204" s="2094" t="s">
        <v>2208</v>
      </c>
      <c r="X204" s="2094"/>
      <c r="Z204" s="2106">
        <v>0</v>
      </c>
      <c r="AA204" s="2106"/>
      <c r="AB204" s="2106"/>
      <c r="AC204" s="2106"/>
      <c r="AD204" s="2106"/>
      <c r="AE204" s="2106"/>
      <c r="AF204" s="2106"/>
      <c r="AG204" s="1425"/>
      <c r="AH204" s="2106">
        <v>0</v>
      </c>
      <c r="AI204" s="2106"/>
      <c r="AJ204" s="2106"/>
      <c r="AK204" s="2106"/>
      <c r="AL204" s="2106"/>
      <c r="AM204" s="2106"/>
      <c r="AN204" s="2106"/>
      <c r="AP204" s="1440" t="s">
        <v>137</v>
      </c>
      <c r="AQ204" s="64"/>
      <c r="AS204" s="64"/>
      <c r="AU204" s="1412"/>
      <c r="BF204" s="2144">
        <v>28</v>
      </c>
      <c r="BG204" s="2144"/>
      <c r="BH204" s="2144"/>
      <c r="BJ204" s="1997"/>
      <c r="BK204" s="1997"/>
      <c r="BL204" s="1997"/>
      <c r="BM204" s="1997"/>
      <c r="BN204" s="1997"/>
      <c r="BO204" s="1997"/>
      <c r="BP204" s="1997"/>
      <c r="BR204" s="1997"/>
      <c r="BS204" s="1997"/>
      <c r="BT204" s="1997"/>
      <c r="BU204" s="1997"/>
      <c r="BV204" s="1997"/>
      <c r="BW204" s="1997"/>
      <c r="BX204" s="1997"/>
      <c r="BY204" s="1409"/>
      <c r="BZ204" s="1011"/>
      <c r="CA204" s="1011"/>
      <c r="CB204" s="1012"/>
    </row>
    <row r="205" spans="2:80" s="1426" customFormat="1" ht="15.75" thickBot="1">
      <c r="B205" s="1440" t="s">
        <v>668</v>
      </c>
      <c r="C205" s="64"/>
      <c r="E205" s="64"/>
      <c r="G205" s="1412"/>
      <c r="S205" s="1438">
        <v>60</v>
      </c>
      <c r="W205" s="2092"/>
      <c r="X205" s="2092"/>
      <c r="Z205" s="2106">
        <v>19035399176</v>
      </c>
      <c r="AA205" s="2106"/>
      <c r="AB205" s="2106"/>
      <c r="AC205" s="2106"/>
      <c r="AD205" s="2106"/>
      <c r="AE205" s="2106"/>
      <c r="AF205" s="2106"/>
      <c r="AG205" s="1425"/>
      <c r="AH205" s="2106">
        <v>6386808272</v>
      </c>
      <c r="AI205" s="2106"/>
      <c r="AJ205" s="2106"/>
      <c r="AK205" s="2106"/>
      <c r="AL205" s="2106"/>
      <c r="AM205" s="2106"/>
      <c r="AN205" s="2106"/>
      <c r="AP205" s="1440" t="s">
        <v>138</v>
      </c>
      <c r="AQ205" s="64"/>
      <c r="AS205" s="64"/>
      <c r="AU205" s="1412"/>
      <c r="BF205" s="2141">
        <v>28</v>
      </c>
      <c r="BG205" s="2141"/>
      <c r="BH205" s="2141"/>
      <c r="BJ205" s="2124"/>
      <c r="BK205" s="2124"/>
      <c r="BL205" s="2124"/>
      <c r="BM205" s="2124"/>
      <c r="BN205" s="2124"/>
      <c r="BO205" s="2124"/>
      <c r="BP205" s="2124"/>
      <c r="BR205" s="2124"/>
      <c r="BS205" s="2124"/>
      <c r="BT205" s="2124"/>
      <c r="BU205" s="2124"/>
      <c r="BV205" s="2124"/>
      <c r="BW205" s="2124"/>
      <c r="BX205" s="2124"/>
      <c r="BY205" s="1409"/>
      <c r="BZ205" s="1011"/>
      <c r="CA205" s="1011"/>
      <c r="CB205" s="1012"/>
    </row>
    <row r="206" spans="2:80" s="1426" customFormat="1" ht="15.75" thickTop="1">
      <c r="B206" s="1440" t="s">
        <v>859</v>
      </c>
      <c r="C206" s="64"/>
      <c r="E206" s="64"/>
      <c r="G206" s="1412"/>
      <c r="S206" s="1438"/>
      <c r="V206" s="1438"/>
      <c r="W206" s="2093"/>
      <c r="X206" s="2093"/>
      <c r="Z206" s="326"/>
      <c r="AA206" s="326"/>
      <c r="AB206" s="326"/>
      <c r="AC206" s="326"/>
      <c r="AD206" s="326"/>
      <c r="AE206" s="326"/>
      <c r="AF206" s="326"/>
      <c r="AG206" s="1425"/>
      <c r="AH206" s="327"/>
      <c r="AI206" s="327"/>
      <c r="AJ206" s="327"/>
      <c r="AK206" s="327"/>
      <c r="AL206" s="327"/>
      <c r="AM206" s="327"/>
      <c r="AN206" s="327"/>
      <c r="AP206" s="1440"/>
      <c r="AQ206" s="64"/>
      <c r="AS206" s="64"/>
      <c r="AU206" s="1412"/>
      <c r="BF206" s="1463"/>
      <c r="BG206" s="1463"/>
      <c r="BH206" s="1463"/>
      <c r="BJ206" s="1409"/>
      <c r="BK206" s="1409"/>
      <c r="BL206" s="1409"/>
      <c r="BM206" s="1409"/>
      <c r="BN206" s="1409"/>
      <c r="BO206" s="1409"/>
      <c r="BP206" s="1409"/>
      <c r="BR206" s="1409"/>
      <c r="BS206" s="1409"/>
      <c r="BT206" s="1409"/>
      <c r="BU206" s="1409"/>
      <c r="BV206" s="1409"/>
      <c r="BW206" s="1409"/>
      <c r="BX206" s="1409"/>
      <c r="BY206" s="1409"/>
      <c r="BZ206" s="1011"/>
      <c r="CA206" s="1011"/>
      <c r="CB206" s="1012"/>
    </row>
    <row r="207" spans="2:80" s="1426" customFormat="1" hidden="1">
      <c r="B207" s="1440" t="s">
        <v>1177</v>
      </c>
      <c r="C207" s="64"/>
      <c r="E207" s="64"/>
      <c r="G207" s="1412"/>
      <c r="S207" s="1438">
        <v>70</v>
      </c>
      <c r="V207" s="87" t="s">
        <v>1997</v>
      </c>
      <c r="W207" s="2094">
        <v>10</v>
      </c>
      <c r="X207" s="2094"/>
      <c r="Z207" s="2114">
        <v>0</v>
      </c>
      <c r="AA207" s="2114"/>
      <c r="AB207" s="2114"/>
      <c r="AC207" s="2114"/>
      <c r="AD207" s="2114"/>
      <c r="AE207" s="2114"/>
      <c r="AF207" s="2114"/>
      <c r="AG207" s="906"/>
      <c r="AH207" s="2114">
        <v>573.51774141987391</v>
      </c>
      <c r="AI207" s="2114"/>
      <c r="AJ207" s="2114"/>
      <c r="AK207" s="2114"/>
      <c r="AL207" s="2114"/>
      <c r="AM207" s="2114"/>
      <c r="AN207" s="2114"/>
      <c r="AP207" s="1440"/>
      <c r="AQ207" s="64"/>
      <c r="AS207" s="64"/>
      <c r="AU207" s="1412"/>
      <c r="BF207" s="1463"/>
      <c r="BG207" s="1463"/>
      <c r="BH207" s="1463"/>
      <c r="BJ207" s="1409"/>
      <c r="BK207" s="1409"/>
      <c r="BL207" s="1409"/>
      <c r="BM207" s="1409"/>
      <c r="BN207" s="1409"/>
      <c r="BO207" s="1409"/>
      <c r="BP207" s="1409"/>
      <c r="BR207" s="1409"/>
      <c r="BS207" s="1409"/>
      <c r="BT207" s="1409"/>
      <c r="BU207" s="1409"/>
      <c r="BV207" s="1409"/>
      <c r="BW207" s="1409"/>
      <c r="BX207" s="1409"/>
      <c r="BY207" s="1409"/>
      <c r="BZ207" s="1011"/>
      <c r="CA207" s="1011"/>
      <c r="CB207" s="1012"/>
    </row>
    <row r="208" spans="2:80" s="1426" customFormat="1" hidden="1">
      <c r="B208" s="1440" t="s">
        <v>1178</v>
      </c>
      <c r="C208" s="64"/>
      <c r="E208" s="64"/>
      <c r="G208" s="1412"/>
      <c r="S208" s="1438">
        <v>71</v>
      </c>
      <c r="V208" s="1408"/>
      <c r="W208" s="1953"/>
      <c r="X208" s="1953"/>
      <c r="Z208" s="2106">
        <v>0</v>
      </c>
      <c r="AA208" s="2106"/>
      <c r="AB208" s="2106"/>
      <c r="AC208" s="2106"/>
      <c r="AD208" s="2106"/>
      <c r="AE208" s="2106"/>
      <c r="AF208" s="2106"/>
      <c r="AH208" s="2106">
        <v>0</v>
      </c>
      <c r="AI208" s="2106"/>
      <c r="AJ208" s="2106"/>
      <c r="AK208" s="2106"/>
      <c r="AL208" s="2106"/>
      <c r="AM208" s="2106"/>
      <c r="AN208" s="2106"/>
      <c r="AP208" s="86"/>
      <c r="AQ208" s="64"/>
      <c r="AS208" s="64"/>
      <c r="AU208" s="1412"/>
      <c r="BF208" s="2093"/>
      <c r="BG208" s="2093"/>
      <c r="BH208" s="2093"/>
      <c r="BJ208" s="2001"/>
      <c r="BK208" s="2001"/>
      <c r="BL208" s="2001"/>
      <c r="BM208" s="2001"/>
      <c r="BN208" s="2001"/>
      <c r="BO208" s="2001"/>
      <c r="BP208" s="2001"/>
      <c r="BR208" s="2001"/>
      <c r="BS208" s="2001"/>
      <c r="BT208" s="2001"/>
      <c r="BU208" s="2001"/>
      <c r="BV208" s="2001"/>
      <c r="BW208" s="2001"/>
      <c r="BX208" s="2001"/>
      <c r="BY208" s="1412"/>
      <c r="BZ208" s="1011"/>
      <c r="CA208" s="1011"/>
      <c r="CB208" s="1012"/>
    </row>
    <row r="209" spans="1:80" s="1426" customFormat="1">
      <c r="B209" s="1440"/>
      <c r="C209" s="64"/>
      <c r="E209" s="64"/>
      <c r="G209" s="1412"/>
      <c r="S209" s="1438"/>
      <c r="V209" s="1408"/>
      <c r="W209" s="1408"/>
      <c r="X209" s="1408"/>
      <c r="Z209" s="1422"/>
      <c r="AA209" s="1422"/>
      <c r="AB209" s="1422"/>
      <c r="AC209" s="1422"/>
      <c r="AD209" s="1422"/>
      <c r="AE209" s="1422"/>
      <c r="AF209" s="1422"/>
      <c r="AH209" s="1422"/>
      <c r="AI209" s="1422"/>
      <c r="AJ209" s="1422"/>
      <c r="AK209" s="1422"/>
      <c r="AL209" s="1422"/>
      <c r="AM209" s="1422"/>
      <c r="AN209" s="1422"/>
      <c r="AP209" s="86"/>
      <c r="AQ209" s="64"/>
      <c r="AS209" s="64"/>
      <c r="AU209" s="1412"/>
      <c r="BF209" s="1427"/>
      <c r="BG209" s="1427"/>
      <c r="BH209" s="1427"/>
      <c r="BJ209" s="1412"/>
      <c r="BK209" s="1412"/>
      <c r="BL209" s="1412"/>
      <c r="BM209" s="1412"/>
      <c r="BN209" s="1412"/>
      <c r="BO209" s="1412"/>
      <c r="BP209" s="1412"/>
      <c r="BR209" s="1412"/>
      <c r="BS209" s="1412"/>
      <c r="BT209" s="1412"/>
      <c r="BU209" s="1412"/>
      <c r="BV209" s="1412"/>
      <c r="BW209" s="1412"/>
      <c r="BX209" s="1412"/>
      <c r="BY209" s="1412"/>
      <c r="BZ209" s="1011"/>
      <c r="CA209" s="1011"/>
      <c r="CB209" s="1012"/>
    </row>
    <row r="210" spans="1:80" s="1426" customFormat="1">
      <c r="B210" s="1009"/>
      <c r="C210" s="1468"/>
      <c r="D210" s="48"/>
      <c r="E210" s="48"/>
      <c r="F210" s="48"/>
      <c r="G210" s="48"/>
      <c r="H210" s="48"/>
      <c r="I210" s="48"/>
      <c r="J210" s="48"/>
      <c r="K210" s="48"/>
      <c r="L210" s="48"/>
      <c r="M210" s="48"/>
      <c r="N210" s="48"/>
      <c r="O210" s="48"/>
      <c r="P210" s="48"/>
      <c r="Q210" s="48"/>
      <c r="R210" s="48"/>
      <c r="S210" s="48"/>
      <c r="T210" s="48"/>
      <c r="U210" s="48"/>
      <c r="V210" s="48"/>
      <c r="W210" s="48"/>
      <c r="X210" s="48"/>
      <c r="Y210" s="48"/>
      <c r="Z210" s="49"/>
      <c r="AA210" s="49"/>
      <c r="AB210" s="49"/>
      <c r="AC210" s="49"/>
      <c r="AD210" s="49"/>
      <c r="AE210" s="49"/>
      <c r="AF210" s="48"/>
      <c r="AG210" s="1424" t="s">
        <v>2202</v>
      </c>
      <c r="AH210" s="48"/>
      <c r="AI210" s="48"/>
      <c r="AJ210" s="48"/>
      <c r="AK210" s="48"/>
      <c r="AL210" s="48"/>
      <c r="AM210" s="48"/>
      <c r="AN210" s="48"/>
      <c r="AP210" s="96"/>
      <c r="AQ210" s="1468"/>
      <c r="AR210" s="48"/>
      <c r="AS210" s="48"/>
      <c r="AT210" s="48"/>
      <c r="AU210" s="48"/>
      <c r="AV210" s="48"/>
      <c r="AW210" s="48"/>
      <c r="AX210" s="48"/>
      <c r="AY210" s="48"/>
      <c r="AZ210" s="48"/>
      <c r="BA210" s="48"/>
      <c r="BB210" s="48"/>
      <c r="BC210" s="48"/>
      <c r="BD210" s="48"/>
      <c r="BE210" s="48"/>
      <c r="BF210" s="48"/>
      <c r="BG210" s="48"/>
      <c r="BH210" s="48"/>
      <c r="BI210" s="48"/>
      <c r="BJ210" s="49"/>
      <c r="BK210" s="49"/>
      <c r="BL210" s="49"/>
      <c r="BM210" s="49"/>
      <c r="BN210" s="49"/>
      <c r="BO210" s="49"/>
      <c r="BP210" s="48"/>
      <c r="BQ210" s="1424" t="s">
        <v>74</v>
      </c>
      <c r="BR210" s="48"/>
      <c r="BS210" s="48"/>
      <c r="BT210" s="48"/>
      <c r="BU210" s="48"/>
      <c r="BV210" s="48"/>
      <c r="BW210" s="48"/>
      <c r="BX210" s="48"/>
      <c r="BY210" s="48"/>
      <c r="BZ210" s="1011"/>
      <c r="CA210" s="1011"/>
      <c r="CB210" s="1012"/>
    </row>
    <row r="211" spans="1:80" s="1426" customFormat="1">
      <c r="B211" s="1009"/>
      <c r="C211" s="1468"/>
      <c r="D211" s="48"/>
      <c r="E211" s="48"/>
      <c r="F211" s="48"/>
      <c r="G211" s="48"/>
      <c r="H211" s="48"/>
      <c r="I211" s="48"/>
      <c r="J211" s="48"/>
      <c r="K211" s="48"/>
      <c r="L211" s="48"/>
      <c r="M211" s="48"/>
      <c r="N211" s="48"/>
      <c r="O211" s="48"/>
      <c r="P211" s="48"/>
      <c r="Q211" s="48"/>
      <c r="R211" s="48"/>
      <c r="S211" s="48"/>
      <c r="T211" s="48"/>
      <c r="U211" s="48"/>
      <c r="V211" s="48"/>
      <c r="W211" s="48"/>
      <c r="X211" s="48"/>
      <c r="Y211" s="48"/>
      <c r="Z211" s="49"/>
      <c r="AA211" s="49"/>
      <c r="AB211" s="49"/>
      <c r="AC211" s="49"/>
      <c r="AD211" s="49"/>
      <c r="AE211" s="49"/>
      <c r="AF211" s="48"/>
      <c r="AG211" s="54"/>
      <c r="AH211" s="48"/>
      <c r="AI211" s="48"/>
      <c r="AJ211" s="48"/>
      <c r="AK211" s="48"/>
      <c r="AL211" s="48"/>
      <c r="AM211" s="48"/>
      <c r="AN211" s="48"/>
      <c r="AP211" s="96"/>
      <c r="AQ211" s="1468"/>
      <c r="AR211" s="48"/>
      <c r="AS211" s="48"/>
      <c r="AT211" s="48"/>
      <c r="AU211" s="48"/>
      <c r="AV211" s="48"/>
      <c r="AW211" s="48"/>
      <c r="AX211" s="48"/>
      <c r="AY211" s="48"/>
      <c r="AZ211" s="48"/>
      <c r="BA211" s="48"/>
      <c r="BB211" s="48"/>
      <c r="BC211" s="48"/>
      <c r="BD211" s="48"/>
      <c r="BE211" s="48"/>
      <c r="BF211" s="48"/>
      <c r="BG211" s="48"/>
      <c r="BH211" s="48"/>
      <c r="BI211" s="48"/>
      <c r="BJ211" s="49"/>
      <c r="BK211" s="49"/>
      <c r="BL211" s="49"/>
      <c r="BM211" s="49"/>
      <c r="BN211" s="49"/>
      <c r="BO211" s="49"/>
      <c r="BP211" s="48"/>
      <c r="BQ211" s="1424"/>
      <c r="BR211" s="48"/>
      <c r="BS211" s="48"/>
      <c r="BT211" s="48"/>
      <c r="BU211" s="48"/>
      <c r="BV211" s="48"/>
      <c r="BW211" s="48"/>
      <c r="BX211" s="48"/>
      <c r="BY211" s="48"/>
      <c r="BZ211" s="1011"/>
      <c r="CA211" s="1011"/>
      <c r="CB211" s="1012"/>
    </row>
    <row r="212" spans="1:80" s="116" customFormat="1" ht="24" customHeight="1">
      <c r="B212" s="1469"/>
      <c r="C212" s="1470"/>
      <c r="D212" s="118"/>
      <c r="E212" s="118"/>
      <c r="F212" s="118"/>
      <c r="G212" s="118"/>
      <c r="H212" s="119" t="s">
        <v>544</v>
      </c>
      <c r="I212" s="118"/>
      <c r="J212" s="118"/>
      <c r="K212" s="118"/>
      <c r="L212" s="118"/>
      <c r="M212" s="118"/>
      <c r="N212" s="118"/>
      <c r="O212" s="118"/>
      <c r="P212" s="118"/>
      <c r="Q212" s="118"/>
      <c r="R212" s="118"/>
      <c r="S212" s="118"/>
      <c r="T212" s="118"/>
      <c r="U212" s="118"/>
      <c r="V212" s="118"/>
      <c r="W212" s="119" t="s">
        <v>543</v>
      </c>
      <c r="X212" s="119"/>
      <c r="Y212" s="118"/>
      <c r="Z212" s="120"/>
      <c r="AA212" s="120"/>
      <c r="AB212" s="120"/>
      <c r="AC212" s="120"/>
      <c r="AD212" s="120"/>
      <c r="AE212" s="120"/>
      <c r="AF212" s="118"/>
      <c r="AG212" s="121" t="s">
        <v>1378</v>
      </c>
      <c r="AH212" s="118"/>
      <c r="AI212" s="118"/>
      <c r="AJ212" s="118"/>
      <c r="AK212" s="118"/>
      <c r="AL212" s="118"/>
      <c r="AM212" s="118"/>
      <c r="AN212" s="118"/>
      <c r="AP212" s="122"/>
      <c r="AQ212" s="1470"/>
      <c r="AR212" s="118"/>
      <c r="AS212" s="118"/>
      <c r="AT212" s="118"/>
      <c r="AU212" s="118"/>
      <c r="AV212" s="119" t="s">
        <v>68</v>
      </c>
      <c r="AW212" s="118"/>
      <c r="AX212" s="118"/>
      <c r="AY212" s="118"/>
      <c r="AZ212" s="118"/>
      <c r="BA212" s="118"/>
      <c r="BB212" s="118"/>
      <c r="BC212" s="118"/>
      <c r="BD212" s="118"/>
      <c r="BE212" s="118"/>
      <c r="BF212" s="118"/>
      <c r="BG212" s="119" t="s">
        <v>67</v>
      </c>
      <c r="BH212" s="118"/>
      <c r="BI212" s="118"/>
      <c r="BJ212" s="120"/>
      <c r="BK212" s="120"/>
      <c r="BL212" s="120"/>
      <c r="BM212" s="120"/>
      <c r="BN212" s="120"/>
      <c r="BO212" s="120"/>
      <c r="BP212" s="118"/>
      <c r="BQ212" s="121" t="s">
        <v>66</v>
      </c>
      <c r="BR212" s="118"/>
      <c r="BS212" s="118"/>
      <c r="BT212" s="118"/>
      <c r="BU212" s="118"/>
      <c r="BV212" s="118"/>
      <c r="BW212" s="118"/>
      <c r="BX212" s="118"/>
      <c r="BY212" s="118"/>
      <c r="BZ212" s="1053"/>
      <c r="CA212" s="1053"/>
      <c r="CB212" s="1054"/>
    </row>
    <row r="213" spans="1:80" s="1426" customFormat="1">
      <c r="B213" s="1009"/>
      <c r="C213" s="1468"/>
      <c r="D213" s="48"/>
      <c r="E213" s="48"/>
      <c r="F213" s="48"/>
      <c r="G213" s="48"/>
      <c r="H213" s="48"/>
      <c r="I213" s="48"/>
      <c r="J213" s="48"/>
      <c r="K213" s="48"/>
      <c r="L213" s="48"/>
      <c r="M213" s="48"/>
      <c r="N213" s="48"/>
      <c r="O213" s="48"/>
      <c r="P213" s="48"/>
      <c r="Q213" s="48"/>
      <c r="R213" s="48"/>
      <c r="S213" s="48"/>
      <c r="T213" s="48"/>
      <c r="U213" s="48"/>
      <c r="V213" s="48"/>
      <c r="W213" s="48"/>
      <c r="X213" s="48"/>
      <c r="Y213" s="48"/>
      <c r="Z213" s="49"/>
      <c r="AA213" s="49"/>
      <c r="AB213" s="49"/>
      <c r="AC213" s="49"/>
      <c r="AD213" s="49"/>
      <c r="AE213" s="49"/>
      <c r="AF213" s="48"/>
      <c r="AG213" s="49"/>
      <c r="AH213" s="48"/>
      <c r="AI213" s="48"/>
      <c r="AJ213" s="48"/>
      <c r="AK213" s="48"/>
      <c r="AL213" s="48"/>
      <c r="AM213" s="48"/>
      <c r="AN213" s="48"/>
      <c r="AP213" s="96"/>
      <c r="AQ213" s="1468"/>
      <c r="AR213" s="48"/>
      <c r="AS213" s="48"/>
      <c r="AT213" s="48"/>
      <c r="AU213" s="48"/>
      <c r="AV213" s="48"/>
      <c r="AW213" s="48"/>
      <c r="AX213" s="48"/>
      <c r="AY213" s="48"/>
      <c r="AZ213" s="48"/>
      <c r="BA213" s="48"/>
      <c r="BB213" s="48"/>
      <c r="BC213" s="48"/>
      <c r="BD213" s="48"/>
      <c r="BE213" s="48"/>
      <c r="BF213" s="48"/>
      <c r="BG213" s="48"/>
      <c r="BH213" s="48"/>
      <c r="BI213" s="48"/>
      <c r="BJ213" s="49"/>
      <c r="BK213" s="49"/>
      <c r="BL213" s="49"/>
      <c r="BM213" s="49"/>
      <c r="BN213" s="49"/>
      <c r="BO213" s="49"/>
      <c r="BP213" s="48"/>
      <c r="BQ213" s="49"/>
      <c r="BR213" s="48"/>
      <c r="BS213" s="48"/>
      <c r="BT213" s="48"/>
      <c r="BU213" s="48"/>
      <c r="BV213" s="48"/>
      <c r="BW213" s="48"/>
      <c r="BX213" s="48"/>
      <c r="BY213" s="48"/>
      <c r="BZ213" s="1011"/>
      <c r="CA213" s="1011"/>
      <c r="CB213" s="1012"/>
    </row>
    <row r="214" spans="1:80" s="1426" customFormat="1">
      <c r="B214" s="1009"/>
      <c r="C214" s="1468"/>
      <c r="D214" s="48"/>
      <c r="E214" s="48"/>
      <c r="F214" s="48"/>
      <c r="G214" s="48"/>
      <c r="H214" s="48"/>
      <c r="I214" s="48"/>
      <c r="J214" s="48"/>
      <c r="K214" s="48"/>
      <c r="L214" s="48"/>
      <c r="M214" s="48"/>
      <c r="N214" s="48"/>
      <c r="O214" s="48"/>
      <c r="P214" s="48"/>
      <c r="Q214" s="48"/>
      <c r="R214" s="48"/>
      <c r="S214" s="48"/>
      <c r="T214" s="48"/>
      <c r="U214" s="48"/>
      <c r="V214" s="48"/>
      <c r="W214" s="48"/>
      <c r="X214" s="48"/>
      <c r="Y214" s="48"/>
      <c r="Z214" s="49"/>
      <c r="AA214" s="49"/>
      <c r="AB214" s="49"/>
      <c r="AC214" s="49"/>
      <c r="AD214" s="49"/>
      <c r="AE214" s="49"/>
      <c r="AF214" s="48"/>
      <c r="AG214" s="49"/>
      <c r="AH214" s="48"/>
      <c r="AI214" s="48"/>
      <c r="AJ214" s="48"/>
      <c r="AK214" s="48"/>
      <c r="AL214" s="48"/>
      <c r="AM214" s="48"/>
      <c r="AN214" s="48"/>
      <c r="AP214" s="96"/>
      <c r="AQ214" s="1468"/>
      <c r="AR214" s="48"/>
      <c r="AS214" s="48"/>
      <c r="AT214" s="48"/>
      <c r="AU214" s="48"/>
      <c r="AV214" s="48"/>
      <c r="AW214" s="48"/>
      <c r="AX214" s="48"/>
      <c r="AY214" s="48"/>
      <c r="AZ214" s="48"/>
      <c r="BA214" s="48"/>
      <c r="BB214" s="48"/>
      <c r="BC214" s="48"/>
      <c r="BD214" s="48"/>
      <c r="BE214" s="48"/>
      <c r="BF214" s="48"/>
      <c r="BG214" s="48"/>
      <c r="BH214" s="48"/>
      <c r="BI214" s="48"/>
      <c r="BJ214" s="49"/>
      <c r="BK214" s="49"/>
      <c r="BL214" s="49"/>
      <c r="BM214" s="49"/>
      <c r="BN214" s="49"/>
      <c r="BO214" s="49"/>
      <c r="BP214" s="48"/>
      <c r="BQ214" s="49"/>
      <c r="BR214" s="48"/>
      <c r="BS214" s="48"/>
      <c r="BT214" s="48"/>
      <c r="BU214" s="48"/>
      <c r="BV214" s="48"/>
      <c r="BW214" s="48"/>
      <c r="BX214" s="48"/>
      <c r="BY214" s="48"/>
      <c r="BZ214" s="1011"/>
      <c r="CA214" s="1011"/>
      <c r="CB214" s="1012"/>
    </row>
    <row r="215" spans="1:80" s="1426" customFormat="1">
      <c r="B215" s="1009"/>
      <c r="C215" s="1468"/>
      <c r="D215" s="48"/>
      <c r="E215" s="48"/>
      <c r="F215" s="48"/>
      <c r="G215" s="48"/>
      <c r="H215" s="48"/>
      <c r="I215" s="48"/>
      <c r="J215" s="48"/>
      <c r="K215" s="48"/>
      <c r="L215" s="48"/>
      <c r="M215" s="48"/>
      <c r="N215" s="48"/>
      <c r="O215" s="48"/>
      <c r="P215" s="48"/>
      <c r="Q215" s="48"/>
      <c r="R215" s="48"/>
      <c r="S215" s="48"/>
      <c r="T215" s="48"/>
      <c r="U215" s="48"/>
      <c r="V215" s="48"/>
      <c r="W215" s="48"/>
      <c r="X215" s="48"/>
      <c r="Y215" s="48"/>
      <c r="Z215" s="49"/>
      <c r="AA215" s="49"/>
      <c r="AB215" s="49"/>
      <c r="AC215" s="49"/>
      <c r="AD215" s="49"/>
      <c r="AE215" s="49"/>
      <c r="AF215" s="48"/>
      <c r="AG215" s="49"/>
      <c r="AH215" s="48"/>
      <c r="AI215" s="48"/>
      <c r="AJ215" s="48"/>
      <c r="AK215" s="48"/>
      <c r="AL215" s="48"/>
      <c r="AM215" s="48"/>
      <c r="AN215" s="48"/>
      <c r="AP215" s="96"/>
      <c r="AQ215" s="1468"/>
      <c r="AR215" s="48"/>
      <c r="AS215" s="48"/>
      <c r="AT215" s="48"/>
      <c r="AU215" s="48"/>
      <c r="AV215" s="48"/>
      <c r="AW215" s="48"/>
      <c r="AX215" s="48"/>
      <c r="AY215" s="48"/>
      <c r="AZ215" s="48"/>
      <c r="BA215" s="48"/>
      <c r="BB215" s="48"/>
      <c r="BC215" s="48"/>
      <c r="BD215" s="48"/>
      <c r="BE215" s="48"/>
      <c r="BF215" s="48"/>
      <c r="BG215" s="48"/>
      <c r="BH215" s="48"/>
      <c r="BI215" s="48"/>
      <c r="BJ215" s="49"/>
      <c r="BK215" s="49"/>
      <c r="BL215" s="49"/>
      <c r="BM215" s="49"/>
      <c r="BN215" s="49"/>
      <c r="BO215" s="49"/>
      <c r="BP215" s="48"/>
      <c r="BQ215" s="49"/>
      <c r="BR215" s="48"/>
      <c r="BS215" s="48"/>
      <c r="BT215" s="48"/>
      <c r="BU215" s="48"/>
      <c r="BV215" s="48"/>
      <c r="BW215" s="48"/>
      <c r="BX215" s="48"/>
      <c r="BY215" s="48"/>
      <c r="BZ215" s="1011"/>
      <c r="CA215" s="1011"/>
      <c r="CB215" s="1012"/>
    </row>
    <row r="216" spans="1:80" s="1426" customFormat="1">
      <c r="B216" s="1009"/>
      <c r="C216" s="1468"/>
      <c r="D216" s="48"/>
      <c r="E216" s="48"/>
      <c r="F216" s="48"/>
      <c r="G216" s="48"/>
      <c r="H216" s="48"/>
      <c r="I216" s="48"/>
      <c r="J216" s="48"/>
      <c r="K216" s="48"/>
      <c r="L216" s="48"/>
      <c r="M216" s="48"/>
      <c r="N216" s="48"/>
      <c r="O216" s="48"/>
      <c r="P216" s="48"/>
      <c r="Q216" s="48"/>
      <c r="R216" s="48"/>
      <c r="S216" s="48"/>
      <c r="T216" s="48"/>
      <c r="U216" s="48"/>
      <c r="V216" s="48"/>
      <c r="W216" s="48"/>
      <c r="X216" s="48"/>
      <c r="Y216" s="48"/>
      <c r="Z216" s="49"/>
      <c r="AA216" s="49"/>
      <c r="AB216" s="49"/>
      <c r="AC216" s="49"/>
      <c r="AD216" s="49"/>
      <c r="AE216" s="49"/>
      <c r="AF216" s="48"/>
      <c r="AG216" s="49"/>
      <c r="AH216" s="48"/>
      <c r="AI216" s="48"/>
      <c r="AJ216" s="48"/>
      <c r="AK216" s="48"/>
      <c r="AL216" s="48"/>
      <c r="AM216" s="48"/>
      <c r="AN216" s="48"/>
      <c r="AP216" s="96"/>
      <c r="AQ216" s="1468"/>
      <c r="AR216" s="48"/>
      <c r="AS216" s="48"/>
      <c r="AT216" s="48"/>
      <c r="AU216" s="48"/>
      <c r="AV216" s="48"/>
      <c r="AW216" s="48"/>
      <c r="AX216" s="48"/>
      <c r="AY216" s="48"/>
      <c r="AZ216" s="48"/>
      <c r="BA216" s="48"/>
      <c r="BB216" s="48"/>
      <c r="BC216" s="48"/>
      <c r="BD216" s="48"/>
      <c r="BE216" s="48"/>
      <c r="BF216" s="48"/>
      <c r="BG216" s="48"/>
      <c r="BH216" s="48"/>
      <c r="BI216" s="48"/>
      <c r="BJ216" s="49"/>
      <c r="BK216" s="49"/>
      <c r="BL216" s="49"/>
      <c r="BM216" s="49"/>
      <c r="BN216" s="49"/>
      <c r="BO216" s="49"/>
      <c r="BP216" s="48"/>
      <c r="BQ216" s="49"/>
      <c r="BR216" s="48"/>
      <c r="BS216" s="48"/>
      <c r="BT216" s="48"/>
      <c r="BU216" s="48"/>
      <c r="BV216" s="48"/>
      <c r="BW216" s="48"/>
      <c r="BX216" s="48"/>
      <c r="BY216" s="48"/>
      <c r="BZ216" s="1011"/>
      <c r="CA216" s="1011"/>
      <c r="CB216" s="1012"/>
    </row>
    <row r="217" spans="1:80" s="1426" customFormat="1">
      <c r="B217" s="1009"/>
      <c r="C217" s="1468"/>
      <c r="D217" s="48"/>
      <c r="E217" s="48"/>
      <c r="F217" s="48"/>
      <c r="G217" s="48"/>
      <c r="H217" s="48"/>
      <c r="I217" s="48"/>
      <c r="J217" s="48"/>
      <c r="K217" s="48"/>
      <c r="L217" s="48"/>
      <c r="M217" s="48"/>
      <c r="N217" s="48"/>
      <c r="O217" s="48"/>
      <c r="P217" s="48"/>
      <c r="Q217" s="48"/>
      <c r="R217" s="48"/>
      <c r="S217" s="48"/>
      <c r="T217" s="48"/>
      <c r="U217" s="48"/>
      <c r="V217" s="48"/>
      <c r="W217" s="48"/>
      <c r="X217" s="48"/>
      <c r="Y217" s="48"/>
      <c r="Z217" s="49"/>
      <c r="AA217" s="49"/>
      <c r="AB217" s="49"/>
      <c r="AC217" s="49"/>
      <c r="AD217" s="49"/>
      <c r="AE217" s="49"/>
      <c r="AF217" s="48"/>
      <c r="AG217" s="49"/>
      <c r="AH217" s="48"/>
      <c r="AI217" s="48"/>
      <c r="AJ217" s="48"/>
      <c r="AK217" s="48"/>
      <c r="AL217" s="48"/>
      <c r="AM217" s="48"/>
      <c r="AN217" s="48"/>
      <c r="AP217" s="96"/>
      <c r="AQ217" s="1468"/>
      <c r="AR217" s="48"/>
      <c r="AS217" s="48"/>
      <c r="AT217" s="48"/>
      <c r="AU217" s="48"/>
      <c r="AV217" s="48"/>
      <c r="AW217" s="48"/>
      <c r="AX217" s="48"/>
      <c r="AY217" s="48"/>
      <c r="AZ217" s="48"/>
      <c r="BA217" s="48"/>
      <c r="BB217" s="48"/>
      <c r="BC217" s="48"/>
      <c r="BD217" s="48"/>
      <c r="BE217" s="48"/>
      <c r="BF217" s="48"/>
      <c r="BG217" s="48"/>
      <c r="BH217" s="48"/>
      <c r="BI217" s="48"/>
      <c r="BJ217" s="49"/>
      <c r="BK217" s="49"/>
      <c r="BL217" s="49"/>
      <c r="BM217" s="49"/>
      <c r="BN217" s="49"/>
      <c r="BO217" s="49"/>
      <c r="BP217" s="48"/>
      <c r="BQ217" s="49"/>
      <c r="BR217" s="48"/>
      <c r="BS217" s="48"/>
      <c r="BT217" s="48"/>
      <c r="BU217" s="48"/>
      <c r="BV217" s="48"/>
      <c r="BW217" s="48"/>
      <c r="BX217" s="48"/>
      <c r="BY217" s="48"/>
      <c r="BZ217" s="1011"/>
      <c r="CA217" s="1011"/>
      <c r="CB217" s="1012"/>
    </row>
    <row r="218" spans="1:80" s="1426" customFormat="1">
      <c r="B218" s="1009"/>
      <c r="C218" s="1468"/>
      <c r="D218" s="48"/>
      <c r="E218" s="48"/>
      <c r="F218" s="48"/>
      <c r="G218" s="48"/>
      <c r="H218" s="48"/>
      <c r="I218" s="48"/>
      <c r="J218" s="48"/>
      <c r="K218" s="48"/>
      <c r="L218" s="48"/>
      <c r="M218" s="48"/>
      <c r="N218" s="48"/>
      <c r="O218" s="48"/>
      <c r="P218" s="48"/>
      <c r="Q218" s="48"/>
      <c r="R218" s="48"/>
      <c r="S218" s="48"/>
      <c r="T218" s="48"/>
      <c r="U218" s="48"/>
      <c r="V218" s="48"/>
      <c r="W218" s="48"/>
      <c r="X218" s="48"/>
      <c r="Y218" s="48"/>
      <c r="Z218" s="49"/>
      <c r="AA218" s="49"/>
      <c r="AB218" s="49"/>
      <c r="AC218" s="49"/>
      <c r="AD218" s="49"/>
      <c r="AE218" s="49"/>
      <c r="AF218" s="48"/>
      <c r="AG218" s="49"/>
      <c r="AH218" s="48"/>
      <c r="AI218" s="48"/>
      <c r="AJ218" s="48"/>
      <c r="AK218" s="48"/>
      <c r="AL218" s="48"/>
      <c r="AM218" s="48"/>
      <c r="AN218" s="48"/>
      <c r="AP218" s="96"/>
      <c r="AQ218" s="1468"/>
      <c r="AR218" s="48"/>
      <c r="AS218" s="48"/>
      <c r="AT218" s="48"/>
      <c r="AU218" s="48"/>
      <c r="AV218" s="48"/>
      <c r="AW218" s="48"/>
      <c r="AX218" s="48"/>
      <c r="AY218" s="48"/>
      <c r="AZ218" s="48"/>
      <c r="BA218" s="48"/>
      <c r="BB218" s="48"/>
      <c r="BC218" s="48"/>
      <c r="BD218" s="48"/>
      <c r="BE218" s="48"/>
      <c r="BF218" s="48"/>
      <c r="BG218" s="48"/>
      <c r="BH218" s="48"/>
      <c r="BI218" s="48"/>
      <c r="BJ218" s="49"/>
      <c r="BK218" s="49"/>
      <c r="BL218" s="49"/>
      <c r="BM218" s="49"/>
      <c r="BN218" s="49"/>
      <c r="BO218" s="49"/>
      <c r="BP218" s="48"/>
      <c r="BQ218" s="49"/>
      <c r="BR218" s="48"/>
      <c r="BS218" s="48"/>
      <c r="BT218" s="48"/>
      <c r="BU218" s="48"/>
      <c r="BV218" s="48"/>
      <c r="BW218" s="48"/>
      <c r="BX218" s="48"/>
      <c r="BY218" s="48"/>
      <c r="BZ218" s="1011"/>
      <c r="CA218" s="1011"/>
      <c r="CB218" s="1012"/>
    </row>
    <row r="219" spans="1:80" s="1426" customFormat="1">
      <c r="A219" s="123"/>
      <c r="B219" s="1469"/>
      <c r="C219" s="1470"/>
      <c r="D219" s="124"/>
      <c r="E219" s="124"/>
      <c r="F219" s="124"/>
      <c r="G219" s="124"/>
      <c r="H219" s="119" t="s">
        <v>1385</v>
      </c>
      <c r="I219" s="124"/>
      <c r="J219" s="124"/>
      <c r="K219" s="124"/>
      <c r="L219" s="124"/>
      <c r="M219" s="124"/>
      <c r="N219" s="124"/>
      <c r="O219" s="124"/>
      <c r="P219" s="124"/>
      <c r="Q219" s="124"/>
      <c r="R219" s="124"/>
      <c r="S219" s="124"/>
      <c r="T219" s="124"/>
      <c r="U219" s="124"/>
      <c r="V219" s="124"/>
      <c r="W219" s="119" t="s">
        <v>1384</v>
      </c>
      <c r="X219" s="119"/>
      <c r="Y219" s="124"/>
      <c r="Z219" s="125"/>
      <c r="AA219" s="125"/>
      <c r="AB219" s="125"/>
      <c r="AC219" s="125"/>
      <c r="AD219" s="125"/>
      <c r="AE219" s="125"/>
      <c r="AF219" s="124"/>
      <c r="AG219" s="121" t="s">
        <v>1383</v>
      </c>
      <c r="AH219" s="124"/>
      <c r="AI219" s="124"/>
      <c r="AJ219" s="124"/>
      <c r="AK219" s="124"/>
      <c r="AL219" s="124"/>
      <c r="AM219" s="124"/>
      <c r="AN219" s="124"/>
      <c r="AO219" s="123"/>
      <c r="AP219" s="1470"/>
      <c r="AQ219" s="1470"/>
      <c r="AR219" s="124"/>
      <c r="AS219" s="124"/>
      <c r="AT219" s="124"/>
      <c r="AU219" s="124"/>
      <c r="AV219" s="119" t="s">
        <v>68</v>
      </c>
      <c r="AW219" s="124"/>
      <c r="AX219" s="124"/>
      <c r="AY219" s="124"/>
      <c r="AZ219" s="124"/>
      <c r="BA219" s="124"/>
      <c r="BB219" s="124"/>
      <c r="BC219" s="124"/>
      <c r="BD219" s="124"/>
      <c r="BE219" s="124"/>
      <c r="BF219" s="124"/>
      <c r="BG219" s="119" t="s">
        <v>78</v>
      </c>
      <c r="BH219" s="124"/>
      <c r="BI219" s="124"/>
      <c r="BJ219" s="125"/>
      <c r="BK219" s="125"/>
      <c r="BL219" s="125"/>
      <c r="BM219" s="125"/>
      <c r="BN219" s="125"/>
      <c r="BO219" s="125"/>
      <c r="BP219" s="124"/>
      <c r="BQ219" s="121" t="s">
        <v>77</v>
      </c>
      <c r="BR219" s="124"/>
      <c r="BS219" s="124"/>
      <c r="BT219" s="124"/>
      <c r="BU219" s="124"/>
      <c r="BV219" s="124"/>
      <c r="BW219" s="124"/>
      <c r="BX219" s="124"/>
      <c r="BY219" s="124"/>
      <c r="BZ219" s="1011"/>
      <c r="CA219" s="1011"/>
      <c r="CB219" s="1012"/>
    </row>
    <row r="220" spans="1:80" s="1426" customFormat="1" ht="13.5" customHeight="1">
      <c r="A220" s="123"/>
      <c r="B220" s="1469"/>
      <c r="C220" s="1470"/>
      <c r="D220" s="124"/>
      <c r="E220" s="124"/>
      <c r="F220" s="124"/>
      <c r="G220" s="124"/>
      <c r="H220" s="119"/>
      <c r="I220" s="124"/>
      <c r="J220" s="124"/>
      <c r="K220" s="124"/>
      <c r="L220" s="124"/>
      <c r="M220" s="124"/>
      <c r="N220" s="124"/>
      <c r="O220" s="124"/>
      <c r="P220" s="124"/>
      <c r="Q220" s="124"/>
      <c r="R220" s="124"/>
      <c r="S220" s="124"/>
      <c r="T220" s="124"/>
      <c r="U220" s="124"/>
      <c r="V220" s="124"/>
      <c r="W220" s="119"/>
      <c r="X220" s="119"/>
      <c r="Y220" s="124"/>
      <c r="Z220" s="125"/>
      <c r="AA220" s="125"/>
      <c r="AB220" s="125"/>
      <c r="AC220" s="125"/>
      <c r="AD220" s="125"/>
      <c r="AE220" s="125"/>
      <c r="AF220" s="124"/>
      <c r="AG220" s="121"/>
      <c r="AH220" s="124"/>
      <c r="AI220" s="124"/>
      <c r="AJ220" s="124"/>
      <c r="AK220" s="124"/>
      <c r="AL220" s="124"/>
      <c r="AM220" s="124"/>
      <c r="AN220" s="124"/>
      <c r="AO220" s="123"/>
      <c r="AP220" s="1470"/>
      <c r="AQ220" s="1470"/>
      <c r="AR220" s="124"/>
      <c r="AS220" s="124"/>
      <c r="AT220" s="124"/>
      <c r="AU220" s="124"/>
      <c r="AV220" s="119"/>
      <c r="AW220" s="124"/>
      <c r="AX220" s="124"/>
      <c r="AY220" s="124"/>
      <c r="AZ220" s="124"/>
      <c r="BA220" s="124"/>
      <c r="BB220" s="124"/>
      <c r="BC220" s="124"/>
      <c r="BD220" s="124"/>
      <c r="BE220" s="124"/>
      <c r="BF220" s="124"/>
      <c r="BG220" s="119"/>
      <c r="BH220" s="124"/>
      <c r="BI220" s="124"/>
      <c r="BJ220" s="125"/>
      <c r="BK220" s="125"/>
      <c r="BL220" s="125"/>
      <c r="BM220" s="125"/>
      <c r="BN220" s="125"/>
      <c r="BO220" s="125"/>
      <c r="BP220" s="124"/>
      <c r="BQ220" s="121"/>
      <c r="BR220" s="124"/>
      <c r="BS220" s="124"/>
      <c r="BT220" s="124"/>
      <c r="BU220" s="124"/>
      <c r="BV220" s="124"/>
      <c r="BW220" s="124"/>
      <c r="BX220" s="124"/>
      <c r="BY220" s="124"/>
      <c r="BZ220" s="1011"/>
      <c r="CA220" s="1011"/>
      <c r="CB220" s="1012"/>
    </row>
    <row r="221" spans="1:80" s="1426" customFormat="1" ht="13.5" hidden="1" customHeight="1">
      <c r="B221" s="1408"/>
      <c r="C221" s="1408"/>
      <c r="AP221" s="1408"/>
      <c r="AQ221" s="1408"/>
      <c r="BZ221" s="1011"/>
      <c r="CA221" s="1011"/>
      <c r="CB221" s="1012"/>
    </row>
    <row r="222" spans="1:80" ht="20.100000000000001" hidden="1" customHeight="1">
      <c r="B222" s="97" t="s">
        <v>761</v>
      </c>
      <c r="C222" s="1013"/>
      <c r="D222" s="1014"/>
      <c r="E222" s="1014"/>
      <c r="F222" s="1014"/>
      <c r="G222" s="1014"/>
      <c r="H222" s="1014"/>
      <c r="I222" s="1014"/>
      <c r="J222" s="1014"/>
      <c r="K222" s="1014"/>
      <c r="L222" s="1014"/>
      <c r="M222" s="1014"/>
      <c r="N222" s="1014"/>
      <c r="O222" s="1014"/>
      <c r="P222" s="1014"/>
      <c r="Q222" s="1014"/>
      <c r="R222" s="1014"/>
      <c r="S222" s="1014"/>
      <c r="T222" s="1014"/>
      <c r="U222" s="1014"/>
      <c r="V222" s="1014"/>
      <c r="W222" s="1014"/>
      <c r="X222" s="1014"/>
      <c r="Y222" s="1014"/>
      <c r="Z222" s="1015"/>
      <c r="AA222" s="1015"/>
      <c r="AB222" s="1015"/>
      <c r="AC222" s="1015"/>
      <c r="AD222" s="1015"/>
      <c r="AE222" s="1015"/>
      <c r="AF222" s="1014"/>
      <c r="AG222" s="1015"/>
      <c r="AH222" s="1014"/>
      <c r="AI222" s="1014"/>
      <c r="AJ222" s="1014"/>
      <c r="AK222" s="1014"/>
      <c r="AL222" s="1014"/>
      <c r="AM222" s="1014"/>
      <c r="AN222" s="1014"/>
      <c r="AP222" s="97" t="s">
        <v>75</v>
      </c>
      <c r="AQ222" s="1013"/>
      <c r="AR222" s="1014"/>
      <c r="AS222" s="1014"/>
      <c r="AT222" s="1014"/>
      <c r="AU222" s="1014"/>
      <c r="AV222" s="1014"/>
      <c r="AW222" s="1014"/>
      <c r="AX222" s="1014"/>
      <c r="AY222" s="1014"/>
      <c r="AZ222" s="1014"/>
      <c r="BA222" s="1014"/>
      <c r="BB222" s="1014"/>
      <c r="BC222" s="1014"/>
      <c r="BD222" s="1014"/>
      <c r="BE222" s="1014"/>
      <c r="BF222" s="1014"/>
      <c r="BG222" s="1014"/>
      <c r="BH222" s="1014"/>
      <c r="BI222" s="1014"/>
      <c r="BJ222" s="1015"/>
      <c r="BK222" s="1015"/>
      <c r="BL222" s="1015"/>
      <c r="BM222" s="1015"/>
      <c r="BN222" s="1015"/>
      <c r="BO222" s="1015"/>
      <c r="BP222" s="1014"/>
      <c r="BQ222" s="1015"/>
      <c r="BR222" s="1014"/>
      <c r="BS222" s="1014"/>
      <c r="BT222" s="1014"/>
      <c r="BU222" s="1014"/>
      <c r="BV222" s="1014"/>
      <c r="BW222" s="1014"/>
      <c r="BX222" s="1014"/>
      <c r="BY222" s="1014"/>
    </row>
    <row r="223" spans="1:80" hidden="1">
      <c r="B223" s="1016" t="s">
        <v>578</v>
      </c>
      <c r="C223" s="1013"/>
      <c r="D223" s="1014"/>
      <c r="E223" s="1014"/>
      <c r="F223" s="1014"/>
      <c r="G223" s="1014"/>
      <c r="H223" s="1014"/>
      <c r="I223" s="1014"/>
      <c r="J223" s="1014"/>
      <c r="K223" s="1014"/>
      <c r="L223" s="1014"/>
      <c r="M223" s="1014"/>
      <c r="N223" s="1014"/>
      <c r="O223" s="1014"/>
      <c r="P223" s="1014"/>
      <c r="Q223" s="1014"/>
      <c r="R223" s="1014"/>
      <c r="S223" s="1014"/>
      <c r="T223" s="1014"/>
      <c r="U223" s="1014"/>
      <c r="V223" s="1014"/>
      <c r="W223" s="1014"/>
      <c r="X223" s="1014"/>
      <c r="Y223" s="1014"/>
      <c r="Z223" s="1015"/>
      <c r="AA223" s="1015"/>
      <c r="AB223" s="1015"/>
      <c r="AC223" s="1015"/>
      <c r="AD223" s="1015"/>
      <c r="AE223" s="1015"/>
      <c r="AF223" s="1014"/>
      <c r="AG223" s="1015"/>
      <c r="AH223" s="1014"/>
      <c r="AI223" s="1014"/>
      <c r="AJ223" s="1014"/>
      <c r="AK223" s="1014"/>
      <c r="AL223" s="1014"/>
      <c r="AM223" s="1014"/>
      <c r="AN223" s="1014"/>
      <c r="AP223" s="1016" t="s">
        <v>76</v>
      </c>
      <c r="AQ223" s="1013"/>
      <c r="AR223" s="1014"/>
      <c r="AS223" s="1014"/>
      <c r="AT223" s="1014"/>
      <c r="AU223" s="1014"/>
      <c r="AV223" s="1014"/>
      <c r="AW223" s="1014"/>
      <c r="AX223" s="1014"/>
      <c r="AY223" s="1014"/>
      <c r="AZ223" s="1014"/>
      <c r="BA223" s="1014"/>
      <c r="BB223" s="1014"/>
      <c r="BC223" s="1014"/>
      <c r="BD223" s="1014"/>
      <c r="BE223" s="1014"/>
      <c r="BF223" s="1014"/>
      <c r="BG223" s="1014"/>
      <c r="BH223" s="1014"/>
      <c r="BI223" s="1014"/>
      <c r="BJ223" s="1015"/>
      <c r="BK223" s="1015"/>
      <c r="BL223" s="1015"/>
      <c r="BM223" s="1015"/>
      <c r="BN223" s="1015"/>
      <c r="BO223" s="1015"/>
      <c r="BP223" s="1014"/>
      <c r="BQ223" s="1015"/>
      <c r="BR223" s="1014"/>
      <c r="BS223" s="1014"/>
      <c r="BT223" s="1014"/>
      <c r="BU223" s="1014"/>
      <c r="BV223" s="1014"/>
      <c r="BW223" s="1014"/>
      <c r="BX223" s="1014"/>
      <c r="BY223" s="1014"/>
    </row>
    <row r="224" spans="1:80" ht="15.95" hidden="1" customHeight="1">
      <c r="B224" s="73" t="s">
        <v>2023</v>
      </c>
      <c r="C224" s="1013"/>
      <c r="D224" s="1014"/>
      <c r="E224" s="1014"/>
      <c r="F224" s="1014"/>
      <c r="G224" s="1014"/>
      <c r="H224" s="1014"/>
      <c r="I224" s="1014"/>
      <c r="J224" s="1014"/>
      <c r="K224" s="1014"/>
      <c r="L224" s="1014"/>
      <c r="M224" s="1014"/>
      <c r="N224" s="1014"/>
      <c r="O224" s="1014"/>
      <c r="P224" s="1014"/>
      <c r="Q224" s="1014"/>
      <c r="R224" s="1014"/>
      <c r="S224" s="1014"/>
      <c r="T224" s="1014"/>
      <c r="U224" s="1014"/>
      <c r="V224" s="1014"/>
      <c r="W224" s="1014"/>
      <c r="X224" s="1014"/>
      <c r="Y224" s="1014"/>
      <c r="Z224" s="1015"/>
      <c r="AA224" s="1015"/>
      <c r="AB224" s="1015"/>
      <c r="AC224" s="1015"/>
      <c r="AD224" s="1015"/>
      <c r="AE224" s="1015"/>
      <c r="AF224" s="1014"/>
      <c r="AG224" s="1015"/>
      <c r="AH224" s="1014"/>
      <c r="AI224" s="1014"/>
      <c r="AJ224" s="1014"/>
      <c r="AK224" s="1014"/>
      <c r="AL224" s="1014"/>
      <c r="AM224" s="1014"/>
      <c r="AN224" s="1014"/>
      <c r="AP224" s="73">
        <v>0</v>
      </c>
      <c r="AQ224" s="1013"/>
      <c r="AR224" s="1014"/>
      <c r="AS224" s="1014"/>
      <c r="AT224" s="1014"/>
      <c r="AU224" s="1014"/>
      <c r="AV224" s="1014"/>
      <c r="AW224" s="1014"/>
      <c r="AX224" s="1014"/>
      <c r="AY224" s="1014"/>
      <c r="AZ224" s="1014"/>
      <c r="BA224" s="1014"/>
      <c r="BB224" s="1014"/>
      <c r="BC224" s="1014"/>
      <c r="BD224" s="1014"/>
      <c r="BE224" s="1014"/>
      <c r="BF224" s="1014"/>
      <c r="BG224" s="1014"/>
      <c r="BH224" s="1014"/>
      <c r="BI224" s="1014"/>
      <c r="BJ224" s="1015"/>
      <c r="BK224" s="1015"/>
      <c r="BL224" s="1015"/>
      <c r="BM224" s="1015"/>
      <c r="BN224" s="1015"/>
      <c r="BO224" s="1015"/>
      <c r="BP224" s="1014"/>
      <c r="BQ224" s="1015"/>
      <c r="BR224" s="1014"/>
      <c r="BS224" s="1014"/>
      <c r="BT224" s="1014"/>
      <c r="BU224" s="1014"/>
      <c r="BV224" s="1014"/>
      <c r="BW224" s="1014"/>
      <c r="BX224" s="1014"/>
      <c r="BY224" s="1014"/>
    </row>
    <row r="225" spans="2:80" ht="12.75" hidden="1" customHeight="1">
      <c r="B225" s="73"/>
      <c r="C225" s="1013"/>
      <c r="D225" s="1014"/>
      <c r="E225" s="1014"/>
      <c r="F225" s="1014"/>
      <c r="G225" s="1014"/>
      <c r="H225" s="1014"/>
      <c r="I225" s="1014"/>
      <c r="J225" s="1014"/>
      <c r="K225" s="1014"/>
      <c r="L225" s="1014"/>
      <c r="M225" s="1014"/>
      <c r="N225" s="1014"/>
      <c r="O225" s="1014"/>
      <c r="P225" s="1014"/>
      <c r="Q225" s="1014"/>
      <c r="R225" s="1014"/>
      <c r="S225" s="1014"/>
      <c r="T225" s="1014"/>
      <c r="U225" s="1014"/>
      <c r="V225" s="1014"/>
      <c r="W225" s="1014"/>
      <c r="X225" s="1014"/>
      <c r="Y225" s="1014"/>
      <c r="Z225" s="1015"/>
      <c r="AA225" s="1015"/>
      <c r="AB225" s="1015"/>
      <c r="AC225" s="1015"/>
      <c r="AD225" s="1015"/>
      <c r="AE225" s="1015"/>
      <c r="AF225" s="1014"/>
      <c r="AG225" s="1015"/>
      <c r="AH225" s="1014"/>
      <c r="AI225" s="1014" t="s">
        <v>389</v>
      </c>
      <c r="AJ225" s="1014"/>
      <c r="AK225" s="1014"/>
      <c r="AL225" s="1014"/>
      <c r="AM225" s="1014"/>
      <c r="AN225" s="1014"/>
      <c r="AP225" s="73"/>
      <c r="AQ225" s="1013"/>
      <c r="AR225" s="1014"/>
      <c r="AS225" s="1014"/>
      <c r="AT225" s="1014"/>
      <c r="AU225" s="1014"/>
      <c r="AV225" s="1014"/>
      <c r="AW225" s="1014"/>
      <c r="AX225" s="1014"/>
      <c r="AY225" s="1014"/>
      <c r="AZ225" s="1014"/>
      <c r="BA225" s="1014"/>
      <c r="BB225" s="1014"/>
      <c r="BC225" s="1014"/>
      <c r="BD225" s="1014"/>
      <c r="BE225" s="1014"/>
      <c r="BF225" s="1014"/>
      <c r="BG225" s="1014"/>
      <c r="BH225" s="1014"/>
      <c r="BI225" s="1014"/>
      <c r="BJ225" s="1015"/>
      <c r="BK225" s="1015"/>
      <c r="BL225" s="1015"/>
      <c r="BM225" s="1015"/>
      <c r="BN225" s="1015"/>
      <c r="BO225" s="1015"/>
      <c r="BP225" s="1014"/>
      <c r="BQ225" s="1015"/>
      <c r="BR225" s="1014"/>
      <c r="BS225" s="1014"/>
      <c r="BT225" s="1014"/>
      <c r="BU225" s="1014"/>
      <c r="BV225" s="1014"/>
      <c r="BW225" s="1014"/>
      <c r="BX225" s="1014"/>
      <c r="BY225" s="1014"/>
    </row>
    <row r="226" spans="2:80" s="1018" customFormat="1" ht="24.75" hidden="1" customHeight="1">
      <c r="B226" s="2186" t="s">
        <v>342</v>
      </c>
      <c r="C226" s="2186"/>
      <c r="D226" s="2186"/>
      <c r="E226" s="2186"/>
      <c r="F226" s="2186"/>
      <c r="G226" s="1017"/>
      <c r="H226" s="1017"/>
      <c r="I226" s="1017"/>
      <c r="J226" s="1017"/>
      <c r="K226" s="1017"/>
      <c r="L226" s="1017"/>
      <c r="M226" s="1017"/>
      <c r="N226" s="1017"/>
      <c r="O226" s="1017"/>
      <c r="P226" s="1017"/>
      <c r="Q226" s="1017"/>
      <c r="S226" s="1019" t="s">
        <v>604</v>
      </c>
      <c r="T226" s="1020"/>
      <c r="U226" s="1020"/>
      <c r="V226" s="2095"/>
      <c r="W226" s="2095"/>
      <c r="X226" s="1466"/>
      <c r="Y226" s="2105" t="s">
        <v>706</v>
      </c>
      <c r="Z226" s="2105"/>
      <c r="AA226" s="2105"/>
      <c r="AB226" s="2105"/>
      <c r="AC226" s="2105"/>
      <c r="AD226" s="2105"/>
      <c r="AE226" s="2105"/>
      <c r="AG226" s="2139" t="s">
        <v>535</v>
      </c>
      <c r="AH226" s="2139"/>
      <c r="AI226" s="2139"/>
      <c r="AJ226" s="2139"/>
      <c r="AK226" s="2139"/>
      <c r="AL226" s="2139"/>
      <c r="AM226" s="2139"/>
      <c r="AN226" s="1021"/>
      <c r="AP226" s="1022" t="s">
        <v>139</v>
      </c>
      <c r="AQ226" s="1023"/>
      <c r="AS226" s="1024"/>
      <c r="BJ226" s="1025"/>
      <c r="BK226" s="1025"/>
      <c r="BL226" s="2122">
        <v>0</v>
      </c>
      <c r="BM226" s="2122"/>
      <c r="BN226" s="2122"/>
      <c r="BO226" s="2122"/>
      <c r="BP226" s="2122"/>
      <c r="BQ226" s="2122"/>
      <c r="BS226" s="2122">
        <v>0</v>
      </c>
      <c r="BT226" s="2122"/>
      <c r="BU226" s="2122"/>
      <c r="BV226" s="2122"/>
      <c r="BW226" s="2122"/>
      <c r="BX226" s="2122"/>
      <c r="BY226" s="1026"/>
      <c r="BZ226" s="1025"/>
      <c r="CA226" s="1025"/>
      <c r="CB226" s="1027"/>
    </row>
    <row r="227" spans="2:80" ht="9" hidden="1" customHeight="1">
      <c r="B227" s="1028"/>
      <c r="C227" s="1029"/>
      <c r="E227" s="66"/>
      <c r="Y227" s="49"/>
      <c r="AA227" s="92"/>
      <c r="AB227" s="92"/>
      <c r="AC227" s="92"/>
      <c r="AD227" s="92"/>
      <c r="AE227" s="92"/>
      <c r="AH227" s="49"/>
      <c r="AI227" s="92"/>
      <c r="AJ227" s="92"/>
      <c r="AK227" s="92"/>
      <c r="AL227" s="92"/>
      <c r="AM227" s="92"/>
      <c r="AN227" s="92"/>
      <c r="AP227" s="1029"/>
      <c r="AQ227" s="1029"/>
      <c r="AS227" s="66"/>
      <c r="BL227" s="92"/>
      <c r="BM227" s="92"/>
      <c r="BN227" s="92"/>
      <c r="BO227" s="92"/>
      <c r="BP227" s="92"/>
      <c r="BQ227" s="92"/>
      <c r="BS227" s="92"/>
      <c r="BT227" s="92"/>
      <c r="BU227" s="92"/>
      <c r="BV227" s="92"/>
      <c r="BW227" s="92"/>
      <c r="BX227" s="92"/>
      <c r="BY227" s="92"/>
    </row>
    <row r="228" spans="2:80" hidden="1">
      <c r="B228" s="1030" t="s">
        <v>572</v>
      </c>
      <c r="C228" s="1029"/>
      <c r="E228" s="66"/>
      <c r="Y228" s="2172"/>
      <c r="Z228" s="2172"/>
      <c r="AA228" s="2172"/>
      <c r="AB228" s="2172"/>
      <c r="AC228" s="2172"/>
      <c r="AD228" s="2172"/>
      <c r="AE228" s="2172"/>
      <c r="AG228" s="2172"/>
      <c r="AH228" s="2172"/>
      <c r="AI228" s="2172"/>
      <c r="AJ228" s="2172"/>
      <c r="AK228" s="2172"/>
      <c r="AL228" s="2172"/>
      <c r="AM228" s="2172"/>
      <c r="AN228" s="1449"/>
      <c r="AP228" s="1031" t="s">
        <v>140</v>
      </c>
      <c r="AQ228" s="1029"/>
      <c r="AS228" s="66"/>
      <c r="BL228" s="2125">
        <v>0</v>
      </c>
      <c r="BM228" s="2125"/>
      <c r="BN228" s="2125"/>
      <c r="BO228" s="2125"/>
      <c r="BP228" s="2125"/>
      <c r="BQ228" s="2125"/>
      <c r="BS228" s="2123">
        <v>0</v>
      </c>
      <c r="BT228" s="2123"/>
      <c r="BU228" s="2123"/>
      <c r="BV228" s="2123"/>
      <c r="BW228" s="2123"/>
      <c r="BX228" s="2123"/>
      <c r="BY228" s="1449"/>
    </row>
    <row r="229" spans="2:80" ht="27" hidden="1" customHeight="1">
      <c r="B229" s="1032" t="s">
        <v>640</v>
      </c>
      <c r="C229" s="2109" t="s">
        <v>571</v>
      </c>
      <c r="D229" s="2109"/>
      <c r="E229" s="2109"/>
      <c r="F229" s="2109"/>
      <c r="G229" s="2109"/>
      <c r="H229" s="2109"/>
      <c r="I229" s="2109"/>
      <c r="J229" s="2109"/>
      <c r="K229" s="2109"/>
      <c r="L229" s="2109"/>
      <c r="M229" s="2109"/>
      <c r="N229" s="2109"/>
      <c r="O229" s="2109"/>
      <c r="P229" s="2109"/>
      <c r="Q229" s="2109"/>
      <c r="S229" s="1033" t="s">
        <v>542</v>
      </c>
      <c r="T229" s="1034"/>
      <c r="U229" s="1034"/>
      <c r="V229" s="1034"/>
      <c r="Y229" s="2138">
        <v>160323683631</v>
      </c>
      <c r="Z229" s="2138"/>
      <c r="AA229" s="2138"/>
      <c r="AB229" s="2138"/>
      <c r="AC229" s="2138"/>
      <c r="AD229" s="2138"/>
      <c r="AE229" s="2138"/>
      <c r="AF229" s="1035"/>
      <c r="AG229" s="2138">
        <v>118008620303</v>
      </c>
      <c r="AH229" s="2138"/>
      <c r="AI229" s="2138"/>
      <c r="AJ229" s="2138"/>
      <c r="AK229" s="2138"/>
      <c r="AL229" s="2138"/>
      <c r="AM229" s="2138"/>
      <c r="AN229" s="1446"/>
      <c r="AP229" s="1036" t="s">
        <v>640</v>
      </c>
      <c r="AQ229" s="1037" t="s">
        <v>141</v>
      </c>
      <c r="AS229" s="1038"/>
      <c r="BL229" s="2121"/>
      <c r="BM229" s="2121"/>
      <c r="BN229" s="2121"/>
      <c r="BO229" s="2121"/>
      <c r="BP229" s="2121"/>
      <c r="BQ229" s="2121"/>
      <c r="BS229" s="2118">
        <v>0</v>
      </c>
      <c r="BT229" s="2118"/>
      <c r="BU229" s="2118"/>
      <c r="BV229" s="2118"/>
      <c r="BW229" s="2118"/>
      <c r="BX229" s="2118"/>
      <c r="BY229" s="1446"/>
    </row>
    <row r="230" spans="2:80" hidden="1">
      <c r="B230" s="1032" t="s">
        <v>639</v>
      </c>
      <c r="C230" s="2109" t="s">
        <v>599</v>
      </c>
      <c r="D230" s="2109"/>
      <c r="E230" s="2109"/>
      <c r="F230" s="2109"/>
      <c r="G230" s="2109"/>
      <c r="H230" s="2109"/>
      <c r="I230" s="2109"/>
      <c r="J230" s="2109"/>
      <c r="K230" s="2109"/>
      <c r="L230" s="2109"/>
      <c r="M230" s="2109"/>
      <c r="N230" s="2109"/>
      <c r="O230" s="2109"/>
      <c r="P230" s="2109"/>
      <c r="Q230" s="2109"/>
      <c r="S230" s="1033" t="s">
        <v>605</v>
      </c>
      <c r="T230" s="1034"/>
      <c r="U230" s="1034"/>
      <c r="V230" s="1034"/>
      <c r="Y230" s="2138">
        <v>-134818675804</v>
      </c>
      <c r="Z230" s="2138"/>
      <c r="AA230" s="2138"/>
      <c r="AB230" s="2138"/>
      <c r="AC230" s="2138"/>
      <c r="AD230" s="2138"/>
      <c r="AE230" s="2138"/>
      <c r="AF230" s="1035"/>
      <c r="AG230" s="2140">
        <v>-107620198209</v>
      </c>
      <c r="AH230" s="2140"/>
      <c r="AI230" s="2140"/>
      <c r="AJ230" s="2140"/>
      <c r="AK230" s="2140"/>
      <c r="AL230" s="2140"/>
      <c r="AM230" s="2140"/>
      <c r="AN230" s="1039"/>
      <c r="AP230" s="1036" t="s">
        <v>639</v>
      </c>
      <c r="AQ230" s="1037" t="s">
        <v>142</v>
      </c>
      <c r="AS230" s="1038"/>
      <c r="BL230" s="2121"/>
      <c r="BM230" s="2121"/>
      <c r="BN230" s="2121"/>
      <c r="BO230" s="2121"/>
      <c r="BP230" s="2121"/>
      <c r="BQ230" s="2121"/>
      <c r="BS230" s="2118">
        <v>0</v>
      </c>
      <c r="BT230" s="2118"/>
      <c r="BU230" s="2118"/>
      <c r="BV230" s="2118"/>
      <c r="BW230" s="2118"/>
      <c r="BX230" s="2118"/>
      <c r="BY230" s="1446"/>
    </row>
    <row r="231" spans="2:80" hidden="1">
      <c r="B231" s="1032" t="s">
        <v>638</v>
      </c>
      <c r="C231" s="1040" t="s">
        <v>570</v>
      </c>
      <c r="E231" s="1038"/>
      <c r="S231" s="1033" t="s">
        <v>541</v>
      </c>
      <c r="T231" s="1034"/>
      <c r="U231" s="1034"/>
      <c r="V231" s="1034"/>
      <c r="Y231" s="2138">
        <v>-18518994676</v>
      </c>
      <c r="Z231" s="2138"/>
      <c r="AA231" s="2138"/>
      <c r="AB231" s="2138"/>
      <c r="AC231" s="2138"/>
      <c r="AD231" s="2138"/>
      <c r="AE231" s="2138"/>
      <c r="AF231" s="1035"/>
      <c r="AG231" s="2140">
        <v>-18017360813</v>
      </c>
      <c r="AH231" s="2140"/>
      <c r="AI231" s="2140"/>
      <c r="AJ231" s="2140"/>
      <c r="AK231" s="2140"/>
      <c r="AL231" s="2140"/>
      <c r="AM231" s="2140"/>
      <c r="AN231" s="1039"/>
      <c r="AP231" s="1036" t="s">
        <v>638</v>
      </c>
      <c r="AQ231" s="1040" t="s">
        <v>143</v>
      </c>
      <c r="AS231" s="1038"/>
      <c r="BL231" s="2121"/>
      <c r="BM231" s="2121"/>
      <c r="BN231" s="2121"/>
      <c r="BO231" s="2121"/>
      <c r="BP231" s="2121"/>
      <c r="BQ231" s="2121"/>
      <c r="BS231" s="2118">
        <v>0</v>
      </c>
      <c r="BT231" s="2118"/>
      <c r="BU231" s="2118"/>
      <c r="BV231" s="2118"/>
      <c r="BW231" s="2118"/>
      <c r="BX231" s="2118"/>
      <c r="BY231" s="1446"/>
    </row>
    <row r="232" spans="2:80" hidden="1">
      <c r="B232" s="1032" t="s">
        <v>637</v>
      </c>
      <c r="C232" s="1040" t="s">
        <v>569</v>
      </c>
      <c r="E232" s="1038"/>
      <c r="S232" s="1033" t="s">
        <v>606</v>
      </c>
      <c r="T232" s="1034"/>
      <c r="U232" s="1034"/>
      <c r="V232" s="1034"/>
      <c r="Y232" s="2138">
        <v>-2484213894</v>
      </c>
      <c r="Z232" s="2138"/>
      <c r="AA232" s="2138"/>
      <c r="AB232" s="2138"/>
      <c r="AC232" s="2138"/>
      <c r="AD232" s="2138"/>
      <c r="AE232" s="2138"/>
      <c r="AF232" s="1035"/>
      <c r="AG232" s="2140">
        <v>-1517325489</v>
      </c>
      <c r="AH232" s="2140"/>
      <c r="AI232" s="2140"/>
      <c r="AJ232" s="2140"/>
      <c r="AK232" s="2140"/>
      <c r="AL232" s="2140"/>
      <c r="AM232" s="2140"/>
      <c r="AN232" s="1039"/>
      <c r="AP232" s="1036" t="s">
        <v>637</v>
      </c>
      <c r="AQ232" s="1040" t="s">
        <v>144</v>
      </c>
      <c r="AS232" s="1038"/>
      <c r="BL232" s="2121"/>
      <c r="BM232" s="2121"/>
      <c r="BN232" s="2121"/>
      <c r="BO232" s="2121"/>
      <c r="BP232" s="2121"/>
      <c r="BQ232" s="2121"/>
      <c r="BS232" s="2118">
        <v>0</v>
      </c>
      <c r="BT232" s="2118"/>
      <c r="BU232" s="2118"/>
      <c r="BV232" s="2118"/>
      <c r="BW232" s="2118"/>
      <c r="BX232" s="2118"/>
      <c r="BY232" s="1446"/>
    </row>
    <row r="233" spans="2:80" hidden="1">
      <c r="B233" s="1032" t="s">
        <v>708</v>
      </c>
      <c r="C233" s="1040" t="s">
        <v>707</v>
      </c>
      <c r="E233" s="1038"/>
      <c r="S233" s="1033" t="s">
        <v>607</v>
      </c>
      <c r="T233" s="1034"/>
      <c r="U233" s="1034"/>
      <c r="V233" s="1034"/>
      <c r="Y233" s="2138">
        <v>-1233323270</v>
      </c>
      <c r="Z233" s="2138"/>
      <c r="AA233" s="2138"/>
      <c r="AB233" s="2138"/>
      <c r="AC233" s="2138"/>
      <c r="AD233" s="2138"/>
      <c r="AE233" s="2138"/>
      <c r="AF233" s="1035"/>
      <c r="AG233" s="2140">
        <v>-1400650625</v>
      </c>
      <c r="AH233" s="2140"/>
      <c r="AI233" s="2140"/>
      <c r="AJ233" s="2140"/>
      <c r="AK233" s="2140"/>
      <c r="AL233" s="2140"/>
      <c r="AM233" s="2140"/>
      <c r="AN233" s="1039"/>
      <c r="AP233" s="1036" t="s">
        <v>708</v>
      </c>
      <c r="AQ233" s="1040" t="s">
        <v>145</v>
      </c>
      <c r="AS233" s="1038"/>
      <c r="BL233" s="2121"/>
      <c r="BM233" s="2121"/>
      <c r="BN233" s="2121"/>
      <c r="BO233" s="2121"/>
      <c r="BP233" s="2121"/>
      <c r="BQ233" s="2121"/>
      <c r="BS233" s="2118">
        <v>0</v>
      </c>
      <c r="BT233" s="2118"/>
      <c r="BU233" s="2118"/>
      <c r="BV233" s="2118"/>
      <c r="BW233" s="2118"/>
      <c r="BX233" s="2118"/>
      <c r="BY233" s="1446"/>
    </row>
    <row r="234" spans="2:80" hidden="1">
      <c r="B234" s="1032" t="s">
        <v>709</v>
      </c>
      <c r="C234" s="1040" t="s">
        <v>568</v>
      </c>
      <c r="E234" s="1038"/>
      <c r="S234" s="1033" t="s">
        <v>608</v>
      </c>
      <c r="T234" s="1034"/>
      <c r="U234" s="1034"/>
      <c r="V234" s="1034"/>
      <c r="Y234" s="2138">
        <v>9667291547</v>
      </c>
      <c r="Z234" s="2138"/>
      <c r="AA234" s="2138"/>
      <c r="AB234" s="2138"/>
      <c r="AC234" s="2138"/>
      <c r="AD234" s="2138"/>
      <c r="AE234" s="2138"/>
      <c r="AF234" s="1035"/>
      <c r="AG234" s="2138">
        <v>16665365180</v>
      </c>
      <c r="AH234" s="2138"/>
      <c r="AI234" s="2138"/>
      <c r="AJ234" s="2138"/>
      <c r="AK234" s="2138"/>
      <c r="AL234" s="2138"/>
      <c r="AM234" s="2138"/>
      <c r="AN234" s="1446"/>
      <c r="AP234" s="1036" t="s">
        <v>709</v>
      </c>
      <c r="AQ234" s="1040" t="s">
        <v>146</v>
      </c>
      <c r="AS234" s="1038"/>
      <c r="BL234" s="2121"/>
      <c r="BM234" s="2121"/>
      <c r="BN234" s="2121"/>
      <c r="BO234" s="2121"/>
      <c r="BP234" s="2121"/>
      <c r="BQ234" s="2121"/>
      <c r="BS234" s="2118">
        <v>0</v>
      </c>
      <c r="BT234" s="2118"/>
      <c r="BU234" s="2118"/>
      <c r="BV234" s="2118"/>
      <c r="BW234" s="2118"/>
      <c r="BX234" s="2118"/>
      <c r="BY234" s="1446"/>
    </row>
    <row r="235" spans="2:80" hidden="1">
      <c r="B235" s="1032" t="s">
        <v>710</v>
      </c>
      <c r="C235" s="1040" t="s">
        <v>567</v>
      </c>
      <c r="E235" s="1038"/>
      <c r="S235" s="1033" t="s">
        <v>609</v>
      </c>
      <c r="T235" s="1034"/>
      <c r="U235" s="1034"/>
      <c r="V235" s="1034"/>
      <c r="Y235" s="2138">
        <v>-10835938594</v>
      </c>
      <c r="Z235" s="2138"/>
      <c r="AA235" s="2138"/>
      <c r="AB235" s="2138"/>
      <c r="AC235" s="2138"/>
      <c r="AD235" s="2138"/>
      <c r="AE235" s="2138"/>
      <c r="AF235" s="1035"/>
      <c r="AG235" s="2140">
        <v>-9933116883</v>
      </c>
      <c r="AH235" s="2140"/>
      <c r="AI235" s="2140"/>
      <c r="AJ235" s="2140"/>
      <c r="AK235" s="2140"/>
      <c r="AL235" s="2140"/>
      <c r="AM235" s="2140"/>
      <c r="AN235" s="1039"/>
      <c r="AP235" s="1036" t="s">
        <v>710</v>
      </c>
      <c r="AQ235" s="1040" t="s">
        <v>147</v>
      </c>
      <c r="AS235" s="1038"/>
      <c r="BL235" s="2121"/>
      <c r="BM235" s="2121"/>
      <c r="BN235" s="2121"/>
      <c r="BO235" s="2121"/>
      <c r="BP235" s="2121"/>
      <c r="BQ235" s="2121"/>
      <c r="BS235" s="2118">
        <v>0</v>
      </c>
      <c r="BT235" s="2118"/>
      <c r="BU235" s="2118"/>
      <c r="BV235" s="2118"/>
      <c r="BW235" s="2118"/>
      <c r="BX235" s="2118"/>
      <c r="BY235" s="1446"/>
    </row>
    <row r="236" spans="2:80" s="1042" customFormat="1" hidden="1">
      <c r="B236" s="1041" t="s">
        <v>617</v>
      </c>
      <c r="E236" s="1043"/>
      <c r="S236" s="1033" t="s">
        <v>620</v>
      </c>
      <c r="T236" s="1034"/>
      <c r="U236" s="1034"/>
      <c r="V236" s="1034"/>
      <c r="Y236" s="2104">
        <v>2099828940</v>
      </c>
      <c r="Z236" s="2104"/>
      <c r="AA236" s="2104"/>
      <c r="AB236" s="2104"/>
      <c r="AC236" s="2104"/>
      <c r="AD236" s="2104"/>
      <c r="AE236" s="2104"/>
      <c r="AF236" s="1044"/>
      <c r="AG236" s="2104">
        <v>-3814666536</v>
      </c>
      <c r="AH236" s="2104"/>
      <c r="AI236" s="2104"/>
      <c r="AJ236" s="2104"/>
      <c r="AK236" s="2104"/>
      <c r="AL236" s="2104"/>
      <c r="AM236" s="2104"/>
      <c r="AN236" s="1448"/>
      <c r="AP236" s="1045"/>
      <c r="AQ236" s="1046"/>
      <c r="AS236" s="1043"/>
      <c r="BJ236" s="1047"/>
      <c r="BK236" s="1047"/>
      <c r="BL236" s="2119"/>
      <c r="BM236" s="2119"/>
      <c r="BN236" s="2119"/>
      <c r="BO236" s="2119"/>
      <c r="BP236" s="2119"/>
      <c r="BQ236" s="2119"/>
      <c r="BS236" s="2120"/>
      <c r="BT236" s="2120"/>
      <c r="BU236" s="2120"/>
      <c r="BV236" s="2120"/>
      <c r="BW236" s="2120"/>
      <c r="BX236" s="2120"/>
      <c r="BY236" s="1448"/>
      <c r="BZ236" s="1048"/>
      <c r="CA236" s="1048"/>
      <c r="CB236" s="1049"/>
    </row>
    <row r="237" spans="2:80" s="1042" customFormat="1" ht="7.5" hidden="1" customHeight="1">
      <c r="B237" s="1041"/>
      <c r="E237" s="1043"/>
      <c r="S237" s="1033"/>
      <c r="T237" s="1034"/>
      <c r="U237" s="1034"/>
      <c r="V237" s="1034"/>
      <c r="Y237" s="1423"/>
      <c r="Z237" s="1423"/>
      <c r="AA237" s="1423"/>
      <c r="AB237" s="1423"/>
      <c r="AC237" s="1423"/>
      <c r="AD237" s="1423"/>
      <c r="AE237" s="1423"/>
      <c r="AF237" s="1044"/>
      <c r="AG237" s="1423"/>
      <c r="AH237" s="1423"/>
      <c r="AI237" s="1423"/>
      <c r="AJ237" s="1423"/>
      <c r="AK237" s="1423"/>
      <c r="AL237" s="1423"/>
      <c r="AM237" s="1423"/>
      <c r="AN237" s="1448"/>
      <c r="AP237" s="1045"/>
      <c r="AQ237" s="1046"/>
      <c r="AS237" s="1043"/>
      <c r="BJ237" s="1047"/>
      <c r="BK237" s="1047"/>
      <c r="BL237" s="1447"/>
      <c r="BM237" s="1447"/>
      <c r="BN237" s="1447"/>
      <c r="BO237" s="1447"/>
      <c r="BP237" s="1447"/>
      <c r="BQ237" s="1447"/>
      <c r="BS237" s="1448"/>
      <c r="BT237" s="1448"/>
      <c r="BU237" s="1448"/>
      <c r="BV237" s="1448"/>
      <c r="BW237" s="1448"/>
      <c r="BX237" s="1448"/>
      <c r="BY237" s="1448"/>
      <c r="BZ237" s="1048"/>
      <c r="CA237" s="1048"/>
      <c r="CB237" s="1049"/>
    </row>
    <row r="238" spans="2:80" hidden="1">
      <c r="B238" s="1030" t="s">
        <v>566</v>
      </c>
      <c r="C238" s="1029"/>
      <c r="E238" s="66"/>
      <c r="Y238" s="2185"/>
      <c r="Z238" s="2185"/>
      <c r="AA238" s="2185"/>
      <c r="AB238" s="2185"/>
      <c r="AC238" s="2185"/>
      <c r="AD238" s="2185"/>
      <c r="AE238" s="2185"/>
      <c r="AF238" s="1035"/>
      <c r="AG238" s="2140"/>
      <c r="AH238" s="2140"/>
      <c r="AI238" s="2140"/>
      <c r="AJ238" s="2140"/>
      <c r="AK238" s="2140"/>
      <c r="AL238" s="2140"/>
      <c r="AM238" s="2140"/>
      <c r="AN238" s="1449"/>
      <c r="AP238" s="1031" t="s">
        <v>149</v>
      </c>
      <c r="AQ238" s="1029"/>
      <c r="AS238" s="66"/>
      <c r="BL238" s="2125">
        <v>0</v>
      </c>
      <c r="BM238" s="2125"/>
      <c r="BN238" s="2125"/>
      <c r="BO238" s="2125"/>
      <c r="BP238" s="2125"/>
      <c r="BQ238" s="2125"/>
      <c r="BS238" s="2123">
        <v>0</v>
      </c>
      <c r="BT238" s="2123"/>
      <c r="BU238" s="2123"/>
      <c r="BV238" s="2123"/>
      <c r="BW238" s="2123"/>
      <c r="BX238" s="2123"/>
      <c r="BY238" s="1449"/>
    </row>
    <row r="239" spans="2:80" hidden="1">
      <c r="B239" s="1032" t="s">
        <v>640</v>
      </c>
      <c r="C239" s="2109" t="s">
        <v>633</v>
      </c>
      <c r="D239" s="2109"/>
      <c r="E239" s="2109"/>
      <c r="F239" s="2109"/>
      <c r="G239" s="2109"/>
      <c r="H239" s="2109"/>
      <c r="I239" s="2109"/>
      <c r="J239" s="2109"/>
      <c r="K239" s="2109"/>
      <c r="L239" s="2109"/>
      <c r="M239" s="2109"/>
      <c r="N239" s="2109"/>
      <c r="O239" s="2109"/>
      <c r="P239" s="2109"/>
      <c r="Q239" s="2109"/>
      <c r="S239" s="1033" t="s">
        <v>610</v>
      </c>
      <c r="Y239" s="2113">
        <v>-2907465724</v>
      </c>
      <c r="Z239" s="2113"/>
      <c r="AA239" s="2113"/>
      <c r="AB239" s="2113"/>
      <c r="AC239" s="2113"/>
      <c r="AD239" s="2113"/>
      <c r="AE239" s="2113"/>
      <c r="AF239" s="1035"/>
      <c r="AG239" s="2140">
        <v>-2071651084</v>
      </c>
      <c r="AH239" s="2140"/>
      <c r="AI239" s="2140"/>
      <c r="AJ239" s="2140"/>
      <c r="AK239" s="2140"/>
      <c r="AL239" s="2140"/>
      <c r="AM239" s="2140"/>
      <c r="AN239" s="1039"/>
      <c r="AP239" s="1036" t="s">
        <v>640</v>
      </c>
      <c r="AQ239" s="1040" t="s">
        <v>150</v>
      </c>
      <c r="AS239" s="1038"/>
      <c r="BL239" s="2121"/>
      <c r="BM239" s="2121"/>
      <c r="BN239" s="2121"/>
      <c r="BO239" s="2121"/>
      <c r="BP239" s="2121"/>
      <c r="BQ239" s="2121"/>
      <c r="BS239" s="2118">
        <v>0</v>
      </c>
      <c r="BT239" s="2118"/>
      <c r="BU239" s="2118"/>
      <c r="BV239" s="2118"/>
      <c r="BW239" s="2118"/>
      <c r="BX239" s="2118"/>
      <c r="BY239" s="1446"/>
    </row>
    <row r="240" spans="2:80" ht="27" hidden="1" customHeight="1">
      <c r="B240" s="1032" t="s">
        <v>639</v>
      </c>
      <c r="C240" s="2109" t="s">
        <v>551</v>
      </c>
      <c r="D240" s="2109"/>
      <c r="E240" s="2109"/>
      <c r="F240" s="2109"/>
      <c r="G240" s="2109"/>
      <c r="H240" s="2109"/>
      <c r="I240" s="2109"/>
      <c r="J240" s="2109"/>
      <c r="K240" s="2109"/>
      <c r="L240" s="2109"/>
      <c r="M240" s="2109"/>
      <c r="N240" s="2109"/>
      <c r="O240" s="2109"/>
      <c r="P240" s="2109"/>
      <c r="Q240" s="2109"/>
      <c r="S240" s="1033" t="s">
        <v>611</v>
      </c>
      <c r="Y240" s="2113"/>
      <c r="Z240" s="2113"/>
      <c r="AA240" s="2113"/>
      <c r="AB240" s="2113"/>
      <c r="AC240" s="2113"/>
      <c r="AD240" s="2113"/>
      <c r="AE240" s="2113"/>
      <c r="AF240" s="1035"/>
      <c r="AG240" s="2140"/>
      <c r="AH240" s="2140"/>
      <c r="AI240" s="2140"/>
      <c r="AJ240" s="2140"/>
      <c r="AK240" s="2140"/>
      <c r="AL240" s="2140"/>
      <c r="AM240" s="2140"/>
      <c r="AN240" s="1446"/>
      <c r="AP240" s="1036" t="s">
        <v>639</v>
      </c>
      <c r="AQ240" s="1040" t="s">
        <v>151</v>
      </c>
      <c r="AS240" s="1038"/>
      <c r="BL240" s="2121"/>
      <c r="BM240" s="2121"/>
      <c r="BN240" s="2121"/>
      <c r="BO240" s="2121"/>
      <c r="BP240" s="2121"/>
      <c r="BQ240" s="2121"/>
      <c r="BS240" s="2118">
        <v>0</v>
      </c>
      <c r="BT240" s="2118"/>
      <c r="BU240" s="2118"/>
      <c r="BV240" s="2118"/>
      <c r="BW240" s="2118"/>
      <c r="BX240" s="2118"/>
      <c r="BY240" s="1446"/>
    </row>
    <row r="241" spans="2:80" ht="27.75" hidden="1" customHeight="1">
      <c r="B241" s="1032" t="s">
        <v>638</v>
      </c>
      <c r="C241" s="2109" t="s">
        <v>565</v>
      </c>
      <c r="D241" s="2109"/>
      <c r="E241" s="2109"/>
      <c r="F241" s="2109"/>
      <c r="G241" s="2109"/>
      <c r="H241" s="2109"/>
      <c r="I241" s="2109"/>
      <c r="J241" s="2109"/>
      <c r="K241" s="2109"/>
      <c r="L241" s="2109"/>
      <c r="M241" s="2109"/>
      <c r="N241" s="2109"/>
      <c r="O241" s="2109"/>
      <c r="P241" s="2109"/>
      <c r="Q241" s="2109"/>
      <c r="S241" s="1033" t="s">
        <v>612</v>
      </c>
      <c r="Y241" s="2113"/>
      <c r="Z241" s="2113"/>
      <c r="AA241" s="2113"/>
      <c r="AB241" s="2113"/>
      <c r="AC241" s="2113"/>
      <c r="AD241" s="2113"/>
      <c r="AE241" s="2113"/>
      <c r="AF241" s="1035"/>
      <c r="AG241" s="2140"/>
      <c r="AH241" s="2140"/>
      <c r="AI241" s="2140"/>
      <c r="AJ241" s="2140"/>
      <c r="AK241" s="2140"/>
      <c r="AL241" s="2140"/>
      <c r="AM241" s="2140"/>
      <c r="AN241" s="1039"/>
      <c r="AP241" s="1036" t="s">
        <v>638</v>
      </c>
      <c r="AQ241" s="1040" t="s">
        <v>152</v>
      </c>
      <c r="AS241" s="1038"/>
      <c r="BL241" s="2121"/>
      <c r="BM241" s="2121"/>
      <c r="BN241" s="2121"/>
      <c r="BO241" s="2121"/>
      <c r="BP241" s="2121"/>
      <c r="BQ241" s="2121"/>
      <c r="BS241" s="2118">
        <v>0</v>
      </c>
      <c r="BT241" s="2118"/>
      <c r="BU241" s="2118"/>
      <c r="BV241" s="2118"/>
      <c r="BW241" s="2118"/>
      <c r="BX241" s="2118"/>
      <c r="BY241" s="1446"/>
    </row>
    <row r="242" spans="2:80" ht="25.5" hidden="1" customHeight="1">
      <c r="B242" s="1032" t="s">
        <v>637</v>
      </c>
      <c r="C242" s="2109" t="s">
        <v>564</v>
      </c>
      <c r="D242" s="2109"/>
      <c r="E242" s="2109"/>
      <c r="F242" s="2109"/>
      <c r="G242" s="2109"/>
      <c r="H242" s="2109"/>
      <c r="I242" s="2109"/>
      <c r="J242" s="2109"/>
      <c r="K242" s="2109"/>
      <c r="L242" s="2109"/>
      <c r="M242" s="2109"/>
      <c r="N242" s="2109"/>
      <c r="O242" s="2109"/>
      <c r="P242" s="2109"/>
      <c r="Q242" s="2109"/>
      <c r="S242" s="1033" t="s">
        <v>613</v>
      </c>
      <c r="Y242" s="2113"/>
      <c r="Z242" s="2113"/>
      <c r="AA242" s="2113"/>
      <c r="AB242" s="2113"/>
      <c r="AC242" s="2113"/>
      <c r="AD242" s="2113"/>
      <c r="AE242" s="2113"/>
      <c r="AF242" s="1035"/>
      <c r="AG242" s="2140"/>
      <c r="AH242" s="2140"/>
      <c r="AI242" s="2140"/>
      <c r="AJ242" s="2140"/>
      <c r="AK242" s="2140"/>
      <c r="AL242" s="2140"/>
      <c r="AM242" s="2140"/>
      <c r="AN242" s="1446"/>
      <c r="AP242" s="1036" t="s">
        <v>637</v>
      </c>
      <c r="AQ242" s="1040" t="s">
        <v>154</v>
      </c>
      <c r="AS242" s="1038"/>
      <c r="BL242" s="2121"/>
      <c r="BM242" s="2121"/>
      <c r="BN242" s="2121"/>
      <c r="BO242" s="2121"/>
      <c r="BP242" s="2121"/>
      <c r="BQ242" s="2121"/>
      <c r="BS242" s="2118">
        <v>0</v>
      </c>
      <c r="BT242" s="2118"/>
      <c r="BU242" s="2118"/>
      <c r="BV242" s="2118"/>
      <c r="BW242" s="2118"/>
      <c r="BX242" s="2118"/>
      <c r="BY242" s="1446"/>
    </row>
    <row r="243" spans="2:80" hidden="1">
      <c r="B243" s="1032" t="s">
        <v>708</v>
      </c>
      <c r="C243" s="1040" t="s">
        <v>563</v>
      </c>
      <c r="E243" s="1038"/>
      <c r="S243" s="1033" t="s">
        <v>614</v>
      </c>
      <c r="Y243" s="2140"/>
      <c r="Z243" s="2140"/>
      <c r="AA243" s="2140"/>
      <c r="AB243" s="2140"/>
      <c r="AC243" s="2140"/>
      <c r="AD243" s="2140"/>
      <c r="AE243" s="2140"/>
      <c r="AF243" s="1035"/>
      <c r="AG243" s="2140"/>
      <c r="AH243" s="2140"/>
      <c r="AI243" s="2140"/>
      <c r="AJ243" s="2140"/>
      <c r="AK243" s="2140"/>
      <c r="AL243" s="2140"/>
      <c r="AM243" s="2140"/>
      <c r="AN243" s="1039"/>
      <c r="AP243" s="1036" t="s">
        <v>708</v>
      </c>
      <c r="AQ243" s="1040" t="s">
        <v>155</v>
      </c>
      <c r="AS243" s="1038"/>
      <c r="BL243" s="2121"/>
      <c r="BM243" s="2121"/>
      <c r="BN243" s="2121"/>
      <c r="BO243" s="2121"/>
      <c r="BP243" s="2121"/>
      <c r="BQ243" s="2121"/>
      <c r="BS243" s="2118">
        <v>0</v>
      </c>
      <c r="BT243" s="2118"/>
      <c r="BU243" s="2118"/>
      <c r="BV243" s="2118"/>
      <c r="BW243" s="2118"/>
      <c r="BX243" s="2118"/>
      <c r="BY243" s="1446"/>
    </row>
    <row r="244" spans="2:80" hidden="1">
      <c r="B244" s="1032" t="s">
        <v>709</v>
      </c>
      <c r="C244" s="1040" t="s">
        <v>562</v>
      </c>
      <c r="E244" s="1038"/>
      <c r="S244" s="1033" t="s">
        <v>615</v>
      </c>
      <c r="Y244" s="2140"/>
      <c r="Z244" s="2140"/>
      <c r="AA244" s="2140"/>
      <c r="AB244" s="2140"/>
      <c r="AC244" s="2140"/>
      <c r="AD244" s="2140"/>
      <c r="AE244" s="2140"/>
      <c r="AF244" s="1035"/>
      <c r="AG244" s="2140"/>
      <c r="AH244" s="2140"/>
      <c r="AI244" s="2140"/>
      <c r="AJ244" s="2140"/>
      <c r="AK244" s="2140"/>
      <c r="AL244" s="2140"/>
      <c r="AM244" s="2140"/>
      <c r="AN244" s="1446"/>
      <c r="AP244" s="1036" t="s">
        <v>709</v>
      </c>
      <c r="AQ244" s="1040" t="s">
        <v>156</v>
      </c>
      <c r="AS244" s="1038"/>
      <c r="BL244" s="2121"/>
      <c r="BM244" s="2121"/>
      <c r="BN244" s="2121"/>
      <c r="BO244" s="2121"/>
      <c r="BP244" s="2121"/>
      <c r="BQ244" s="2121"/>
      <c r="BS244" s="2118">
        <v>0</v>
      </c>
      <c r="BT244" s="2118"/>
      <c r="BU244" s="2118"/>
      <c r="BV244" s="2118"/>
      <c r="BW244" s="2118"/>
      <c r="BX244" s="2118"/>
      <c r="BY244" s="1446"/>
    </row>
    <row r="245" spans="2:80" hidden="1">
      <c r="B245" s="1032" t="s">
        <v>710</v>
      </c>
      <c r="C245" s="2109" t="s">
        <v>581</v>
      </c>
      <c r="D245" s="2109"/>
      <c r="E245" s="2109"/>
      <c r="F245" s="2109"/>
      <c r="G245" s="2109"/>
      <c r="H245" s="2109"/>
      <c r="I245" s="2109"/>
      <c r="J245" s="2109"/>
      <c r="K245" s="2109"/>
      <c r="L245" s="2109"/>
      <c r="M245" s="2109"/>
      <c r="N245" s="2109"/>
      <c r="O245" s="2109"/>
      <c r="P245" s="2109"/>
      <c r="Q245" s="2109"/>
      <c r="S245" s="1033" t="s">
        <v>616</v>
      </c>
      <c r="Y245" s="2140"/>
      <c r="Z245" s="2140"/>
      <c r="AA245" s="2140"/>
      <c r="AB245" s="2140"/>
      <c r="AC245" s="2140"/>
      <c r="AD245" s="2140"/>
      <c r="AE245" s="2140"/>
      <c r="AF245" s="1035"/>
      <c r="AG245" s="2140">
        <v>164312264</v>
      </c>
      <c r="AH245" s="2140"/>
      <c r="AI245" s="2140"/>
      <c r="AJ245" s="2140"/>
      <c r="AK245" s="2140"/>
      <c r="AL245" s="2140"/>
      <c r="AM245" s="2140"/>
      <c r="AN245" s="1446"/>
      <c r="AP245" s="1036" t="s">
        <v>710</v>
      </c>
      <c r="AQ245" s="1040" t="s">
        <v>157</v>
      </c>
      <c r="AS245" s="1038"/>
      <c r="BL245" s="2121"/>
      <c r="BM245" s="2121"/>
      <c r="BN245" s="2121"/>
      <c r="BO245" s="2121"/>
      <c r="BP245" s="2121"/>
      <c r="BQ245" s="2121"/>
      <c r="BS245" s="2118">
        <v>0</v>
      </c>
      <c r="BT245" s="2118"/>
      <c r="BU245" s="2118"/>
      <c r="BV245" s="2118"/>
      <c r="BW245" s="2118"/>
      <c r="BX245" s="2118"/>
      <c r="BY245" s="1446"/>
    </row>
    <row r="246" spans="2:80" s="1042" customFormat="1" hidden="1">
      <c r="B246" s="1041" t="s">
        <v>618</v>
      </c>
      <c r="C246" s="106"/>
      <c r="E246" s="1043"/>
      <c r="S246" s="1050" t="s">
        <v>621</v>
      </c>
      <c r="Y246" s="2104">
        <v>-2907465724</v>
      </c>
      <c r="Z246" s="2104"/>
      <c r="AA246" s="2104"/>
      <c r="AB246" s="2104"/>
      <c r="AC246" s="2104"/>
      <c r="AD246" s="2104"/>
      <c r="AE246" s="2104"/>
      <c r="AF246" s="1044"/>
      <c r="AG246" s="2104">
        <v>-1907338820</v>
      </c>
      <c r="AH246" s="2104"/>
      <c r="AI246" s="2104"/>
      <c r="AJ246" s="2104"/>
      <c r="AK246" s="2104"/>
      <c r="AL246" s="2104"/>
      <c r="AM246" s="2104"/>
      <c r="AN246" s="1051"/>
      <c r="AP246" s="1045"/>
      <c r="AQ246" s="1046"/>
      <c r="AS246" s="1043"/>
      <c r="BJ246" s="1047"/>
      <c r="BK246" s="1047"/>
      <c r="BL246" s="2119"/>
      <c r="BM246" s="2119"/>
      <c r="BN246" s="2119"/>
      <c r="BO246" s="2119"/>
      <c r="BP246" s="2119"/>
      <c r="BQ246" s="2119"/>
      <c r="BS246" s="2120"/>
      <c r="BT246" s="2120"/>
      <c r="BU246" s="2120"/>
      <c r="BV246" s="2120"/>
      <c r="BW246" s="2120"/>
      <c r="BX246" s="2120"/>
      <c r="BY246" s="1448"/>
      <c r="BZ246" s="1048"/>
      <c r="CA246" s="1048"/>
      <c r="CB246" s="1049"/>
    </row>
    <row r="247" spans="2:80" hidden="1">
      <c r="B247" s="1030" t="s">
        <v>561</v>
      </c>
      <c r="C247" s="1029"/>
      <c r="E247" s="66"/>
      <c r="S247" s="52"/>
      <c r="Y247" s="2187"/>
      <c r="Z247" s="2187"/>
      <c r="AA247" s="2187"/>
      <c r="AB247" s="2187"/>
      <c r="AC247" s="2187"/>
      <c r="AD247" s="2187"/>
      <c r="AE247" s="2187"/>
      <c r="AF247" s="1035"/>
      <c r="AG247" s="2187"/>
      <c r="AH247" s="2187"/>
      <c r="AI247" s="2187"/>
      <c r="AJ247" s="2187"/>
      <c r="AK247" s="2187"/>
      <c r="AL247" s="2187"/>
      <c r="AM247" s="2187"/>
      <c r="AN247" s="1449"/>
      <c r="AP247" s="1031" t="s">
        <v>158</v>
      </c>
      <c r="AQ247" s="1029"/>
      <c r="AS247" s="66"/>
      <c r="BL247" s="2125">
        <v>0</v>
      </c>
      <c r="BM247" s="2125"/>
      <c r="BN247" s="2125"/>
      <c r="BO247" s="2125"/>
      <c r="BP247" s="2125"/>
      <c r="BQ247" s="2125"/>
      <c r="BS247" s="2123">
        <v>0</v>
      </c>
      <c r="BT247" s="2123"/>
      <c r="BU247" s="2123"/>
      <c r="BV247" s="2123"/>
      <c r="BW247" s="2123"/>
      <c r="BX247" s="2123"/>
      <c r="BY247" s="1449"/>
    </row>
    <row r="248" spans="2:80" ht="24.75" hidden="1" customHeight="1">
      <c r="B248" s="1032" t="s">
        <v>640</v>
      </c>
      <c r="C248" s="2109" t="s">
        <v>560</v>
      </c>
      <c r="D248" s="2109"/>
      <c r="E248" s="2109"/>
      <c r="F248" s="2109"/>
      <c r="G248" s="2109"/>
      <c r="H248" s="2109"/>
      <c r="I248" s="2109"/>
      <c r="J248" s="2109"/>
      <c r="K248" s="2109"/>
      <c r="L248" s="2109"/>
      <c r="M248" s="2109"/>
      <c r="N248" s="2109"/>
      <c r="O248" s="2109"/>
      <c r="P248" s="2109"/>
      <c r="Q248" s="2109"/>
      <c r="S248" s="1033" t="s">
        <v>622</v>
      </c>
      <c r="Y248" s="2140">
        <v>10218880000</v>
      </c>
      <c r="Z248" s="2140"/>
      <c r="AA248" s="2140"/>
      <c r="AB248" s="2140"/>
      <c r="AC248" s="2140"/>
      <c r="AD248" s="2140"/>
      <c r="AE248" s="2140"/>
      <c r="AF248" s="1035"/>
      <c r="AG248" s="2140"/>
      <c r="AH248" s="2140"/>
      <c r="AI248" s="2140"/>
      <c r="AJ248" s="2140"/>
      <c r="AK248" s="2140"/>
      <c r="AL248" s="2140"/>
      <c r="AM248" s="2140"/>
      <c r="AN248" s="1446"/>
      <c r="AP248" s="1036" t="s">
        <v>640</v>
      </c>
      <c r="AQ248" s="1040" t="s">
        <v>159</v>
      </c>
      <c r="AS248" s="1038"/>
      <c r="BL248" s="2121"/>
      <c r="BM248" s="2121"/>
      <c r="BN248" s="2121"/>
      <c r="BO248" s="2121"/>
      <c r="BP248" s="2121"/>
      <c r="BQ248" s="2121"/>
      <c r="BS248" s="2118">
        <v>0</v>
      </c>
      <c r="BT248" s="2118"/>
      <c r="BU248" s="2118"/>
      <c r="BV248" s="2118"/>
      <c r="BW248" s="2118"/>
      <c r="BX248" s="2118"/>
      <c r="BY248" s="1446"/>
    </row>
    <row r="249" spans="2:80" ht="27.75" hidden="1" customHeight="1">
      <c r="B249" s="1032" t="s">
        <v>639</v>
      </c>
      <c r="C249" s="2188" t="s">
        <v>559</v>
      </c>
      <c r="D249" s="2189"/>
      <c r="E249" s="2189"/>
      <c r="F249" s="2189"/>
      <c r="G249" s="2189"/>
      <c r="H249" s="2189"/>
      <c r="I249" s="2189"/>
      <c r="J249" s="2189"/>
      <c r="K249" s="2189"/>
      <c r="L249" s="2189"/>
      <c r="M249" s="2189"/>
      <c r="N249" s="2189"/>
      <c r="O249" s="2189"/>
      <c r="P249" s="2189"/>
      <c r="Q249" s="2189"/>
      <c r="S249" s="1033" t="s">
        <v>623</v>
      </c>
      <c r="Y249" s="2113"/>
      <c r="Z249" s="2113"/>
      <c r="AA249" s="2113"/>
      <c r="AB249" s="2113"/>
      <c r="AC249" s="2113"/>
      <c r="AD249" s="2113"/>
      <c r="AE249" s="2113"/>
      <c r="AF249" s="1035"/>
      <c r="AG249" s="2140"/>
      <c r="AH249" s="2140"/>
      <c r="AI249" s="2140"/>
      <c r="AJ249" s="2140"/>
      <c r="AK249" s="2140"/>
      <c r="AL249" s="2140"/>
      <c r="AM249" s="2140"/>
      <c r="AN249" s="1039"/>
      <c r="AP249" s="1036" t="s">
        <v>639</v>
      </c>
      <c r="AQ249" s="1040" t="s">
        <v>160</v>
      </c>
      <c r="AS249" s="1038"/>
      <c r="BL249" s="2121"/>
      <c r="BM249" s="2121"/>
      <c r="BN249" s="2121"/>
      <c r="BO249" s="2121"/>
      <c r="BP249" s="2121"/>
      <c r="BQ249" s="2121"/>
      <c r="BS249" s="2118">
        <v>0</v>
      </c>
      <c r="BT249" s="2118"/>
      <c r="BU249" s="2118"/>
      <c r="BV249" s="2118"/>
      <c r="BW249" s="2118"/>
      <c r="BX249" s="2118"/>
      <c r="BY249" s="1446"/>
    </row>
    <row r="250" spans="2:80" hidden="1">
      <c r="B250" s="1032" t="s">
        <v>638</v>
      </c>
      <c r="C250" s="1040" t="s">
        <v>558</v>
      </c>
      <c r="E250" s="1038"/>
      <c r="S250" s="1033" t="s">
        <v>624</v>
      </c>
      <c r="Y250" s="2113">
        <v>60043840465</v>
      </c>
      <c r="Z250" s="2113"/>
      <c r="AA250" s="2113"/>
      <c r="AB250" s="2113"/>
      <c r="AC250" s="2113"/>
      <c r="AD250" s="2113"/>
      <c r="AE250" s="2113"/>
      <c r="AF250" s="1035"/>
      <c r="AG250" s="2140">
        <v>35413661241</v>
      </c>
      <c r="AH250" s="2140"/>
      <c r="AI250" s="2140"/>
      <c r="AJ250" s="2140"/>
      <c r="AK250" s="2140"/>
      <c r="AL250" s="2140"/>
      <c r="AM250" s="2140"/>
      <c r="AN250" s="1446"/>
      <c r="AP250" s="1036" t="s">
        <v>638</v>
      </c>
      <c r="AQ250" s="1040" t="s">
        <v>161</v>
      </c>
      <c r="AS250" s="1038"/>
      <c r="BL250" s="2121"/>
      <c r="BM250" s="2121"/>
      <c r="BN250" s="2121"/>
      <c r="BO250" s="2121"/>
      <c r="BP250" s="2121"/>
      <c r="BQ250" s="2121"/>
      <c r="BS250" s="2118">
        <v>0</v>
      </c>
      <c r="BT250" s="2118"/>
      <c r="BU250" s="2118"/>
      <c r="BV250" s="2118"/>
      <c r="BW250" s="2118"/>
      <c r="BX250" s="2118"/>
      <c r="BY250" s="1446"/>
    </row>
    <row r="251" spans="2:80" hidden="1">
      <c r="B251" s="1032" t="s">
        <v>637</v>
      </c>
      <c r="C251" s="1040" t="s">
        <v>557</v>
      </c>
      <c r="E251" s="1038"/>
      <c r="S251" s="1033" t="s">
        <v>625</v>
      </c>
      <c r="Y251" s="2113">
        <v>-60642358369</v>
      </c>
      <c r="Z251" s="2113"/>
      <c r="AA251" s="2113"/>
      <c r="AB251" s="2113"/>
      <c r="AC251" s="2113"/>
      <c r="AD251" s="2113"/>
      <c r="AE251" s="2113"/>
      <c r="AF251" s="1035"/>
      <c r="AG251" s="2140">
        <v>-34514055030</v>
      </c>
      <c r="AH251" s="2140"/>
      <c r="AI251" s="2140"/>
      <c r="AJ251" s="2140"/>
      <c r="AK251" s="2140"/>
      <c r="AL251" s="2140"/>
      <c r="AM251" s="2140"/>
      <c r="AN251" s="1039"/>
      <c r="AP251" s="1036" t="s">
        <v>637</v>
      </c>
      <c r="AQ251" s="1040" t="s">
        <v>162</v>
      </c>
      <c r="AS251" s="1038"/>
      <c r="BL251" s="2121"/>
      <c r="BM251" s="2121"/>
      <c r="BN251" s="2121"/>
      <c r="BO251" s="2121"/>
      <c r="BP251" s="2121"/>
      <c r="BQ251" s="2121"/>
      <c r="BS251" s="2118">
        <v>0</v>
      </c>
      <c r="BT251" s="2118"/>
      <c r="BU251" s="2118"/>
      <c r="BV251" s="2118"/>
      <c r="BW251" s="2118"/>
      <c r="BX251" s="2118"/>
      <c r="BY251" s="1446"/>
    </row>
    <row r="252" spans="2:80" hidden="1">
      <c r="B252" s="1032" t="s">
        <v>708</v>
      </c>
      <c r="C252" s="1040" t="s">
        <v>549</v>
      </c>
      <c r="E252" s="1038"/>
      <c r="S252" s="1033" t="s">
        <v>626</v>
      </c>
      <c r="Y252" s="2113"/>
      <c r="Z252" s="2113"/>
      <c r="AA252" s="2113"/>
      <c r="AB252" s="2113"/>
      <c r="AC252" s="2113"/>
      <c r="AD252" s="2113"/>
      <c r="AE252" s="2113"/>
      <c r="AF252" s="1035"/>
      <c r="AG252" s="2140"/>
      <c r="AH252" s="2140"/>
      <c r="AI252" s="2140"/>
      <c r="AJ252" s="2140"/>
      <c r="AK252" s="2140"/>
      <c r="AL252" s="2140"/>
      <c r="AM252" s="2140"/>
      <c r="AN252" s="1039"/>
      <c r="AP252" s="1036" t="s">
        <v>708</v>
      </c>
      <c r="AQ252" s="1040" t="s">
        <v>163</v>
      </c>
      <c r="AS252" s="1038"/>
      <c r="BL252" s="2121"/>
      <c r="BM252" s="2121"/>
      <c r="BN252" s="2121"/>
      <c r="BO252" s="2121"/>
      <c r="BP252" s="2121"/>
      <c r="BQ252" s="2121"/>
      <c r="BS252" s="2118">
        <v>0</v>
      </c>
      <c r="BT252" s="2118"/>
      <c r="BU252" s="2118"/>
      <c r="BV252" s="2118"/>
      <c r="BW252" s="2118"/>
      <c r="BX252" s="2118"/>
      <c r="BY252" s="1446"/>
    </row>
    <row r="253" spans="2:80" hidden="1">
      <c r="B253" s="1032" t="s">
        <v>709</v>
      </c>
      <c r="C253" s="1040" t="s">
        <v>548</v>
      </c>
      <c r="E253" s="1038"/>
      <c r="S253" s="1033" t="s">
        <v>627</v>
      </c>
      <c r="Y253" s="2113">
        <v>-5826334180</v>
      </c>
      <c r="Z253" s="2113"/>
      <c r="AA253" s="2113"/>
      <c r="AB253" s="2113"/>
      <c r="AC253" s="2113"/>
      <c r="AD253" s="2113"/>
      <c r="AE253" s="2113"/>
      <c r="AF253" s="1035"/>
      <c r="AG253" s="2140">
        <v>-5515460000</v>
      </c>
      <c r="AH253" s="2140"/>
      <c r="AI253" s="2140"/>
      <c r="AJ253" s="2140"/>
      <c r="AK253" s="2140"/>
      <c r="AL253" s="2140"/>
      <c r="AM253" s="2140"/>
      <c r="AN253" s="1039"/>
      <c r="AP253" s="1036" t="s">
        <v>709</v>
      </c>
      <c r="AQ253" s="1040" t="s">
        <v>167</v>
      </c>
      <c r="AS253" s="1038"/>
      <c r="BL253" s="2121"/>
      <c r="BM253" s="2121"/>
      <c r="BN253" s="2121"/>
      <c r="BO253" s="2121"/>
      <c r="BP253" s="2121"/>
      <c r="BQ253" s="2121"/>
      <c r="BS253" s="2118">
        <v>0</v>
      </c>
      <c r="BT253" s="2118"/>
      <c r="BU253" s="2118"/>
      <c r="BV253" s="2118"/>
      <c r="BW253" s="2118"/>
      <c r="BX253" s="2118"/>
      <c r="BY253" s="1446"/>
    </row>
    <row r="254" spans="2:80" hidden="1">
      <c r="B254" s="1041" t="s">
        <v>619</v>
      </c>
      <c r="E254" s="1052"/>
      <c r="S254" s="1033" t="s">
        <v>628</v>
      </c>
      <c r="Y254" s="2104">
        <v>3794027916</v>
      </c>
      <c r="Z254" s="2104"/>
      <c r="AA254" s="2104"/>
      <c r="AB254" s="2104"/>
      <c r="AC254" s="2104"/>
      <c r="AD254" s="2104"/>
      <c r="AE254" s="2104"/>
      <c r="AF254" s="1035"/>
      <c r="AG254" s="2104">
        <v>-4615853789</v>
      </c>
      <c r="AH254" s="2104"/>
      <c r="AI254" s="2104"/>
      <c r="AJ254" s="2104"/>
      <c r="AK254" s="2104"/>
      <c r="AL254" s="2104"/>
      <c r="AM254" s="2104"/>
      <c r="AN254" s="1051"/>
      <c r="AP254" s="1046"/>
      <c r="AQ254" s="1046"/>
      <c r="AS254" s="1052"/>
      <c r="BL254" s="2137"/>
      <c r="BM254" s="2137"/>
      <c r="BN254" s="2137"/>
      <c r="BO254" s="2137"/>
      <c r="BP254" s="2137"/>
      <c r="BQ254" s="2137"/>
      <c r="BS254" s="2154"/>
      <c r="BT254" s="2154"/>
      <c r="BU254" s="2154"/>
      <c r="BV254" s="2154"/>
      <c r="BW254" s="2154"/>
      <c r="BX254" s="2154"/>
      <c r="BY254" s="1453"/>
    </row>
    <row r="255" spans="2:80" ht="6" hidden="1" customHeight="1">
      <c r="B255" s="1041"/>
      <c r="E255" s="1052"/>
      <c r="S255" s="1033"/>
      <c r="Y255" s="2181"/>
      <c r="Z255" s="2181"/>
      <c r="AA255" s="2181"/>
      <c r="AB255" s="2181"/>
      <c r="AC255" s="2181"/>
      <c r="AD255" s="2181"/>
      <c r="AE255" s="2181"/>
      <c r="AF255" s="1035"/>
      <c r="AG255" s="2181"/>
      <c r="AH255" s="2181"/>
      <c r="AI255" s="2181"/>
      <c r="AJ255" s="2181"/>
      <c r="AK255" s="2181"/>
      <c r="AL255" s="2181"/>
      <c r="AM255" s="2181"/>
      <c r="AN255" s="1448"/>
      <c r="AP255" s="1046"/>
      <c r="AQ255" s="1046"/>
      <c r="AS255" s="1052"/>
      <c r="BL255" s="1454"/>
      <c r="BM255" s="1454"/>
      <c r="BN255" s="1454"/>
      <c r="BO255" s="1454"/>
      <c r="BP255" s="1454"/>
      <c r="BQ255" s="1454"/>
      <c r="BS255" s="1453"/>
      <c r="BT255" s="1453"/>
      <c r="BU255" s="1453"/>
      <c r="BV255" s="1453"/>
      <c r="BW255" s="1453"/>
      <c r="BX255" s="1453"/>
      <c r="BY255" s="1453"/>
    </row>
    <row r="256" spans="2:80" hidden="1">
      <c r="B256" s="1030" t="s">
        <v>547</v>
      </c>
      <c r="C256" s="1029"/>
      <c r="E256" s="66"/>
      <c r="S256" s="1033" t="s">
        <v>629</v>
      </c>
      <c r="Y256" s="2104">
        <v>2986391132</v>
      </c>
      <c r="Z256" s="2104"/>
      <c r="AA256" s="2104"/>
      <c r="AB256" s="2104"/>
      <c r="AC256" s="2104"/>
      <c r="AD256" s="2104"/>
      <c r="AE256" s="2104"/>
      <c r="AF256" s="1035"/>
      <c r="AG256" s="2104">
        <v>-10337859145</v>
      </c>
      <c r="AH256" s="2104"/>
      <c r="AI256" s="2104"/>
      <c r="AJ256" s="2104"/>
      <c r="AK256" s="2104"/>
      <c r="AL256" s="2104"/>
      <c r="AM256" s="2104"/>
      <c r="AN256" s="1449"/>
      <c r="AP256" s="1031" t="s">
        <v>168</v>
      </c>
      <c r="AQ256" s="1029"/>
      <c r="AS256" s="66"/>
      <c r="BL256" s="2125">
        <v>0</v>
      </c>
      <c r="BM256" s="2125"/>
      <c r="BN256" s="2125"/>
      <c r="BO256" s="2125"/>
      <c r="BP256" s="2125"/>
      <c r="BQ256" s="2125"/>
      <c r="BS256" s="2123">
        <v>0</v>
      </c>
      <c r="BT256" s="2123"/>
      <c r="BU256" s="2123"/>
      <c r="BV256" s="2123"/>
      <c r="BW256" s="2123"/>
      <c r="BX256" s="2123"/>
      <c r="BY256" s="1449"/>
    </row>
    <row r="257" spans="2:80" ht="6" hidden="1" customHeight="1">
      <c r="B257" s="1028"/>
      <c r="C257" s="1029"/>
      <c r="E257" s="1038"/>
      <c r="S257" s="52"/>
      <c r="Y257" s="2181"/>
      <c r="Z257" s="2181"/>
      <c r="AA257" s="2181"/>
      <c r="AB257" s="2181"/>
      <c r="AC257" s="2181"/>
      <c r="AD257" s="2181"/>
      <c r="AE257" s="2181"/>
      <c r="AF257" s="1035"/>
      <c r="AG257" s="2181"/>
      <c r="AH257" s="2181"/>
      <c r="AI257" s="2181"/>
      <c r="AJ257" s="2181"/>
      <c r="AK257" s="2181"/>
      <c r="AL257" s="2181"/>
      <c r="AM257" s="2181"/>
      <c r="AN257" s="1453"/>
      <c r="AP257" s="1029"/>
      <c r="AQ257" s="1029"/>
      <c r="AS257" s="1038"/>
      <c r="BL257" s="2137"/>
      <c r="BM257" s="2137"/>
      <c r="BN257" s="2137"/>
      <c r="BO257" s="2137"/>
      <c r="BP257" s="2137"/>
      <c r="BQ257" s="2137"/>
      <c r="BS257" s="2154"/>
      <c r="BT257" s="2154"/>
      <c r="BU257" s="2154"/>
      <c r="BV257" s="2154"/>
      <c r="BW257" s="2154"/>
      <c r="BX257" s="2154"/>
      <c r="BY257" s="1453"/>
    </row>
    <row r="258" spans="2:80" hidden="1">
      <c r="B258" s="1030" t="s">
        <v>546</v>
      </c>
      <c r="C258" s="1029"/>
      <c r="E258" s="66"/>
      <c r="S258" s="1033" t="s">
        <v>630</v>
      </c>
      <c r="Y258" s="2111">
        <v>42156342744</v>
      </c>
      <c r="Z258" s="2111"/>
      <c r="AA258" s="2111"/>
      <c r="AB258" s="2111"/>
      <c r="AC258" s="2111"/>
      <c r="AD258" s="2111"/>
      <c r="AE258" s="2111"/>
      <c r="AF258" s="1035"/>
      <c r="AG258" s="2111">
        <v>21771808130</v>
      </c>
      <c r="AH258" s="2111"/>
      <c r="AI258" s="2111"/>
      <c r="AJ258" s="2111"/>
      <c r="AK258" s="2111"/>
      <c r="AL258" s="2111"/>
      <c r="AM258" s="2111"/>
      <c r="AN258" s="1449"/>
      <c r="AP258" s="1031" t="s">
        <v>169</v>
      </c>
      <c r="AQ258" s="1029"/>
      <c r="AS258" s="66"/>
      <c r="BL258" s="2125"/>
      <c r="BM258" s="2125"/>
      <c r="BN258" s="2125"/>
      <c r="BO258" s="2125"/>
      <c r="BP258" s="2125"/>
      <c r="BQ258" s="2125"/>
      <c r="BS258" s="2123">
        <v>0</v>
      </c>
      <c r="BT258" s="2123"/>
      <c r="BU258" s="2123"/>
      <c r="BV258" s="2123"/>
      <c r="BW258" s="2123"/>
      <c r="BX258" s="2123"/>
      <c r="BY258" s="1449"/>
    </row>
    <row r="259" spans="2:80" hidden="1">
      <c r="B259" s="2109" t="s">
        <v>645</v>
      </c>
      <c r="C259" s="2109"/>
      <c r="D259" s="2109"/>
      <c r="E259" s="2109"/>
      <c r="F259" s="2109"/>
      <c r="G259" s="2109"/>
      <c r="H259" s="2109"/>
      <c r="I259" s="2109"/>
      <c r="J259" s="2109"/>
      <c r="K259" s="2109"/>
      <c r="L259" s="2109"/>
      <c r="M259" s="2109"/>
      <c r="N259" s="2109"/>
      <c r="O259" s="2109"/>
      <c r="P259" s="2109"/>
      <c r="Q259" s="2109"/>
      <c r="S259" s="1033" t="s">
        <v>631</v>
      </c>
      <c r="Y259" s="2181"/>
      <c r="Z259" s="2181"/>
      <c r="AA259" s="2181"/>
      <c r="AB259" s="2181"/>
      <c r="AC259" s="2181"/>
      <c r="AD259" s="2181"/>
      <c r="AE259" s="2181"/>
      <c r="AF259" s="1035"/>
      <c r="AG259" s="2181"/>
      <c r="AH259" s="2181"/>
      <c r="AI259" s="2181"/>
      <c r="AJ259" s="2181"/>
      <c r="AK259" s="2181"/>
      <c r="AL259" s="2181"/>
      <c r="AM259" s="2181"/>
      <c r="AN259" s="1450"/>
      <c r="AQ259" s="1040" t="s">
        <v>170</v>
      </c>
      <c r="AS259" s="1038"/>
      <c r="BL259" s="2155"/>
      <c r="BM259" s="2155"/>
      <c r="BN259" s="2155"/>
      <c r="BO259" s="2155"/>
      <c r="BP259" s="2155"/>
      <c r="BQ259" s="2155"/>
      <c r="BS259" s="2151"/>
      <c r="BT259" s="2151"/>
      <c r="BU259" s="2151"/>
      <c r="BV259" s="2151"/>
      <c r="BW259" s="2151"/>
      <c r="BX259" s="2151"/>
      <c r="BY259" s="1450"/>
    </row>
    <row r="260" spans="2:80" ht="19.5" hidden="1" customHeight="1">
      <c r="B260" s="1030" t="s">
        <v>545</v>
      </c>
      <c r="C260" s="1029"/>
      <c r="E260" s="66"/>
      <c r="S260" s="1033" t="s">
        <v>632</v>
      </c>
      <c r="Y260" s="2196">
        <v>45142733876</v>
      </c>
      <c r="Z260" s="2196"/>
      <c r="AA260" s="2196"/>
      <c r="AB260" s="2196"/>
      <c r="AC260" s="2196"/>
      <c r="AD260" s="2196"/>
      <c r="AE260" s="2196"/>
      <c r="AF260" s="1035"/>
      <c r="AG260" s="2196">
        <v>11433948985</v>
      </c>
      <c r="AH260" s="2196"/>
      <c r="AI260" s="2196"/>
      <c r="AJ260" s="2196"/>
      <c r="AK260" s="2196"/>
      <c r="AL260" s="2196"/>
      <c r="AM260" s="2196"/>
      <c r="AN260" s="1452"/>
      <c r="AP260" s="1031" t="s">
        <v>171</v>
      </c>
      <c r="AQ260" s="1029"/>
      <c r="AS260" s="66"/>
      <c r="BL260" s="2152">
        <v>0</v>
      </c>
      <c r="BM260" s="2152"/>
      <c r="BN260" s="2152"/>
      <c r="BO260" s="2152"/>
      <c r="BP260" s="2152"/>
      <c r="BQ260" s="2152"/>
      <c r="BS260" s="2153">
        <v>0</v>
      </c>
      <c r="BT260" s="2153"/>
      <c r="BU260" s="2153"/>
      <c r="BV260" s="2153"/>
      <c r="BW260" s="2153"/>
      <c r="BX260" s="2153"/>
      <c r="BY260" s="1452"/>
    </row>
    <row r="261" spans="2:80" ht="12" hidden="1" customHeight="1">
      <c r="B261" s="1008"/>
      <c r="C261" s="1010"/>
      <c r="AP261" s="1010"/>
      <c r="AQ261" s="1010"/>
      <c r="BZ261" s="446"/>
      <c r="CA261" s="446"/>
    </row>
    <row r="262" spans="2:80" s="1426" customFormat="1" hidden="1">
      <c r="B262" s="1009"/>
      <c r="C262" s="1468"/>
      <c r="D262" s="48"/>
      <c r="E262" s="48"/>
      <c r="F262" s="48"/>
      <c r="G262" s="48"/>
      <c r="H262" s="48"/>
      <c r="I262" s="48"/>
      <c r="J262" s="48"/>
      <c r="K262" s="48"/>
      <c r="L262" s="48"/>
      <c r="M262" s="48"/>
      <c r="N262" s="48"/>
      <c r="O262" s="48"/>
      <c r="P262" s="48"/>
      <c r="Q262" s="48"/>
      <c r="R262" s="48"/>
      <c r="S262" s="48"/>
      <c r="T262" s="48"/>
      <c r="U262" s="48"/>
      <c r="V262" s="48"/>
      <c r="W262" s="48"/>
      <c r="X262" s="48"/>
      <c r="Y262" s="48"/>
      <c r="Z262" s="49"/>
      <c r="AA262" s="49"/>
      <c r="AB262" s="49"/>
      <c r="AC262" s="49"/>
      <c r="AD262" s="49"/>
      <c r="AE262" s="49"/>
      <c r="AF262" s="48"/>
      <c r="AG262" s="1424" t="s">
        <v>2202</v>
      </c>
      <c r="AH262" s="48"/>
      <c r="AI262" s="48"/>
      <c r="AJ262" s="48"/>
      <c r="AK262" s="48"/>
      <c r="AL262" s="48"/>
      <c r="AM262" s="48"/>
      <c r="AN262" s="48"/>
      <c r="AP262" s="96"/>
      <c r="AQ262" s="1468"/>
      <c r="AR262" s="48"/>
      <c r="AS262" s="48"/>
      <c r="AT262" s="48"/>
      <c r="AU262" s="48"/>
      <c r="AV262" s="48"/>
      <c r="AW262" s="48"/>
      <c r="AX262" s="48"/>
      <c r="AY262" s="48"/>
      <c r="AZ262" s="48"/>
      <c r="BA262" s="48"/>
      <c r="BB262" s="48"/>
      <c r="BC262" s="48"/>
      <c r="BD262" s="48"/>
      <c r="BE262" s="48"/>
      <c r="BF262" s="48"/>
      <c r="BG262" s="48"/>
      <c r="BH262" s="48"/>
      <c r="BI262" s="48"/>
      <c r="BJ262" s="49"/>
      <c r="BK262" s="49"/>
      <c r="BL262" s="49"/>
      <c r="BM262" s="49"/>
      <c r="BN262" s="49"/>
      <c r="BO262" s="49"/>
      <c r="BP262" s="48"/>
      <c r="BQ262" s="1424" t="s">
        <v>74</v>
      </c>
      <c r="BR262" s="48"/>
      <c r="BS262" s="48"/>
      <c r="BT262" s="48"/>
      <c r="BU262" s="48"/>
      <c r="BV262" s="48"/>
      <c r="BW262" s="48"/>
      <c r="BX262" s="48"/>
      <c r="BY262" s="48"/>
      <c r="BZ262" s="1011"/>
      <c r="CA262" s="1011"/>
      <c r="CB262" s="1012"/>
    </row>
    <row r="263" spans="2:80" s="116" customFormat="1" ht="23.25" hidden="1" customHeight="1">
      <c r="B263" s="1469"/>
      <c r="C263" s="1470"/>
      <c r="D263" s="118"/>
      <c r="E263" s="118"/>
      <c r="F263" s="118"/>
      <c r="G263" s="118"/>
      <c r="H263" s="119" t="s">
        <v>544</v>
      </c>
      <c r="I263" s="118"/>
      <c r="J263" s="118"/>
      <c r="K263" s="118"/>
      <c r="L263" s="118"/>
      <c r="M263" s="118"/>
      <c r="N263" s="118"/>
      <c r="O263" s="118"/>
      <c r="P263" s="118"/>
      <c r="Q263" s="118"/>
      <c r="R263" s="118"/>
      <c r="S263" s="118"/>
      <c r="T263" s="118"/>
      <c r="U263" s="118"/>
      <c r="V263" s="118"/>
      <c r="W263" s="119" t="s">
        <v>543</v>
      </c>
      <c r="X263" s="119"/>
      <c r="Y263" s="118"/>
      <c r="Z263" s="120"/>
      <c r="AA263" s="120"/>
      <c r="AB263" s="120"/>
      <c r="AC263" s="120"/>
      <c r="AD263" s="120"/>
      <c r="AE263" s="120"/>
      <c r="AF263" s="118"/>
      <c r="AG263" s="121" t="s">
        <v>1378</v>
      </c>
      <c r="AH263" s="118"/>
      <c r="AI263" s="118"/>
      <c r="AJ263" s="118"/>
      <c r="AK263" s="118"/>
      <c r="AL263" s="118"/>
      <c r="AM263" s="118"/>
      <c r="AN263" s="118"/>
      <c r="AP263" s="122"/>
      <c r="AQ263" s="1470"/>
      <c r="AR263" s="118"/>
      <c r="AS263" s="118"/>
      <c r="AT263" s="118"/>
      <c r="AU263" s="118"/>
      <c r="AV263" s="119" t="s">
        <v>68</v>
      </c>
      <c r="AW263" s="118"/>
      <c r="AX263" s="118"/>
      <c r="AY263" s="118"/>
      <c r="AZ263" s="118"/>
      <c r="BA263" s="118"/>
      <c r="BB263" s="118"/>
      <c r="BC263" s="118"/>
      <c r="BD263" s="118"/>
      <c r="BE263" s="118"/>
      <c r="BF263" s="118"/>
      <c r="BG263" s="119" t="s">
        <v>67</v>
      </c>
      <c r="BH263" s="118"/>
      <c r="BI263" s="118"/>
      <c r="BJ263" s="120"/>
      <c r="BK263" s="120"/>
      <c r="BL263" s="120"/>
      <c r="BM263" s="120"/>
      <c r="BN263" s="120"/>
      <c r="BO263" s="120"/>
      <c r="BP263" s="118"/>
      <c r="BQ263" s="121" t="s">
        <v>66</v>
      </c>
      <c r="BR263" s="118"/>
      <c r="BS263" s="118"/>
      <c r="BT263" s="118"/>
      <c r="BU263" s="118"/>
      <c r="BV263" s="118"/>
      <c r="BW263" s="118"/>
      <c r="BX263" s="118"/>
      <c r="BY263" s="118"/>
      <c r="BZ263" s="1053"/>
      <c r="CA263" s="1053"/>
      <c r="CB263" s="1054"/>
    </row>
    <row r="264" spans="2:80" s="1426" customFormat="1" hidden="1">
      <c r="B264" s="1009"/>
      <c r="C264" s="1468"/>
      <c r="D264" s="48"/>
      <c r="E264" s="48"/>
      <c r="F264" s="48"/>
      <c r="G264" s="48"/>
      <c r="H264" s="48"/>
      <c r="I264" s="48"/>
      <c r="J264" s="48"/>
      <c r="K264" s="48"/>
      <c r="L264" s="48"/>
      <c r="M264" s="48"/>
      <c r="N264" s="48"/>
      <c r="O264" s="48"/>
      <c r="P264" s="48"/>
      <c r="Q264" s="48"/>
      <c r="R264" s="48"/>
      <c r="S264" s="48"/>
      <c r="T264" s="48"/>
      <c r="U264" s="48"/>
      <c r="V264" s="48"/>
      <c r="W264" s="48"/>
      <c r="X264" s="48"/>
      <c r="Y264" s="48"/>
      <c r="Z264" s="49"/>
      <c r="AA264" s="49"/>
      <c r="AB264" s="49"/>
      <c r="AC264" s="49"/>
      <c r="AD264" s="49"/>
      <c r="AE264" s="49"/>
      <c r="AF264" s="48"/>
      <c r="AG264" s="49"/>
      <c r="AH264" s="48"/>
      <c r="AI264" s="48"/>
      <c r="AJ264" s="48"/>
      <c r="AK264" s="48"/>
      <c r="AL264" s="48"/>
      <c r="AM264" s="48"/>
      <c r="AN264" s="48"/>
      <c r="AP264" s="96"/>
      <c r="AQ264" s="1468"/>
      <c r="AR264" s="48"/>
      <c r="AS264" s="48"/>
      <c r="AT264" s="48"/>
      <c r="AU264" s="48"/>
      <c r="AV264" s="48"/>
      <c r="AW264" s="48"/>
      <c r="AX264" s="48"/>
      <c r="AY264" s="48"/>
      <c r="AZ264" s="48"/>
      <c r="BA264" s="48"/>
      <c r="BB264" s="48"/>
      <c r="BC264" s="48"/>
      <c r="BD264" s="48"/>
      <c r="BE264" s="48"/>
      <c r="BF264" s="48"/>
      <c r="BG264" s="48"/>
      <c r="BH264" s="48"/>
      <c r="BI264" s="48"/>
      <c r="BJ264" s="49"/>
      <c r="BK264" s="49"/>
      <c r="BL264" s="49"/>
      <c r="BM264" s="49"/>
      <c r="BN264" s="49"/>
      <c r="BO264" s="49"/>
      <c r="BP264" s="48"/>
      <c r="BQ264" s="49"/>
      <c r="BR264" s="48"/>
      <c r="BS264" s="48"/>
      <c r="BT264" s="48"/>
      <c r="BU264" s="48"/>
      <c r="BV264" s="48"/>
      <c r="BW264" s="48"/>
      <c r="BX264" s="48"/>
      <c r="BY264" s="48"/>
      <c r="BZ264" s="1011"/>
      <c r="CA264" s="1011"/>
      <c r="CB264" s="1012"/>
    </row>
    <row r="265" spans="2:80" s="1426" customFormat="1" hidden="1">
      <c r="B265" s="1009"/>
      <c r="C265" s="1468"/>
      <c r="D265" s="48"/>
      <c r="E265" s="48"/>
      <c r="F265" s="48"/>
      <c r="G265" s="48"/>
      <c r="H265" s="48"/>
      <c r="I265" s="48"/>
      <c r="J265" s="48"/>
      <c r="K265" s="48"/>
      <c r="L265" s="48"/>
      <c r="M265" s="48"/>
      <c r="N265" s="48"/>
      <c r="O265" s="48"/>
      <c r="P265" s="48"/>
      <c r="Q265" s="48"/>
      <c r="R265" s="48"/>
      <c r="S265" s="48"/>
      <c r="T265" s="48"/>
      <c r="U265" s="48"/>
      <c r="V265" s="48"/>
      <c r="W265" s="48"/>
      <c r="X265" s="48"/>
      <c r="Y265" s="48"/>
      <c r="Z265" s="49"/>
      <c r="AA265" s="49"/>
      <c r="AB265" s="49"/>
      <c r="AC265" s="49"/>
      <c r="AD265" s="49"/>
      <c r="AE265" s="49"/>
      <c r="AF265" s="48"/>
      <c r="AG265" s="49"/>
      <c r="AH265" s="48"/>
      <c r="AI265" s="48"/>
      <c r="AJ265" s="48"/>
      <c r="AK265" s="48"/>
      <c r="AL265" s="48"/>
      <c r="AM265" s="48"/>
      <c r="AN265" s="48"/>
      <c r="AP265" s="96"/>
      <c r="AQ265" s="1468"/>
      <c r="AR265" s="48"/>
      <c r="AS265" s="48"/>
      <c r="AT265" s="48"/>
      <c r="AU265" s="48"/>
      <c r="AV265" s="48"/>
      <c r="AW265" s="48"/>
      <c r="AX265" s="48"/>
      <c r="AY265" s="48"/>
      <c r="AZ265" s="48"/>
      <c r="BA265" s="48"/>
      <c r="BB265" s="48"/>
      <c r="BC265" s="48"/>
      <c r="BD265" s="48"/>
      <c r="BE265" s="48"/>
      <c r="BF265" s="48"/>
      <c r="BG265" s="48"/>
      <c r="BH265" s="48"/>
      <c r="BI265" s="48"/>
      <c r="BJ265" s="49"/>
      <c r="BK265" s="49"/>
      <c r="BL265" s="49"/>
      <c r="BM265" s="49"/>
      <c r="BN265" s="49"/>
      <c r="BO265" s="49"/>
      <c r="BP265" s="48"/>
      <c r="BQ265" s="49"/>
      <c r="BR265" s="48"/>
      <c r="BS265" s="48"/>
      <c r="BT265" s="48"/>
      <c r="BU265" s="48"/>
      <c r="BV265" s="48"/>
      <c r="BW265" s="48"/>
      <c r="BX265" s="48"/>
      <c r="BY265" s="48"/>
      <c r="BZ265" s="1011"/>
      <c r="CA265" s="1011"/>
      <c r="CB265" s="1012"/>
    </row>
    <row r="266" spans="2:80" s="1426" customFormat="1" hidden="1">
      <c r="B266" s="1009"/>
      <c r="C266" s="1468"/>
      <c r="D266" s="48"/>
      <c r="E266" s="48"/>
      <c r="F266" s="48"/>
      <c r="G266" s="48"/>
      <c r="H266" s="48"/>
      <c r="I266" s="48"/>
      <c r="J266" s="48"/>
      <c r="K266" s="48"/>
      <c r="L266" s="48"/>
      <c r="M266" s="48"/>
      <c r="N266" s="48"/>
      <c r="O266" s="48"/>
      <c r="P266" s="48"/>
      <c r="Q266" s="48"/>
      <c r="R266" s="48"/>
      <c r="S266" s="48"/>
      <c r="T266" s="48"/>
      <c r="U266" s="48"/>
      <c r="V266" s="48"/>
      <c r="W266" s="48"/>
      <c r="X266" s="48"/>
      <c r="Y266" s="48"/>
      <c r="Z266" s="49"/>
      <c r="AA266" s="49"/>
      <c r="AB266" s="49"/>
      <c r="AC266" s="49"/>
      <c r="AD266" s="49"/>
      <c r="AE266" s="49"/>
      <c r="AF266" s="48"/>
      <c r="AG266" s="49"/>
      <c r="AH266" s="48"/>
      <c r="AI266" s="48"/>
      <c r="AJ266" s="48"/>
      <c r="AK266" s="48"/>
      <c r="AL266" s="48"/>
      <c r="AM266" s="48"/>
      <c r="AN266" s="48"/>
      <c r="AP266" s="96"/>
      <c r="AQ266" s="1468"/>
      <c r="AR266" s="48"/>
      <c r="AS266" s="48"/>
      <c r="AT266" s="48"/>
      <c r="AU266" s="48"/>
      <c r="AV266" s="48"/>
      <c r="AW266" s="48"/>
      <c r="AX266" s="48"/>
      <c r="AY266" s="48"/>
      <c r="AZ266" s="48"/>
      <c r="BA266" s="48"/>
      <c r="BB266" s="48"/>
      <c r="BC266" s="48"/>
      <c r="BD266" s="48"/>
      <c r="BE266" s="48"/>
      <c r="BF266" s="48"/>
      <c r="BG266" s="48"/>
      <c r="BH266" s="48"/>
      <c r="BI266" s="48"/>
      <c r="BJ266" s="49"/>
      <c r="BK266" s="49"/>
      <c r="BL266" s="49"/>
      <c r="BM266" s="49"/>
      <c r="BN266" s="49"/>
      <c r="BO266" s="49"/>
      <c r="BP266" s="48"/>
      <c r="BQ266" s="49"/>
      <c r="BR266" s="48"/>
      <c r="BS266" s="48"/>
      <c r="BT266" s="48"/>
      <c r="BU266" s="48"/>
      <c r="BV266" s="48"/>
      <c r="BW266" s="48"/>
      <c r="BX266" s="48"/>
      <c r="BY266" s="48"/>
      <c r="BZ266" s="1011"/>
      <c r="CA266" s="1011"/>
      <c r="CB266" s="1012"/>
    </row>
    <row r="267" spans="2:80" s="1426" customFormat="1" hidden="1">
      <c r="B267" s="1009"/>
      <c r="C267" s="1468"/>
      <c r="D267" s="48"/>
      <c r="E267" s="48"/>
      <c r="F267" s="48"/>
      <c r="G267" s="48"/>
      <c r="H267" s="48"/>
      <c r="I267" s="48"/>
      <c r="J267" s="48"/>
      <c r="K267" s="48"/>
      <c r="L267" s="48"/>
      <c r="M267" s="48"/>
      <c r="N267" s="48"/>
      <c r="O267" s="48"/>
      <c r="P267" s="48"/>
      <c r="Q267" s="48"/>
      <c r="R267" s="48"/>
      <c r="S267" s="48"/>
      <c r="T267" s="48"/>
      <c r="U267" s="48"/>
      <c r="V267" s="48"/>
      <c r="W267" s="48"/>
      <c r="X267" s="48"/>
      <c r="Y267" s="48"/>
      <c r="Z267" s="49"/>
      <c r="AA267" s="49"/>
      <c r="AB267" s="49"/>
      <c r="AC267" s="49"/>
      <c r="AD267" s="49"/>
      <c r="AE267" s="49"/>
      <c r="AF267" s="48"/>
      <c r="AG267" s="49"/>
      <c r="AH267" s="48"/>
      <c r="AI267" s="48"/>
      <c r="AJ267" s="48"/>
      <c r="AK267" s="48"/>
      <c r="AL267" s="48"/>
      <c r="AM267" s="48"/>
      <c r="AN267" s="48"/>
      <c r="AP267" s="96"/>
      <c r="AQ267" s="1468"/>
      <c r="AR267" s="48"/>
      <c r="AS267" s="48"/>
      <c r="AT267" s="48"/>
      <c r="AU267" s="48"/>
      <c r="AV267" s="48"/>
      <c r="AW267" s="48"/>
      <c r="AX267" s="48"/>
      <c r="AY267" s="48"/>
      <c r="AZ267" s="48"/>
      <c r="BA267" s="48"/>
      <c r="BB267" s="48"/>
      <c r="BC267" s="48"/>
      <c r="BD267" s="48"/>
      <c r="BE267" s="48"/>
      <c r="BF267" s="48"/>
      <c r="BG267" s="48"/>
      <c r="BH267" s="48"/>
      <c r="BI267" s="48"/>
      <c r="BJ267" s="49"/>
      <c r="BK267" s="49"/>
      <c r="BL267" s="49"/>
      <c r="BM267" s="49"/>
      <c r="BN267" s="49"/>
      <c r="BO267" s="49"/>
      <c r="BP267" s="48"/>
      <c r="BQ267" s="49"/>
      <c r="BR267" s="48"/>
      <c r="BS267" s="48"/>
      <c r="BT267" s="48"/>
      <c r="BU267" s="48"/>
      <c r="BV267" s="48"/>
      <c r="BW267" s="48"/>
      <c r="BX267" s="48"/>
      <c r="BY267" s="48"/>
      <c r="BZ267" s="1011"/>
      <c r="CA267" s="1011"/>
      <c r="CB267" s="1012"/>
    </row>
    <row r="268" spans="2:80" s="1426" customFormat="1" hidden="1">
      <c r="B268" s="1009"/>
      <c r="C268" s="1468"/>
      <c r="D268" s="48"/>
      <c r="E268" s="48"/>
      <c r="F268" s="48"/>
      <c r="G268" s="48"/>
      <c r="H268" s="48"/>
      <c r="I268" s="48"/>
      <c r="J268" s="48"/>
      <c r="K268" s="48"/>
      <c r="L268" s="48"/>
      <c r="M268" s="48"/>
      <c r="N268" s="48"/>
      <c r="O268" s="48"/>
      <c r="P268" s="48"/>
      <c r="Q268" s="48"/>
      <c r="R268" s="48"/>
      <c r="S268" s="48"/>
      <c r="T268" s="48"/>
      <c r="U268" s="48"/>
      <c r="V268" s="48"/>
      <c r="W268" s="48"/>
      <c r="X268" s="48"/>
      <c r="Y268" s="48"/>
      <c r="Z268" s="49"/>
      <c r="AA268" s="49"/>
      <c r="AB268" s="49"/>
      <c r="AC268" s="49"/>
      <c r="AD268" s="49"/>
      <c r="AE268" s="49"/>
      <c r="AF268" s="48"/>
      <c r="AG268" s="49"/>
      <c r="AH268" s="48"/>
      <c r="AI268" s="48"/>
      <c r="AJ268" s="48"/>
      <c r="AK268" s="48"/>
      <c r="AL268" s="48"/>
      <c r="AM268" s="48"/>
      <c r="AN268" s="48"/>
      <c r="AP268" s="96"/>
      <c r="AQ268" s="1468"/>
      <c r="AR268" s="48"/>
      <c r="AS268" s="48"/>
      <c r="AT268" s="48"/>
      <c r="AU268" s="48"/>
      <c r="AV268" s="48"/>
      <c r="AW268" s="48"/>
      <c r="AX268" s="48"/>
      <c r="AY268" s="48"/>
      <c r="AZ268" s="48"/>
      <c r="BA268" s="48"/>
      <c r="BB268" s="48"/>
      <c r="BC268" s="48"/>
      <c r="BD268" s="48"/>
      <c r="BE268" s="48"/>
      <c r="BF268" s="48"/>
      <c r="BG268" s="48"/>
      <c r="BH268" s="48"/>
      <c r="BI268" s="48"/>
      <c r="BJ268" s="49"/>
      <c r="BK268" s="49"/>
      <c r="BL268" s="49"/>
      <c r="BM268" s="49"/>
      <c r="BN268" s="49"/>
      <c r="BO268" s="49"/>
      <c r="BP268" s="48"/>
      <c r="BQ268" s="49"/>
      <c r="BR268" s="48"/>
      <c r="BS268" s="48"/>
      <c r="BT268" s="48"/>
      <c r="BU268" s="48"/>
      <c r="BV268" s="48"/>
      <c r="BW268" s="48"/>
      <c r="BX268" s="48"/>
      <c r="BY268" s="48"/>
      <c r="BZ268" s="1011"/>
      <c r="CA268" s="1011"/>
      <c r="CB268" s="1012"/>
    </row>
    <row r="269" spans="2:80" s="1426" customFormat="1" ht="8.25" hidden="1" customHeight="1">
      <c r="B269" s="1009"/>
      <c r="C269" s="1468"/>
      <c r="D269" s="48"/>
      <c r="E269" s="48"/>
      <c r="F269" s="48"/>
      <c r="G269" s="48"/>
      <c r="H269" s="48"/>
      <c r="I269" s="48"/>
      <c r="J269" s="48"/>
      <c r="K269" s="48"/>
      <c r="L269" s="48"/>
      <c r="M269" s="48"/>
      <c r="N269" s="48"/>
      <c r="O269" s="48"/>
      <c r="P269" s="48"/>
      <c r="Q269" s="48"/>
      <c r="R269" s="48"/>
      <c r="S269" s="48"/>
      <c r="T269" s="48"/>
      <c r="U269" s="48"/>
      <c r="V269" s="48"/>
      <c r="W269" s="48"/>
      <c r="X269" s="48"/>
      <c r="Y269" s="48"/>
      <c r="Z269" s="49"/>
      <c r="AA269" s="49"/>
      <c r="AB269" s="49"/>
      <c r="AC269" s="49"/>
      <c r="AD269" s="49"/>
      <c r="AE269" s="49"/>
      <c r="AF269" s="48"/>
      <c r="AG269" s="49"/>
      <c r="AH269" s="48"/>
      <c r="AI269" s="48"/>
      <c r="AJ269" s="48"/>
      <c r="AK269" s="48"/>
      <c r="AL269" s="48"/>
      <c r="AM269" s="48"/>
      <c r="AN269" s="48"/>
      <c r="AP269" s="96"/>
      <c r="AQ269" s="1468"/>
      <c r="AR269" s="48"/>
      <c r="AS269" s="48"/>
      <c r="AT269" s="48"/>
      <c r="AU269" s="48"/>
      <c r="AV269" s="48"/>
      <c r="AW269" s="48"/>
      <c r="AX269" s="48"/>
      <c r="AY269" s="48"/>
      <c r="AZ269" s="48"/>
      <c r="BA269" s="48"/>
      <c r="BB269" s="48"/>
      <c r="BC269" s="48"/>
      <c r="BD269" s="48"/>
      <c r="BE269" s="48"/>
      <c r="BF269" s="48"/>
      <c r="BG269" s="48"/>
      <c r="BH269" s="48"/>
      <c r="BI269" s="48"/>
      <c r="BJ269" s="49"/>
      <c r="BK269" s="49"/>
      <c r="BL269" s="49"/>
      <c r="BM269" s="49"/>
      <c r="BN269" s="49"/>
      <c r="BO269" s="49"/>
      <c r="BP269" s="48"/>
      <c r="BQ269" s="49"/>
      <c r="BR269" s="48"/>
      <c r="BS269" s="48"/>
      <c r="BT269" s="48"/>
      <c r="BU269" s="48"/>
      <c r="BV269" s="48"/>
      <c r="BW269" s="48"/>
      <c r="BX269" s="48"/>
      <c r="BY269" s="48"/>
      <c r="BZ269" s="1011"/>
      <c r="CA269" s="1011"/>
      <c r="CB269" s="1012"/>
    </row>
    <row r="270" spans="2:80" s="123" customFormat="1" ht="21" hidden="1" customHeight="1">
      <c r="B270" s="1469"/>
      <c r="C270" s="1470"/>
      <c r="D270" s="124"/>
      <c r="E270" s="124"/>
      <c r="F270" s="124"/>
      <c r="G270" s="124"/>
      <c r="H270" s="119" t="s">
        <v>1385</v>
      </c>
      <c r="I270" s="124"/>
      <c r="J270" s="124"/>
      <c r="K270" s="124"/>
      <c r="L270" s="124"/>
      <c r="M270" s="124"/>
      <c r="N270" s="124"/>
      <c r="O270" s="124"/>
      <c r="P270" s="124"/>
      <c r="Q270" s="124"/>
      <c r="R270" s="124"/>
      <c r="S270" s="124"/>
      <c r="T270" s="124"/>
      <c r="U270" s="124"/>
      <c r="V270" s="124"/>
      <c r="W270" s="119" t="s">
        <v>1384</v>
      </c>
      <c r="X270" s="119"/>
      <c r="Y270" s="124"/>
      <c r="Z270" s="125"/>
      <c r="AA270" s="125"/>
      <c r="AB270" s="125"/>
      <c r="AC270" s="125"/>
      <c r="AD270" s="125"/>
      <c r="AE270" s="125"/>
      <c r="AF270" s="124"/>
      <c r="AG270" s="121" t="s">
        <v>1383</v>
      </c>
      <c r="AH270" s="124"/>
      <c r="AI270" s="124"/>
      <c r="AJ270" s="124"/>
      <c r="AK270" s="124"/>
      <c r="AL270" s="124"/>
      <c r="AM270" s="124"/>
      <c r="AN270" s="124"/>
      <c r="AP270" s="1470"/>
      <c r="AQ270" s="1470"/>
      <c r="AR270" s="124"/>
      <c r="AS270" s="124"/>
      <c r="AT270" s="124"/>
      <c r="AU270" s="124"/>
      <c r="AV270" s="119" t="s">
        <v>68</v>
      </c>
      <c r="AW270" s="124"/>
      <c r="AX270" s="124"/>
      <c r="AY270" s="124"/>
      <c r="AZ270" s="124"/>
      <c r="BA270" s="124"/>
      <c r="BB270" s="124"/>
      <c r="BC270" s="124"/>
      <c r="BD270" s="124"/>
      <c r="BE270" s="124"/>
      <c r="BF270" s="124"/>
      <c r="BG270" s="119" t="s">
        <v>78</v>
      </c>
      <c r="BH270" s="124"/>
      <c r="BI270" s="124"/>
      <c r="BJ270" s="125"/>
      <c r="BK270" s="125"/>
      <c r="BL270" s="125"/>
      <c r="BM270" s="125"/>
      <c r="BN270" s="125"/>
      <c r="BO270" s="125"/>
      <c r="BP270" s="124"/>
      <c r="BQ270" s="121" t="s">
        <v>77</v>
      </c>
      <c r="BR270" s="124"/>
      <c r="BS270" s="124"/>
      <c r="BT270" s="124"/>
      <c r="BU270" s="124"/>
      <c r="BV270" s="124"/>
      <c r="BW270" s="124"/>
      <c r="BX270" s="124"/>
      <c r="BY270" s="124"/>
      <c r="BZ270" s="1055"/>
      <c r="CA270" s="1055"/>
      <c r="CB270" s="1056"/>
    </row>
    <row r="271" spans="2:80" s="123" customFormat="1" ht="21" hidden="1" customHeight="1">
      <c r="B271" s="1469"/>
      <c r="C271" s="1470"/>
      <c r="D271" s="124"/>
      <c r="E271" s="124"/>
      <c r="F271" s="124"/>
      <c r="G271" s="124"/>
      <c r="H271" s="119"/>
      <c r="I271" s="124"/>
      <c r="J271" s="124"/>
      <c r="K271" s="124"/>
      <c r="L271" s="124"/>
      <c r="M271" s="124"/>
      <c r="N271" s="124"/>
      <c r="O271" s="124"/>
      <c r="P271" s="124"/>
      <c r="Q271" s="124"/>
      <c r="R271" s="124"/>
      <c r="S271" s="124"/>
      <c r="T271" s="124"/>
      <c r="U271" s="124"/>
      <c r="V271" s="124"/>
      <c r="W271" s="119"/>
      <c r="X271" s="119"/>
      <c r="Y271" s="124"/>
      <c r="Z271" s="125"/>
      <c r="AA271" s="125"/>
      <c r="AB271" s="125"/>
      <c r="AC271" s="125"/>
      <c r="AD271" s="125"/>
      <c r="AE271" s="125"/>
      <c r="AF271" s="124"/>
      <c r="AG271" s="121"/>
      <c r="AH271" s="124"/>
      <c r="AI271" s="124"/>
      <c r="AJ271" s="124"/>
      <c r="AK271" s="124"/>
      <c r="AL271" s="124"/>
      <c r="AM271" s="124"/>
      <c r="AN271" s="124"/>
      <c r="AP271" s="1470"/>
      <c r="AQ271" s="1470"/>
      <c r="AR271" s="124"/>
      <c r="AS271" s="124"/>
      <c r="AT271" s="124"/>
      <c r="AU271" s="124"/>
      <c r="AV271" s="119"/>
      <c r="AW271" s="124"/>
      <c r="AX271" s="124"/>
      <c r="AY271" s="124"/>
      <c r="AZ271" s="124"/>
      <c r="BA271" s="124"/>
      <c r="BB271" s="124"/>
      <c r="BC271" s="124"/>
      <c r="BD271" s="124"/>
      <c r="BE271" s="124"/>
      <c r="BF271" s="124"/>
      <c r="BG271" s="119"/>
      <c r="BH271" s="124"/>
      <c r="BI271" s="124"/>
      <c r="BJ271" s="125"/>
      <c r="BK271" s="125"/>
      <c r="BL271" s="125"/>
      <c r="BM271" s="125"/>
      <c r="BN271" s="125"/>
      <c r="BO271" s="125"/>
      <c r="BP271" s="124"/>
      <c r="BQ271" s="121"/>
      <c r="BR271" s="124"/>
      <c r="BS271" s="124"/>
      <c r="BT271" s="124"/>
      <c r="BU271" s="124"/>
      <c r="BV271" s="124"/>
      <c r="BW271" s="124"/>
      <c r="BX271" s="124"/>
      <c r="BY271" s="124"/>
      <c r="BZ271" s="1055"/>
      <c r="CA271" s="1055"/>
      <c r="CB271" s="1056"/>
    </row>
    <row r="272" spans="2:80" ht="18.75" outlineLevel="1">
      <c r="B272" s="2192" t="s">
        <v>2007</v>
      </c>
      <c r="C272" s="2132"/>
      <c r="D272" s="2132"/>
      <c r="E272" s="2132"/>
      <c r="F272" s="2132"/>
      <c r="G272" s="2132"/>
      <c r="H272" s="2132"/>
      <c r="I272" s="2132"/>
      <c r="J272" s="2132"/>
      <c r="K272" s="2132"/>
      <c r="L272" s="2132"/>
      <c r="M272" s="2132"/>
      <c r="N272" s="2132"/>
      <c r="O272" s="2132"/>
      <c r="P272" s="2132"/>
      <c r="Q272" s="2132"/>
      <c r="R272" s="2132"/>
      <c r="S272" s="2132"/>
      <c r="T272" s="2132"/>
      <c r="U272" s="2132"/>
      <c r="V272" s="2132"/>
      <c r="W272" s="2132"/>
      <c r="X272" s="2132"/>
      <c r="Y272" s="2132"/>
      <c r="Z272" s="2132"/>
      <c r="AA272" s="2132"/>
      <c r="AB272" s="2132"/>
      <c r="AC272" s="2132"/>
      <c r="AD272" s="2132"/>
      <c r="AE272" s="2132"/>
      <c r="AF272" s="2132"/>
      <c r="AG272" s="2132"/>
      <c r="AH272" s="2132"/>
      <c r="AI272" s="2132"/>
      <c r="AJ272" s="2132"/>
      <c r="AK272" s="2132"/>
      <c r="AL272" s="2132"/>
      <c r="AM272" s="2132"/>
      <c r="AN272" s="2132"/>
      <c r="AP272" s="97" t="s">
        <v>75</v>
      </c>
      <c r="AQ272" s="1013"/>
      <c r="AR272" s="1014"/>
      <c r="AS272" s="1014"/>
      <c r="AT272" s="1014"/>
      <c r="AU272" s="1014"/>
      <c r="AV272" s="1014"/>
      <c r="AW272" s="1014"/>
      <c r="AX272" s="1014"/>
      <c r="AY272" s="1014"/>
      <c r="AZ272" s="1014"/>
      <c r="BA272" s="1014"/>
      <c r="BB272" s="1014"/>
      <c r="BC272" s="1014"/>
      <c r="BD272" s="1014"/>
      <c r="BE272" s="1014"/>
      <c r="BF272" s="1014"/>
      <c r="BG272" s="1014"/>
      <c r="BH272" s="1014"/>
      <c r="BI272" s="1014"/>
      <c r="BJ272" s="1015"/>
      <c r="BK272" s="1015"/>
      <c r="BL272" s="1015"/>
      <c r="BM272" s="1015"/>
      <c r="BN272" s="1015"/>
      <c r="BO272" s="1015"/>
      <c r="BP272" s="1014"/>
      <c r="BQ272" s="1015"/>
      <c r="BR272" s="1014"/>
      <c r="BS272" s="1014"/>
      <c r="BT272" s="1014"/>
      <c r="BU272" s="1014"/>
      <c r="BV272" s="1014"/>
      <c r="BW272" s="1014"/>
      <c r="BX272" s="1014"/>
      <c r="BY272" s="1014"/>
    </row>
    <row r="273" spans="2:84" outlineLevel="1">
      <c r="B273" s="1016" t="s">
        <v>598</v>
      </c>
      <c r="C273" s="1013"/>
      <c r="D273" s="1014"/>
      <c r="E273" s="1014"/>
      <c r="F273" s="1014"/>
      <c r="G273" s="1014"/>
      <c r="H273" s="1014"/>
      <c r="I273" s="1014"/>
      <c r="J273" s="1014"/>
      <c r="K273" s="1014"/>
      <c r="L273" s="1014"/>
      <c r="M273" s="1014"/>
      <c r="N273" s="1014"/>
      <c r="O273" s="1014"/>
      <c r="P273" s="1014"/>
      <c r="Q273" s="1014"/>
      <c r="R273" s="1014"/>
      <c r="S273" s="1014"/>
      <c r="T273" s="1014"/>
      <c r="U273" s="1014"/>
      <c r="V273" s="1014"/>
      <c r="W273" s="1014"/>
      <c r="X273" s="1014"/>
      <c r="Y273" s="1014"/>
      <c r="Z273" s="1015"/>
      <c r="AA273" s="1015"/>
      <c r="AB273" s="1015"/>
      <c r="AC273" s="1015"/>
      <c r="AD273" s="1015"/>
      <c r="AE273" s="1015"/>
      <c r="AF273" s="1014"/>
      <c r="AG273" s="1015"/>
      <c r="AH273" s="1014"/>
      <c r="AI273" s="1014"/>
      <c r="AJ273" s="1014"/>
      <c r="AK273" s="1014"/>
      <c r="AL273" s="1014"/>
      <c r="AM273" s="1014"/>
      <c r="AN273" s="1014"/>
      <c r="AP273" s="1016" t="s">
        <v>172</v>
      </c>
      <c r="AQ273" s="1013"/>
      <c r="AR273" s="1014"/>
      <c r="AS273" s="1014"/>
      <c r="AT273" s="1014"/>
      <c r="AU273" s="1014"/>
      <c r="AV273" s="1014"/>
      <c r="AW273" s="1014"/>
      <c r="AX273" s="1014"/>
      <c r="AY273" s="1014"/>
      <c r="AZ273" s="1014"/>
      <c r="BA273" s="1014"/>
      <c r="BB273" s="1014"/>
      <c r="BC273" s="1014"/>
      <c r="BD273" s="1014"/>
      <c r="BE273" s="1014"/>
      <c r="BF273" s="1014"/>
      <c r="BG273" s="1014"/>
      <c r="BH273" s="1014"/>
      <c r="BI273" s="1014"/>
      <c r="BJ273" s="1015"/>
      <c r="BK273" s="1015"/>
      <c r="BL273" s="1015"/>
      <c r="BM273" s="1015"/>
      <c r="BN273" s="1015"/>
      <c r="BO273" s="1015"/>
      <c r="BP273" s="1014"/>
      <c r="BQ273" s="1015"/>
      <c r="BR273" s="1014"/>
      <c r="BS273" s="1014"/>
      <c r="BT273" s="1014"/>
      <c r="BU273" s="1014"/>
      <c r="BV273" s="1014"/>
      <c r="BW273" s="1014"/>
      <c r="BX273" s="1014"/>
      <c r="BY273" s="1014"/>
    </row>
    <row r="274" spans="2:84" outlineLevel="1">
      <c r="B274" s="73" t="s">
        <v>2023</v>
      </c>
      <c r="C274" s="1013"/>
      <c r="D274" s="1014"/>
      <c r="E274" s="1014"/>
      <c r="F274" s="1014"/>
      <c r="G274" s="1014"/>
      <c r="H274" s="1014"/>
      <c r="I274" s="1014"/>
      <c r="J274" s="1014"/>
      <c r="K274" s="1014"/>
      <c r="L274" s="1014"/>
      <c r="M274" s="1014"/>
      <c r="N274" s="1014"/>
      <c r="O274" s="1014"/>
      <c r="P274" s="1014"/>
      <c r="Q274" s="1014"/>
      <c r="R274" s="1014"/>
      <c r="S274" s="1014"/>
      <c r="T274" s="1014"/>
      <c r="U274" s="1014"/>
      <c r="V274" s="1014"/>
      <c r="W274" s="1014"/>
      <c r="X274" s="1014"/>
      <c r="Y274" s="1014"/>
      <c r="Z274" s="1015"/>
      <c r="AA274" s="1015"/>
      <c r="AB274" s="1015"/>
      <c r="AC274" s="1015"/>
      <c r="AD274" s="1015"/>
      <c r="AE274" s="1015"/>
      <c r="AF274" s="1014"/>
      <c r="AG274" s="1015"/>
      <c r="AH274" s="1014"/>
      <c r="AI274" s="1014"/>
      <c r="AJ274" s="1014"/>
      <c r="AK274" s="1014"/>
      <c r="AL274" s="1014"/>
      <c r="AM274" s="1014"/>
      <c r="AN274" s="1014"/>
      <c r="AP274" s="73">
        <v>0</v>
      </c>
      <c r="AQ274" s="1013"/>
      <c r="AR274" s="1014"/>
      <c r="AS274" s="1014"/>
      <c r="AT274" s="1014"/>
      <c r="AU274" s="1014"/>
      <c r="AV274" s="1014"/>
      <c r="AW274" s="1014"/>
      <c r="AX274" s="1014"/>
      <c r="AY274" s="1014"/>
      <c r="AZ274" s="1014"/>
      <c r="BA274" s="1014"/>
      <c r="BB274" s="1014"/>
      <c r="BC274" s="1014"/>
      <c r="BD274" s="1014"/>
      <c r="BE274" s="1014"/>
      <c r="BF274" s="1014"/>
      <c r="BG274" s="1014"/>
      <c r="BH274" s="1014"/>
      <c r="BI274" s="1014"/>
      <c r="BJ274" s="1015"/>
      <c r="BK274" s="1015"/>
      <c r="BL274" s="1015"/>
      <c r="BM274" s="1015"/>
      <c r="BN274" s="1015"/>
      <c r="BO274" s="1015"/>
      <c r="BP274" s="1014"/>
      <c r="BQ274" s="1015"/>
      <c r="BR274" s="1014"/>
      <c r="BS274" s="1014"/>
      <c r="BT274" s="1014"/>
      <c r="BU274" s="1014"/>
      <c r="BV274" s="1014"/>
      <c r="BW274" s="1014"/>
      <c r="BX274" s="1014"/>
      <c r="BY274" s="1014"/>
    </row>
    <row r="275" spans="2:84" ht="15" customHeight="1" outlineLevel="1">
      <c r="AN275" s="1057" t="s">
        <v>389</v>
      </c>
    </row>
    <row r="276" spans="2:84" s="1065" customFormat="1" ht="21.75" customHeight="1" outlineLevel="1">
      <c r="B276" s="1058" t="s">
        <v>342</v>
      </c>
      <c r="C276" s="1059"/>
      <c r="D276" s="1059"/>
      <c r="E276" s="1060"/>
      <c r="F276" s="1059"/>
      <c r="G276" s="1061"/>
      <c r="H276" s="1059"/>
      <c r="I276" s="1059"/>
      <c r="J276" s="1059"/>
      <c r="K276" s="1059"/>
      <c r="L276" s="1059"/>
      <c r="M276" s="1059"/>
      <c r="N276" s="1059"/>
      <c r="O276" s="1059"/>
      <c r="P276" s="1059"/>
      <c r="Q276" s="1059"/>
      <c r="R276" s="1062"/>
      <c r="S276" s="1465"/>
      <c r="T276" s="116"/>
      <c r="U276" s="116"/>
      <c r="V276" s="2200" t="s">
        <v>343</v>
      </c>
      <c r="W276" s="2200"/>
      <c r="X276" s="2200"/>
      <c r="Y276" s="2200"/>
      <c r="Z276" s="1063"/>
      <c r="AA276" s="2193" t="s">
        <v>706</v>
      </c>
      <c r="AB276" s="2193"/>
      <c r="AC276" s="2193"/>
      <c r="AD276" s="2193"/>
      <c r="AE276" s="2193"/>
      <c r="AF276" s="2193"/>
      <c r="AG276" s="2193"/>
      <c r="AH276" s="1064"/>
      <c r="AI276" s="2197" t="s">
        <v>535</v>
      </c>
      <c r="AJ276" s="2197"/>
      <c r="AK276" s="2197"/>
      <c r="AL276" s="2197"/>
      <c r="AM276" s="2197"/>
      <c r="AN276" s="2197"/>
      <c r="AP276" s="1460" t="s">
        <v>139</v>
      </c>
      <c r="AR276" s="1451"/>
      <c r="BL276" s="1993">
        <v>0</v>
      </c>
      <c r="BM276" s="1993"/>
      <c r="BN276" s="1993"/>
      <c r="BO276" s="1993"/>
      <c r="BP276" s="1993"/>
      <c r="BQ276" s="1993"/>
      <c r="BR276" s="48"/>
      <c r="BS276" s="1993">
        <v>0</v>
      </c>
      <c r="BT276" s="1993"/>
      <c r="BU276" s="1993"/>
      <c r="BV276" s="1993"/>
      <c r="BW276" s="1993"/>
      <c r="BX276" s="1993"/>
      <c r="BY276" s="92"/>
      <c r="BZ276" s="1460"/>
      <c r="CA276" s="1460"/>
      <c r="CB276" s="1066"/>
      <c r="CC276" s="1067"/>
    </row>
    <row r="277" spans="2:84" s="1069" customFormat="1" ht="17.100000000000001" customHeight="1" outlineLevel="1">
      <c r="B277" s="1068" t="s">
        <v>597</v>
      </c>
      <c r="D277" s="1070"/>
      <c r="V277" s="2091"/>
      <c r="W277" s="2091"/>
      <c r="X277" s="2091"/>
      <c r="Y277" s="2091"/>
      <c r="AA277" s="2198">
        <v>0</v>
      </c>
      <c r="AB277" s="2198"/>
      <c r="AC277" s="2198"/>
      <c r="AD277" s="2198"/>
      <c r="AE277" s="2198"/>
      <c r="AF277" s="2198"/>
      <c r="AG277" s="2198"/>
      <c r="AH277" s="1137"/>
      <c r="AI277" s="2198"/>
      <c r="AJ277" s="2198"/>
      <c r="AK277" s="2198"/>
      <c r="AL277" s="2198"/>
      <c r="AM277" s="2198"/>
      <c r="AN277" s="2198"/>
      <c r="AP277" s="1071" t="s">
        <v>140</v>
      </c>
      <c r="AR277" s="1070"/>
      <c r="BL277" s="2147"/>
      <c r="BM277" s="2147"/>
      <c r="BN277" s="2147"/>
      <c r="BO277" s="2147"/>
      <c r="BP277" s="2147"/>
      <c r="BQ277" s="2147"/>
      <c r="BS277" s="2147" t="e">
        <v>#REF!</v>
      </c>
      <c r="BT277" s="2147"/>
      <c r="BU277" s="2147"/>
      <c r="BV277" s="2147"/>
      <c r="BW277" s="2147"/>
      <c r="BX277" s="2147"/>
      <c r="BY277" s="1455"/>
      <c r="BZ277" s="1456"/>
      <c r="CA277" s="1456"/>
      <c r="CB277" s="1007"/>
      <c r="CC277" s="1072"/>
    </row>
    <row r="278" spans="2:84" s="1069" customFormat="1" ht="17.100000000000001" customHeight="1" outlineLevel="1">
      <c r="B278" s="1073" t="s">
        <v>596</v>
      </c>
      <c r="D278" s="1074"/>
      <c r="V278" s="2091"/>
      <c r="W278" s="2091"/>
      <c r="X278" s="2091"/>
      <c r="Y278" s="2091"/>
      <c r="AA278" s="2199">
        <v>22162410964</v>
      </c>
      <c r="AB278" s="2199"/>
      <c r="AC278" s="2199"/>
      <c r="AD278" s="2199"/>
      <c r="AE278" s="2199"/>
      <c r="AF278" s="2199"/>
      <c r="AG278" s="2199"/>
      <c r="AH278" s="1417"/>
      <c r="AI278" s="2199">
        <v>7691393434</v>
      </c>
      <c r="AJ278" s="2199"/>
      <c r="AK278" s="2199"/>
      <c r="AL278" s="2199"/>
      <c r="AM278" s="2199"/>
      <c r="AN278" s="2199"/>
      <c r="AO278" s="1417"/>
      <c r="AP278" s="1075" t="s">
        <v>173</v>
      </c>
      <c r="AR278" s="1074"/>
      <c r="BL278" s="2149"/>
      <c r="BM278" s="2149"/>
      <c r="BN278" s="2149"/>
      <c r="BO278" s="2149"/>
      <c r="BP278" s="2149"/>
      <c r="BQ278" s="2149"/>
      <c r="BS278" s="2150"/>
      <c r="BT278" s="2150"/>
      <c r="BU278" s="2150"/>
      <c r="BV278" s="2150"/>
      <c r="BW278" s="2150"/>
      <c r="BX278" s="2150"/>
      <c r="BY278" s="1457"/>
      <c r="BZ278" s="1456"/>
      <c r="CA278" s="1456"/>
      <c r="CB278" s="1007"/>
      <c r="CC278" s="1072"/>
    </row>
    <row r="279" spans="2:84" s="1069" customFormat="1" ht="17.100000000000001" customHeight="1" outlineLevel="1">
      <c r="B279" s="1073" t="s">
        <v>595</v>
      </c>
      <c r="S279" s="1076"/>
      <c r="V279" s="2190" t="s">
        <v>542</v>
      </c>
      <c r="W279" s="2191"/>
      <c r="X279" s="2191"/>
      <c r="Y279" s="2191"/>
      <c r="AA279" s="2199">
        <v>20421277461</v>
      </c>
      <c r="AB279" s="2199"/>
      <c r="AC279" s="2199"/>
      <c r="AD279" s="2199"/>
      <c r="AE279" s="2199"/>
      <c r="AF279" s="2199"/>
      <c r="AG279" s="2199"/>
      <c r="AH279" s="1417"/>
      <c r="AI279" s="2199">
        <v>17853036116</v>
      </c>
      <c r="AJ279" s="2199"/>
      <c r="AK279" s="2199"/>
      <c r="AL279" s="2199"/>
      <c r="AM279" s="2199"/>
      <c r="AN279" s="2199"/>
      <c r="AO279" s="1417"/>
      <c r="AP279" s="1075" t="s">
        <v>174</v>
      </c>
      <c r="BL279" s="2136"/>
      <c r="BM279" s="2136"/>
      <c r="BN279" s="2136"/>
      <c r="BO279" s="2136"/>
      <c r="BP279" s="2136"/>
      <c r="BQ279" s="2136"/>
      <c r="BS279" s="2136">
        <v>0</v>
      </c>
      <c r="BT279" s="2136"/>
      <c r="BU279" s="2136"/>
      <c r="BV279" s="2136"/>
      <c r="BW279" s="2136"/>
      <c r="BX279" s="2136"/>
      <c r="BY279" s="1456"/>
      <c r="BZ279" s="1137"/>
      <c r="CA279" s="1137"/>
      <c r="CB279" s="1137"/>
      <c r="CC279" s="1137"/>
      <c r="CD279" s="1137"/>
      <c r="CE279" s="1137"/>
      <c r="CF279" s="1137"/>
    </row>
    <row r="280" spans="2:84" s="1069" customFormat="1" ht="17.100000000000001" customHeight="1" outlineLevel="1">
      <c r="B280" s="1077"/>
      <c r="C280" s="1456" t="s">
        <v>594</v>
      </c>
      <c r="S280" s="1076"/>
      <c r="V280" s="2090" t="s">
        <v>605</v>
      </c>
      <c r="W280" s="2091"/>
      <c r="X280" s="2091"/>
      <c r="Y280" s="2091"/>
      <c r="AA280" s="2182">
        <v>6320985561</v>
      </c>
      <c r="AB280" s="2182"/>
      <c r="AC280" s="2182"/>
      <c r="AD280" s="2182"/>
      <c r="AE280" s="2182"/>
      <c r="AF280" s="2182"/>
      <c r="AG280" s="2182"/>
      <c r="AH280" s="1417"/>
      <c r="AI280" s="2182">
        <v>6189145533</v>
      </c>
      <c r="AJ280" s="2182"/>
      <c r="AK280" s="2182"/>
      <c r="AL280" s="2182"/>
      <c r="AM280" s="2182"/>
      <c r="AN280" s="2182"/>
      <c r="AO280" s="1417"/>
      <c r="AQ280" s="1078" t="s">
        <v>175</v>
      </c>
      <c r="BL280" s="2136"/>
      <c r="BM280" s="2136"/>
      <c r="BN280" s="2136"/>
      <c r="BO280" s="2136"/>
      <c r="BP280" s="2136"/>
      <c r="BQ280" s="2136"/>
      <c r="BS280" s="2136">
        <v>0</v>
      </c>
      <c r="BT280" s="2136"/>
      <c r="BU280" s="2136"/>
      <c r="BV280" s="2136"/>
      <c r="BW280" s="2136"/>
      <c r="BX280" s="2136"/>
      <c r="BY280" s="1456"/>
      <c r="BZ280" s="1456"/>
      <c r="CA280" s="1456"/>
      <c r="CB280" s="1121"/>
      <c r="CC280" s="1072"/>
    </row>
    <row r="281" spans="2:84" s="1069" customFormat="1" ht="17.100000000000001" customHeight="1" outlineLevel="1">
      <c r="B281" s="1077"/>
      <c r="C281" s="1456" t="s">
        <v>593</v>
      </c>
      <c r="S281" s="1076"/>
      <c r="V281" s="2090" t="s">
        <v>541</v>
      </c>
      <c r="W281" s="2091"/>
      <c r="X281" s="2091"/>
      <c r="Y281" s="2091"/>
      <c r="AA281" s="2182">
        <v>0</v>
      </c>
      <c r="AB281" s="2182"/>
      <c r="AC281" s="2182"/>
      <c r="AD281" s="2182"/>
      <c r="AE281" s="2182"/>
      <c r="AF281" s="2182"/>
      <c r="AG281" s="2182"/>
      <c r="AH281" s="1417"/>
      <c r="AI281" s="2182">
        <v>1061779388</v>
      </c>
      <c r="AJ281" s="2182"/>
      <c r="AK281" s="2182"/>
      <c r="AL281" s="2182"/>
      <c r="AM281" s="2182"/>
      <c r="AN281" s="2182"/>
      <c r="AO281" s="1417"/>
      <c r="AQ281" s="1078" t="s">
        <v>176</v>
      </c>
      <c r="BL281" s="2136"/>
      <c r="BM281" s="2136"/>
      <c r="BN281" s="2136"/>
      <c r="BO281" s="2136"/>
      <c r="BP281" s="2136"/>
      <c r="BQ281" s="2136"/>
      <c r="BS281" s="2136"/>
      <c r="BT281" s="2136"/>
      <c r="BU281" s="2136"/>
      <c r="BV281" s="2136"/>
      <c r="BW281" s="2136"/>
      <c r="BX281" s="2136"/>
      <c r="BY281" s="1456"/>
      <c r="BZ281" s="1456"/>
      <c r="CA281" s="1456"/>
      <c r="CB281" s="1007"/>
      <c r="CC281" s="1072"/>
    </row>
    <row r="282" spans="2:84" s="1069" customFormat="1" ht="18" customHeight="1" outlineLevel="1">
      <c r="B282" s="1077"/>
      <c r="C282" s="1456" t="s">
        <v>592</v>
      </c>
      <c r="S282" s="1076"/>
      <c r="V282" s="2091"/>
      <c r="W282" s="2091"/>
      <c r="X282" s="2091"/>
      <c r="Y282" s="2091"/>
      <c r="AA282" s="2182"/>
      <c r="AB282" s="2182"/>
      <c r="AC282" s="2182"/>
      <c r="AD282" s="2182"/>
      <c r="AE282" s="2182"/>
      <c r="AF282" s="2182"/>
      <c r="AG282" s="2182"/>
      <c r="AH282" s="1417"/>
      <c r="AI282" s="2182"/>
      <c r="AJ282" s="2182"/>
      <c r="AK282" s="2182"/>
      <c r="AL282" s="2182"/>
      <c r="AM282" s="2182"/>
      <c r="AN282" s="2182"/>
      <c r="AO282" s="2182"/>
      <c r="AQ282" s="1078" t="s">
        <v>177</v>
      </c>
      <c r="BL282" s="2136"/>
      <c r="BM282" s="2136"/>
      <c r="BN282" s="2136"/>
      <c r="BO282" s="2136"/>
      <c r="BP282" s="2136"/>
      <c r="BQ282" s="2136"/>
      <c r="BS282" s="2136"/>
      <c r="BT282" s="2136"/>
      <c r="BU282" s="2136"/>
      <c r="BV282" s="2136"/>
      <c r="BW282" s="2136"/>
      <c r="BX282" s="2136"/>
      <c r="BY282" s="1456"/>
      <c r="BZ282" s="1456"/>
      <c r="CA282" s="1456"/>
      <c r="CB282" s="1007"/>
      <c r="CC282" s="1072"/>
    </row>
    <row r="283" spans="2:84" s="1069" customFormat="1" ht="17.100000000000001" customHeight="1" outlineLevel="1">
      <c r="B283" s="1077"/>
      <c r="C283" s="1456" t="s">
        <v>591</v>
      </c>
      <c r="S283" s="1076"/>
      <c r="V283" s="2090" t="s">
        <v>607</v>
      </c>
      <c r="W283" s="2091"/>
      <c r="X283" s="2091"/>
      <c r="Y283" s="2091"/>
      <c r="AA283" s="2182">
        <v>-24877113359</v>
      </c>
      <c r="AB283" s="2182"/>
      <c r="AC283" s="2182"/>
      <c r="AD283" s="2182"/>
      <c r="AE283" s="2182"/>
      <c r="AF283" s="2182"/>
      <c r="AG283" s="2182"/>
      <c r="AH283" s="1417"/>
      <c r="AI283" s="2182">
        <v>-18633827181</v>
      </c>
      <c r="AJ283" s="2182"/>
      <c r="AK283" s="2182"/>
      <c r="AL283" s="2182"/>
      <c r="AM283" s="2182"/>
      <c r="AN283" s="2182"/>
      <c r="AO283" s="1417"/>
      <c r="AQ283" s="1078" t="s">
        <v>178</v>
      </c>
      <c r="BL283" s="2136"/>
      <c r="BM283" s="2136"/>
      <c r="BN283" s="2136"/>
      <c r="BO283" s="2136"/>
      <c r="BP283" s="2136"/>
      <c r="BQ283" s="2136"/>
      <c r="BS283" s="2136"/>
      <c r="BT283" s="2136"/>
      <c r="BU283" s="2136"/>
      <c r="BV283" s="2136"/>
      <c r="BW283" s="2136"/>
      <c r="BX283" s="2136"/>
      <c r="BY283" s="1456"/>
      <c r="BZ283" s="1456"/>
      <c r="CA283" s="1456"/>
      <c r="CB283" s="1007"/>
      <c r="CC283" s="1072"/>
    </row>
    <row r="284" spans="2:84" s="1069" customFormat="1" ht="17.100000000000001" customHeight="1" outlineLevel="1">
      <c r="B284" s="1077"/>
      <c r="C284" s="1456" t="s">
        <v>590</v>
      </c>
      <c r="S284" s="1076"/>
      <c r="V284" s="2090" t="s">
        <v>608</v>
      </c>
      <c r="W284" s="2091"/>
      <c r="X284" s="2091"/>
      <c r="Y284" s="2091"/>
      <c r="AA284" s="2182">
        <v>38977405259</v>
      </c>
      <c r="AB284" s="2182"/>
      <c r="AC284" s="2182"/>
      <c r="AD284" s="2182"/>
      <c r="AE284" s="2182"/>
      <c r="AF284" s="2182"/>
      <c r="AG284" s="2182"/>
      <c r="AH284" s="1417"/>
      <c r="AI284" s="2182">
        <v>29235938376</v>
      </c>
      <c r="AJ284" s="2182"/>
      <c r="AK284" s="2182"/>
      <c r="AL284" s="2182"/>
      <c r="AM284" s="2182"/>
      <c r="AN284" s="2182"/>
      <c r="AO284" s="1417"/>
      <c r="AQ284" s="1078" t="s">
        <v>179</v>
      </c>
      <c r="BL284" s="2136"/>
      <c r="BM284" s="2136"/>
      <c r="BN284" s="2136"/>
      <c r="BO284" s="2136"/>
      <c r="BP284" s="2136"/>
      <c r="BQ284" s="2136"/>
      <c r="BS284" s="2136"/>
      <c r="BT284" s="2136"/>
      <c r="BU284" s="2136"/>
      <c r="BV284" s="2136"/>
      <c r="BW284" s="2136"/>
      <c r="BX284" s="2136"/>
      <c r="BY284" s="1456"/>
      <c r="BZ284" s="1456"/>
      <c r="CA284" s="1079"/>
      <c r="CB284" s="1080"/>
      <c r="CC284" s="1071"/>
    </row>
    <row r="285" spans="2:84" s="1069" customFormat="1" ht="27" customHeight="1" outlineLevel="1">
      <c r="B285" s="2102" t="s">
        <v>589</v>
      </c>
      <c r="C285" s="2102"/>
      <c r="D285" s="2102"/>
      <c r="E285" s="2102"/>
      <c r="F285" s="2102"/>
      <c r="G285" s="2102"/>
      <c r="H285" s="2102"/>
      <c r="I285" s="2102"/>
      <c r="J285" s="2102"/>
      <c r="K285" s="2102"/>
      <c r="L285" s="2102"/>
      <c r="M285" s="2102"/>
      <c r="N285" s="2102"/>
      <c r="O285" s="2102"/>
      <c r="P285" s="2102"/>
      <c r="Q285" s="2102"/>
      <c r="S285" s="1076"/>
      <c r="V285" s="2190" t="s">
        <v>679</v>
      </c>
      <c r="W285" s="2191"/>
      <c r="X285" s="2191"/>
      <c r="Y285" s="2191"/>
      <c r="AA285" s="2199">
        <v>42583688425</v>
      </c>
      <c r="AB285" s="2199"/>
      <c r="AC285" s="2199"/>
      <c r="AD285" s="2199"/>
      <c r="AE285" s="2199"/>
      <c r="AF285" s="2199"/>
      <c r="AG285" s="2199"/>
      <c r="AH285" s="1417"/>
      <c r="AI285" s="2199">
        <v>25544429550</v>
      </c>
      <c r="AJ285" s="2199"/>
      <c r="AK285" s="2199"/>
      <c r="AL285" s="2199"/>
      <c r="AM285" s="2199"/>
      <c r="AN285" s="2199"/>
      <c r="AO285" s="1417"/>
      <c r="AP285" s="1457" t="s">
        <v>181</v>
      </c>
      <c r="AR285" s="1081"/>
      <c r="BL285" s="2150"/>
      <c r="BM285" s="2150"/>
      <c r="BN285" s="2150"/>
      <c r="BO285" s="2150"/>
      <c r="BP285" s="2150"/>
      <c r="BQ285" s="2150"/>
      <c r="BS285" s="2150">
        <v>0</v>
      </c>
      <c r="BT285" s="2150"/>
      <c r="BU285" s="2150"/>
      <c r="BV285" s="2150"/>
      <c r="BW285" s="2150"/>
      <c r="BX285" s="2150"/>
      <c r="BY285" s="1457"/>
      <c r="BZ285" s="1456"/>
      <c r="CA285" s="1456"/>
      <c r="CB285" s="1007"/>
      <c r="CC285" s="1072"/>
    </row>
    <row r="286" spans="2:84" s="1069" customFormat="1" ht="17.100000000000001" customHeight="1" outlineLevel="1">
      <c r="B286" s="1082" t="s">
        <v>711</v>
      </c>
      <c r="C286" s="1456" t="s">
        <v>588</v>
      </c>
      <c r="S286" s="1076"/>
      <c r="V286" s="2090" t="s">
        <v>680</v>
      </c>
      <c r="W286" s="2091"/>
      <c r="X286" s="2091"/>
      <c r="Y286" s="2091"/>
      <c r="AA286" s="2182">
        <v>-405334131994</v>
      </c>
      <c r="AB286" s="2182"/>
      <c r="AC286" s="2182"/>
      <c r="AD286" s="2182"/>
      <c r="AE286" s="2182"/>
      <c r="AF286" s="2182"/>
      <c r="AG286" s="2182"/>
      <c r="AH286" s="1417"/>
      <c r="AI286" s="2182">
        <v>18770901488</v>
      </c>
      <c r="AJ286" s="2182"/>
      <c r="AK286" s="2182"/>
      <c r="AL286" s="2182"/>
      <c r="AM286" s="2182"/>
      <c r="AN286" s="2182"/>
      <c r="AO286" s="1417"/>
      <c r="AP286" s="1083" t="s">
        <v>711</v>
      </c>
      <c r="AQ286" s="1456" t="s">
        <v>182</v>
      </c>
      <c r="BL286" s="2136"/>
      <c r="BM286" s="2136"/>
      <c r="BN286" s="2136"/>
      <c r="BO286" s="2136"/>
      <c r="BP286" s="2136"/>
      <c r="BQ286" s="2136"/>
      <c r="BS286" s="2136">
        <v>0</v>
      </c>
      <c r="BT286" s="2136"/>
      <c r="BU286" s="2136"/>
      <c r="BV286" s="2136"/>
      <c r="BW286" s="2136"/>
      <c r="BX286" s="2136"/>
      <c r="BY286" s="1456"/>
      <c r="BZ286" s="1456"/>
      <c r="CA286" s="1456"/>
      <c r="CB286" s="1007"/>
      <c r="CC286" s="1072"/>
    </row>
    <row r="287" spans="2:84" s="1069" customFormat="1" ht="17.100000000000001" customHeight="1" outlineLevel="1">
      <c r="B287" s="1082" t="s">
        <v>711</v>
      </c>
      <c r="C287" s="1456" t="s">
        <v>587</v>
      </c>
      <c r="S287" s="1076"/>
      <c r="V287" s="2090" t="s">
        <v>681</v>
      </c>
      <c r="W287" s="2091"/>
      <c r="X287" s="2091"/>
      <c r="Y287" s="2091"/>
      <c r="AA287" s="2182">
        <v>23398008011</v>
      </c>
      <c r="AB287" s="2182"/>
      <c r="AC287" s="2182"/>
      <c r="AD287" s="2182"/>
      <c r="AE287" s="2182"/>
      <c r="AF287" s="2182"/>
      <c r="AG287" s="2182"/>
      <c r="AH287" s="1417"/>
      <c r="AI287" s="2182">
        <v>-35254699851</v>
      </c>
      <c r="AJ287" s="2182"/>
      <c r="AK287" s="2182"/>
      <c r="AL287" s="2182"/>
      <c r="AM287" s="2182"/>
      <c r="AN287" s="2182"/>
      <c r="AO287" s="1417"/>
      <c r="AP287" s="1083" t="s">
        <v>711</v>
      </c>
      <c r="AQ287" s="1456" t="s">
        <v>183</v>
      </c>
      <c r="BL287" s="2136"/>
      <c r="BM287" s="2136"/>
      <c r="BN287" s="2136"/>
      <c r="BO287" s="2136"/>
      <c r="BP287" s="2136"/>
      <c r="BQ287" s="2136"/>
      <c r="BS287" s="2136"/>
      <c r="BT287" s="2136"/>
      <c r="BU287" s="2136"/>
      <c r="BV287" s="2136"/>
      <c r="BW287" s="2136"/>
      <c r="BX287" s="2136"/>
      <c r="BY287" s="1456"/>
      <c r="BZ287" s="1456"/>
      <c r="CA287" s="1084"/>
      <c r="CB287" s="1080"/>
      <c r="CC287" s="1455"/>
    </row>
    <row r="288" spans="2:84" s="1069" customFormat="1" ht="17.100000000000001" customHeight="1" outlineLevel="1">
      <c r="B288" s="1082" t="s">
        <v>711</v>
      </c>
      <c r="C288" s="1456" t="s">
        <v>712</v>
      </c>
      <c r="S288" s="1076"/>
      <c r="V288" s="2090" t="s">
        <v>682</v>
      </c>
      <c r="W288" s="2091"/>
      <c r="X288" s="2091"/>
      <c r="Y288" s="2091"/>
      <c r="AA288" s="2182">
        <v>227358118474</v>
      </c>
      <c r="AB288" s="2182"/>
      <c r="AC288" s="2182"/>
      <c r="AD288" s="2182"/>
      <c r="AE288" s="2182"/>
      <c r="AF288" s="2182"/>
      <c r="AG288" s="2182"/>
      <c r="AH288" s="1417"/>
      <c r="AI288" s="2182">
        <v>79399458946</v>
      </c>
      <c r="AJ288" s="2182"/>
      <c r="AK288" s="2182"/>
      <c r="AL288" s="2182"/>
      <c r="AM288" s="2182"/>
      <c r="AN288" s="2182"/>
      <c r="AO288" s="1417"/>
      <c r="AP288" s="1083" t="s">
        <v>711</v>
      </c>
      <c r="AQ288" s="1456" t="s">
        <v>184</v>
      </c>
      <c r="BL288" s="2136"/>
      <c r="BM288" s="2136"/>
      <c r="BN288" s="2136"/>
      <c r="BO288" s="2136"/>
      <c r="BP288" s="2136"/>
      <c r="BQ288" s="2136"/>
      <c r="BS288" s="2136" t="e">
        <v>#REF!</v>
      </c>
      <c r="BT288" s="2136"/>
      <c r="BU288" s="2136"/>
      <c r="BV288" s="2136"/>
      <c r="BW288" s="2136"/>
      <c r="BX288" s="2136"/>
      <c r="BY288" s="1456"/>
      <c r="BZ288" s="1456"/>
      <c r="CA288" s="1456"/>
      <c r="CB288" s="1007"/>
      <c r="CC288" s="1072"/>
      <c r="CD288" s="1107"/>
    </row>
    <row r="289" spans="2:82" s="1069" customFormat="1" ht="13.5" outlineLevel="1">
      <c r="B289" s="1082"/>
      <c r="C289" s="1456" t="s">
        <v>713</v>
      </c>
      <c r="S289" s="1076"/>
      <c r="V289" s="2091"/>
      <c r="W289" s="2091"/>
      <c r="X289" s="2091"/>
      <c r="Y289" s="2091"/>
      <c r="AA289" s="2182"/>
      <c r="AB289" s="2182"/>
      <c r="AC289" s="2182"/>
      <c r="AD289" s="2182"/>
      <c r="AE289" s="2182"/>
      <c r="AF289" s="2182"/>
      <c r="AG289" s="2182"/>
      <c r="AH289" s="1417"/>
      <c r="AI289" s="2194"/>
      <c r="AJ289" s="2194"/>
      <c r="AK289" s="2194"/>
      <c r="AL289" s="2194"/>
      <c r="AM289" s="2194"/>
      <c r="AN289" s="2194"/>
      <c r="AO289" s="1417"/>
      <c r="AP289" s="1083"/>
      <c r="AQ289" s="1456" t="s">
        <v>185</v>
      </c>
      <c r="BL289" s="1456"/>
      <c r="BM289" s="1456"/>
      <c r="BN289" s="1456"/>
      <c r="BO289" s="1456"/>
      <c r="BP289" s="1456"/>
      <c r="BQ289" s="1456"/>
      <c r="BS289" s="1456"/>
      <c r="BT289" s="1456"/>
      <c r="BU289" s="1456"/>
      <c r="BV289" s="1456"/>
      <c r="BW289" s="1456"/>
      <c r="BX289" s="1456"/>
      <c r="BY289" s="1456"/>
      <c r="BZ289" s="1456"/>
      <c r="CA289" s="1456"/>
      <c r="CB289" s="1007"/>
      <c r="CC289" s="1072"/>
    </row>
    <row r="290" spans="2:82" s="1069" customFormat="1" ht="17.100000000000001" customHeight="1" outlineLevel="1">
      <c r="B290" s="1082" t="s">
        <v>711</v>
      </c>
      <c r="C290" s="1456" t="s">
        <v>586</v>
      </c>
      <c r="S290" s="1076"/>
      <c r="V290" s="2090" t="s">
        <v>683</v>
      </c>
      <c r="W290" s="2091"/>
      <c r="X290" s="2091"/>
      <c r="Y290" s="2091"/>
      <c r="AA290" s="2182">
        <v>-503785643</v>
      </c>
      <c r="AB290" s="2182"/>
      <c r="AC290" s="2182"/>
      <c r="AD290" s="2182"/>
      <c r="AE290" s="2182"/>
      <c r="AF290" s="2182"/>
      <c r="AG290" s="2182"/>
      <c r="AH290" s="1417"/>
      <c r="AI290" s="2182">
        <v>-200287062</v>
      </c>
      <c r="AJ290" s="2182"/>
      <c r="AK290" s="2182"/>
      <c r="AL290" s="2182"/>
      <c r="AM290" s="2182"/>
      <c r="AN290" s="2182"/>
      <c r="AO290" s="1417"/>
      <c r="AP290" s="1083" t="s">
        <v>711</v>
      </c>
      <c r="AQ290" s="1456" t="s">
        <v>186</v>
      </c>
      <c r="BL290" s="2136"/>
      <c r="BM290" s="2136"/>
      <c r="BN290" s="2136"/>
      <c r="BO290" s="2136"/>
      <c r="BP290" s="2136"/>
      <c r="BQ290" s="2136"/>
      <c r="BS290" s="2136">
        <v>0</v>
      </c>
      <c r="BT290" s="2136"/>
      <c r="BU290" s="2136"/>
      <c r="BV290" s="2136"/>
      <c r="BW290" s="2136"/>
      <c r="BX290" s="2136"/>
      <c r="BY290" s="1456"/>
      <c r="BZ290" s="1456"/>
      <c r="CA290" s="1456"/>
      <c r="CB290" s="1007"/>
      <c r="CC290" s="1072"/>
    </row>
    <row r="291" spans="2:82" s="1069" customFormat="1" ht="17.100000000000001" customHeight="1" outlineLevel="1">
      <c r="B291" s="1082" t="s">
        <v>711</v>
      </c>
      <c r="C291" s="1456" t="s">
        <v>585</v>
      </c>
      <c r="S291" s="1076"/>
      <c r="V291" s="2090" t="s">
        <v>684</v>
      </c>
      <c r="W291" s="2091"/>
      <c r="X291" s="2091"/>
      <c r="Y291" s="2091"/>
      <c r="AA291" s="2194">
        <v>-38990774693</v>
      </c>
      <c r="AB291" s="2194"/>
      <c r="AC291" s="2194"/>
      <c r="AD291" s="2194"/>
      <c r="AE291" s="2194"/>
      <c r="AF291" s="2194"/>
      <c r="AG291" s="2194"/>
      <c r="AH291" s="1417"/>
      <c r="AI291" s="2182">
        <v>-28991195402</v>
      </c>
      <c r="AJ291" s="2182"/>
      <c r="AK291" s="2182"/>
      <c r="AL291" s="2182"/>
      <c r="AM291" s="2182"/>
      <c r="AN291" s="2182"/>
      <c r="AO291" s="1417"/>
      <c r="AP291" s="1083" t="s">
        <v>711</v>
      </c>
      <c r="AQ291" s="1456" t="s">
        <v>187</v>
      </c>
      <c r="BL291" s="2136"/>
      <c r="BM291" s="2136"/>
      <c r="BN291" s="2136"/>
      <c r="BO291" s="2136"/>
      <c r="BP291" s="2136"/>
      <c r="BQ291" s="2136"/>
      <c r="BS291" s="2136"/>
      <c r="BT291" s="2136"/>
      <c r="BU291" s="2136"/>
      <c r="BV291" s="2136"/>
      <c r="BW291" s="2136"/>
      <c r="BX291" s="2136"/>
      <c r="BY291" s="1456"/>
      <c r="BZ291" s="1456"/>
      <c r="CA291" s="1456"/>
      <c r="CB291" s="1007"/>
      <c r="CC291" s="1072"/>
    </row>
    <row r="292" spans="2:82" s="1069" customFormat="1" ht="17.100000000000001" customHeight="1" outlineLevel="1">
      <c r="B292" s="1082" t="s">
        <v>711</v>
      </c>
      <c r="C292" s="1456" t="s">
        <v>584</v>
      </c>
      <c r="S292" s="1076"/>
      <c r="V292" s="2090" t="s">
        <v>685</v>
      </c>
      <c r="W292" s="2091"/>
      <c r="X292" s="2091"/>
      <c r="Y292" s="2091"/>
      <c r="AA292" s="2194">
        <v>-1469557408</v>
      </c>
      <c r="AB292" s="2194"/>
      <c r="AC292" s="2194"/>
      <c r="AD292" s="2194"/>
      <c r="AE292" s="2194"/>
      <c r="AF292" s="2194"/>
      <c r="AG292" s="2194"/>
      <c r="AH292" s="1417"/>
      <c r="AI292" s="2182">
        <v>-634762769</v>
      </c>
      <c r="AJ292" s="2182"/>
      <c r="AK292" s="2182"/>
      <c r="AL292" s="2182"/>
      <c r="AM292" s="2182"/>
      <c r="AN292" s="2182"/>
      <c r="AO292" s="1417"/>
      <c r="AP292" s="1083" t="s">
        <v>711</v>
      </c>
      <c r="AQ292" s="1456" t="s">
        <v>145</v>
      </c>
      <c r="BL292" s="2136"/>
      <c r="BM292" s="2136"/>
      <c r="BN292" s="2136"/>
      <c r="BO292" s="2136"/>
      <c r="BP292" s="2136"/>
      <c r="BQ292" s="2136"/>
      <c r="BS292" s="2136">
        <v>0</v>
      </c>
      <c r="BT292" s="2136"/>
      <c r="BU292" s="2136"/>
      <c r="BV292" s="2136"/>
      <c r="BW292" s="2136"/>
      <c r="BX292" s="2136"/>
      <c r="BY292" s="1456"/>
      <c r="BZ292" s="1456"/>
      <c r="CA292" s="1456"/>
      <c r="CB292" s="1007"/>
      <c r="CC292" s="1072"/>
    </row>
    <row r="293" spans="2:82" s="1069" customFormat="1" ht="17.100000000000001" customHeight="1" outlineLevel="1">
      <c r="B293" s="1082" t="s">
        <v>711</v>
      </c>
      <c r="C293" s="1456" t="s">
        <v>568</v>
      </c>
      <c r="S293" s="1076"/>
      <c r="V293" s="2090" t="s">
        <v>686</v>
      </c>
      <c r="W293" s="2091"/>
      <c r="X293" s="2091"/>
      <c r="Y293" s="2091"/>
      <c r="AA293" s="2194">
        <v>319340414</v>
      </c>
      <c r="AB293" s="2194"/>
      <c r="AC293" s="2194"/>
      <c r="AD293" s="2194"/>
      <c r="AE293" s="2194"/>
      <c r="AF293" s="2194"/>
      <c r="AG293" s="2194"/>
      <c r="AH293" s="1417"/>
      <c r="AI293" s="2182">
        <v>0</v>
      </c>
      <c r="AJ293" s="2182"/>
      <c r="AK293" s="2182"/>
      <c r="AL293" s="2182"/>
      <c r="AM293" s="2182"/>
      <c r="AN293" s="2182"/>
      <c r="AO293" s="1417"/>
      <c r="AP293" s="1083" t="s">
        <v>711</v>
      </c>
      <c r="AQ293" s="1456" t="s">
        <v>188</v>
      </c>
      <c r="BL293" s="2136"/>
      <c r="BM293" s="2136"/>
      <c r="BN293" s="2136"/>
      <c r="BO293" s="2136"/>
      <c r="BP293" s="2136"/>
      <c r="BQ293" s="2136"/>
      <c r="BS293" s="2136"/>
      <c r="BT293" s="2136"/>
      <c r="BU293" s="2136"/>
      <c r="BV293" s="2136"/>
      <c r="BW293" s="2136"/>
      <c r="BX293" s="2136"/>
      <c r="BY293" s="1456"/>
      <c r="BZ293" s="1456"/>
      <c r="CA293" s="1456"/>
      <c r="CB293" s="1007"/>
      <c r="CC293" s="1072"/>
    </row>
    <row r="294" spans="2:82" s="1069" customFormat="1" ht="17.100000000000001" customHeight="1" outlineLevel="1">
      <c r="B294" s="1082" t="s">
        <v>711</v>
      </c>
      <c r="C294" s="1456" t="s">
        <v>583</v>
      </c>
      <c r="S294" s="1076"/>
      <c r="V294" s="2090" t="s">
        <v>687</v>
      </c>
      <c r="W294" s="2091"/>
      <c r="X294" s="2091"/>
      <c r="Y294" s="2091"/>
      <c r="AA294" s="2194">
        <v>-942541200</v>
      </c>
      <c r="AB294" s="2194"/>
      <c r="AC294" s="2194"/>
      <c r="AD294" s="2194"/>
      <c r="AE294" s="2194"/>
      <c r="AF294" s="2194"/>
      <c r="AG294" s="2194"/>
      <c r="AH294" s="1417"/>
      <c r="AI294" s="2182">
        <v>-251120000</v>
      </c>
      <c r="AJ294" s="2182"/>
      <c r="AK294" s="2182"/>
      <c r="AL294" s="2182"/>
      <c r="AM294" s="2182"/>
      <c r="AN294" s="2182"/>
      <c r="AO294" s="1417"/>
      <c r="AP294" s="1083" t="s">
        <v>711</v>
      </c>
      <c r="AQ294" s="1456" t="s">
        <v>189</v>
      </c>
      <c r="BL294" s="2136"/>
      <c r="BM294" s="2136"/>
      <c r="BN294" s="2136"/>
      <c r="BO294" s="2136"/>
      <c r="BP294" s="2136"/>
      <c r="BQ294" s="2136"/>
      <c r="BS294" s="2136"/>
      <c r="BT294" s="2136"/>
      <c r="BU294" s="2136"/>
      <c r="BV294" s="2136"/>
      <c r="BW294" s="2136"/>
      <c r="BX294" s="2136"/>
      <c r="BY294" s="1456"/>
      <c r="BZ294" s="1456"/>
      <c r="CA294" s="1455"/>
      <c r="CB294" s="1007"/>
      <c r="CC294" s="1072"/>
    </row>
    <row r="295" spans="2:82" s="1069" customFormat="1" ht="17.100000000000001" customHeight="1" outlineLevel="1">
      <c r="B295" s="1085"/>
      <c r="C295" s="1070" t="s">
        <v>617</v>
      </c>
      <c r="D295" s="1070"/>
      <c r="S295" s="1076"/>
      <c r="V295" s="2091"/>
      <c r="W295" s="2091"/>
      <c r="X295" s="2091"/>
      <c r="Y295" s="2091"/>
      <c r="AA295" s="2143">
        <v>-153581635614</v>
      </c>
      <c r="AB295" s="2143"/>
      <c r="AC295" s="2143"/>
      <c r="AD295" s="2143"/>
      <c r="AE295" s="2143"/>
      <c r="AF295" s="2143"/>
      <c r="AG295" s="2143"/>
      <c r="AH295" s="1417"/>
      <c r="AI295" s="2195">
        <v>58382724900</v>
      </c>
      <c r="AJ295" s="2195"/>
      <c r="AK295" s="2195"/>
      <c r="AL295" s="2195"/>
      <c r="AM295" s="2195"/>
      <c r="AN295" s="2195"/>
      <c r="AO295" s="1417"/>
      <c r="AP295" s="1070"/>
      <c r="AR295" s="1070"/>
      <c r="BL295" s="2147"/>
      <c r="BM295" s="2147"/>
      <c r="BN295" s="2147"/>
      <c r="BO295" s="2147"/>
      <c r="BP295" s="2147"/>
      <c r="BQ295" s="2147"/>
      <c r="BS295" s="2147"/>
      <c r="BT295" s="2147"/>
      <c r="BU295" s="2147"/>
      <c r="BV295" s="2147"/>
      <c r="BW295" s="2147"/>
      <c r="BX295" s="2147"/>
      <c r="BY295" s="1455"/>
      <c r="BZ295" s="1467"/>
      <c r="CA295" s="1343"/>
      <c r="CB295" s="1007"/>
      <c r="CC295" s="1072"/>
    </row>
    <row r="296" spans="2:82" s="1069" customFormat="1" ht="4.5" customHeight="1" outlineLevel="1">
      <c r="B296" s="1085"/>
      <c r="C296" s="1070"/>
      <c r="D296" s="1070"/>
      <c r="S296" s="1076"/>
      <c r="V296" s="2091"/>
      <c r="W296" s="2091"/>
      <c r="X296" s="2091"/>
      <c r="Y296" s="2091"/>
      <c r="AA296" s="1417"/>
      <c r="AB296" s="1417"/>
      <c r="AC296" s="1417"/>
      <c r="AD296" s="1417"/>
      <c r="AE296" s="1417"/>
      <c r="AF296" s="1417"/>
      <c r="AG296" s="1417"/>
      <c r="AH296" s="1417"/>
      <c r="AI296" s="1418"/>
      <c r="AJ296" s="1418"/>
      <c r="AK296" s="1418"/>
      <c r="AL296" s="1418"/>
      <c r="AM296" s="1418"/>
      <c r="AN296" s="1418"/>
      <c r="AO296" s="1417"/>
      <c r="AP296" s="1070"/>
      <c r="AR296" s="1070"/>
      <c r="BL296" s="1455"/>
      <c r="BM296" s="1455"/>
      <c r="BN296" s="1455"/>
      <c r="BO296" s="1455"/>
      <c r="BP296" s="1455"/>
      <c r="BQ296" s="1455"/>
      <c r="BS296" s="1455"/>
      <c r="BT296" s="1455"/>
      <c r="BU296" s="1455"/>
      <c r="BV296" s="1455"/>
      <c r="BW296" s="1455"/>
      <c r="BX296" s="1455"/>
      <c r="BY296" s="1455"/>
      <c r="BZ296" s="1456"/>
      <c r="CA296" s="1456"/>
      <c r="CB296" s="1007"/>
      <c r="CC296" s="1072"/>
    </row>
    <row r="297" spans="2:82" s="1069" customFormat="1" ht="15.75" customHeight="1" outlineLevel="1">
      <c r="B297" s="1086" t="s">
        <v>582</v>
      </c>
      <c r="D297" s="1070"/>
      <c r="S297" s="1076"/>
      <c r="V297" s="2091"/>
      <c r="W297" s="2091"/>
      <c r="X297" s="2091"/>
      <c r="Y297" s="2091"/>
      <c r="AA297" s="2195">
        <v>0</v>
      </c>
      <c r="AB297" s="2195"/>
      <c r="AC297" s="2195"/>
      <c r="AD297" s="2195"/>
      <c r="AE297" s="2195"/>
      <c r="AF297" s="2195"/>
      <c r="AG297" s="2195"/>
      <c r="AH297" s="1417"/>
      <c r="AI297" s="2195"/>
      <c r="AJ297" s="2195"/>
      <c r="AK297" s="2195"/>
      <c r="AL297" s="2195"/>
      <c r="AM297" s="2195"/>
      <c r="AN297" s="2195"/>
      <c r="AO297" s="1417"/>
      <c r="AP297" s="1455" t="s">
        <v>149</v>
      </c>
      <c r="AR297" s="1070"/>
      <c r="BL297" s="2147"/>
      <c r="BM297" s="2147"/>
      <c r="BN297" s="2147"/>
      <c r="BO297" s="2147"/>
      <c r="BP297" s="2147"/>
      <c r="BQ297" s="2147"/>
      <c r="BS297" s="2147">
        <v>0</v>
      </c>
      <c r="BT297" s="2147"/>
      <c r="BU297" s="2147"/>
      <c r="BV297" s="2147"/>
      <c r="BW297" s="2147"/>
      <c r="BX297" s="2147"/>
      <c r="BY297" s="1455"/>
      <c r="BZ297" s="1456"/>
      <c r="CA297" s="1456"/>
      <c r="CB297" s="1007"/>
    </row>
    <row r="298" spans="2:82" s="1069" customFormat="1" ht="17.100000000000001" customHeight="1" outlineLevel="1">
      <c r="B298" s="1087" t="s">
        <v>640</v>
      </c>
      <c r="C298" s="2103" t="s">
        <v>688</v>
      </c>
      <c r="D298" s="2103"/>
      <c r="E298" s="2103"/>
      <c r="F298" s="2103"/>
      <c r="G298" s="2103"/>
      <c r="H298" s="2103"/>
      <c r="I298" s="2103"/>
      <c r="J298" s="2103"/>
      <c r="K298" s="2103"/>
      <c r="L298" s="2103"/>
      <c r="M298" s="2103"/>
      <c r="N298" s="2103"/>
      <c r="O298" s="2103"/>
      <c r="P298" s="2103"/>
      <c r="Q298" s="2103"/>
      <c r="R298" s="2103"/>
      <c r="S298" s="2103"/>
      <c r="V298" s="2090" t="s">
        <v>610</v>
      </c>
      <c r="W298" s="2091"/>
      <c r="X298" s="2091"/>
      <c r="Y298" s="2091"/>
      <c r="AA298" s="2182">
        <v>-10074453992</v>
      </c>
      <c r="AB298" s="2182"/>
      <c r="AC298" s="2182"/>
      <c r="AD298" s="2182"/>
      <c r="AE298" s="2182"/>
      <c r="AF298" s="2182"/>
      <c r="AG298" s="2182"/>
      <c r="AH298" s="1417"/>
      <c r="AI298" s="2182">
        <v>-10440672473</v>
      </c>
      <c r="AJ298" s="2182"/>
      <c r="AK298" s="2182"/>
      <c r="AL298" s="2182"/>
      <c r="AM298" s="2182"/>
      <c r="AN298" s="2182"/>
      <c r="AO298" s="1417"/>
      <c r="AP298" s="1083" t="s">
        <v>640</v>
      </c>
      <c r="AQ298" s="1456" t="s">
        <v>150</v>
      </c>
      <c r="BL298" s="2136"/>
      <c r="BM298" s="2136"/>
      <c r="BN298" s="2136"/>
      <c r="BO298" s="2136"/>
      <c r="BP298" s="2136"/>
      <c r="BQ298" s="2136"/>
      <c r="BS298" s="2136"/>
      <c r="BT298" s="2136"/>
      <c r="BU298" s="2136"/>
      <c r="BV298" s="2136"/>
      <c r="BW298" s="2136"/>
      <c r="BX298" s="2136"/>
      <c r="BY298" s="1456"/>
      <c r="BZ298" s="1500"/>
      <c r="CA298" s="1456"/>
      <c r="CB298" s="1122"/>
      <c r="CC298" s="1071"/>
    </row>
    <row r="299" spans="2:82" s="1069" customFormat="1" ht="28.5" customHeight="1" outlineLevel="1">
      <c r="B299" s="1087" t="s">
        <v>639</v>
      </c>
      <c r="C299" s="2201" t="s">
        <v>1548</v>
      </c>
      <c r="D299" s="2201"/>
      <c r="E299" s="2201"/>
      <c r="F299" s="2201"/>
      <c r="G299" s="2201"/>
      <c r="H299" s="2201"/>
      <c r="I299" s="2201"/>
      <c r="J299" s="2201"/>
      <c r="K299" s="2201"/>
      <c r="L299" s="2201"/>
      <c r="M299" s="2201"/>
      <c r="N299" s="2201"/>
      <c r="O299" s="2201"/>
      <c r="P299" s="2201"/>
      <c r="Q299" s="2201"/>
      <c r="R299" s="2201"/>
      <c r="S299" s="2201"/>
      <c r="V299" s="2090" t="s">
        <v>611</v>
      </c>
      <c r="W299" s="2091"/>
      <c r="X299" s="2091"/>
      <c r="Y299" s="2091"/>
      <c r="AA299" s="2194">
        <v>4145454545</v>
      </c>
      <c r="AB299" s="2194"/>
      <c r="AC299" s="2194"/>
      <c r="AD299" s="2194"/>
      <c r="AE299" s="2194"/>
      <c r="AF299" s="2194"/>
      <c r="AG299" s="2194"/>
      <c r="AH299" s="1417"/>
      <c r="AI299" s="2182">
        <v>19773035500</v>
      </c>
      <c r="AJ299" s="2182"/>
      <c r="AK299" s="2182"/>
      <c r="AL299" s="2182"/>
      <c r="AM299" s="2182"/>
      <c r="AN299" s="2182"/>
      <c r="AO299" s="1417"/>
      <c r="AP299" s="1083" t="s">
        <v>638</v>
      </c>
      <c r="AQ299" s="1456" t="s">
        <v>152</v>
      </c>
      <c r="BL299" s="2136"/>
      <c r="BM299" s="2136"/>
      <c r="BN299" s="2136"/>
      <c r="BO299" s="2136"/>
      <c r="BP299" s="2136"/>
      <c r="BQ299" s="2136"/>
      <c r="BS299" s="2136"/>
      <c r="BT299" s="2136"/>
      <c r="BU299" s="2136"/>
      <c r="BV299" s="2136"/>
      <c r="BW299" s="2136"/>
      <c r="BX299" s="2136"/>
      <c r="BY299" s="1456"/>
      <c r="BZ299" s="1456"/>
      <c r="CA299" s="1456"/>
      <c r="CB299" s="1080"/>
      <c r="CC299" s="1072"/>
    </row>
    <row r="300" spans="2:82" s="1069" customFormat="1" ht="30" customHeight="1" outlineLevel="1">
      <c r="B300" s="1087" t="s">
        <v>638</v>
      </c>
      <c r="C300" s="2201" t="s">
        <v>1543</v>
      </c>
      <c r="D300" s="2201"/>
      <c r="E300" s="2201"/>
      <c r="F300" s="2201"/>
      <c r="G300" s="2201"/>
      <c r="H300" s="2201"/>
      <c r="I300" s="2201"/>
      <c r="J300" s="2201"/>
      <c r="K300" s="2201"/>
      <c r="L300" s="2201"/>
      <c r="M300" s="2201"/>
      <c r="N300" s="2201"/>
      <c r="O300" s="2201"/>
      <c r="P300" s="2201"/>
      <c r="Q300" s="2201"/>
      <c r="S300" s="1076"/>
      <c r="V300" s="2090" t="s">
        <v>612</v>
      </c>
      <c r="W300" s="2091"/>
      <c r="X300" s="2091"/>
      <c r="Y300" s="2091"/>
      <c r="AA300" s="2182"/>
      <c r="AB300" s="2182"/>
      <c r="AC300" s="2182"/>
      <c r="AD300" s="2182"/>
      <c r="AE300" s="2182"/>
      <c r="AF300" s="2182"/>
      <c r="AG300" s="2182"/>
      <c r="AH300" s="1417"/>
      <c r="AI300" s="2182">
        <v>-15115000000</v>
      </c>
      <c r="AJ300" s="2182"/>
      <c r="AK300" s="2182"/>
      <c r="AL300" s="2182"/>
      <c r="AM300" s="2182"/>
      <c r="AN300" s="2182"/>
      <c r="AO300" s="1417"/>
      <c r="AP300" s="1083" t="s">
        <v>708</v>
      </c>
      <c r="AQ300" s="1456" t="s">
        <v>155</v>
      </c>
      <c r="BL300" s="2136"/>
      <c r="BM300" s="2136"/>
      <c r="BN300" s="2136"/>
      <c r="BO300" s="2136"/>
      <c r="BP300" s="2136"/>
      <c r="BQ300" s="2136"/>
      <c r="BS300" s="2136"/>
      <c r="BT300" s="2136"/>
      <c r="BU300" s="2136"/>
      <c r="BV300" s="2136"/>
      <c r="BW300" s="2136"/>
      <c r="BX300" s="2136"/>
      <c r="BY300" s="1456"/>
      <c r="BZ300" s="1467"/>
      <c r="CA300" s="1343"/>
      <c r="CB300" s="1007"/>
      <c r="CC300" s="1072"/>
    </row>
    <row r="301" spans="2:82" s="1069" customFormat="1" ht="13.5" outlineLevel="1">
      <c r="B301" s="1087" t="s">
        <v>637</v>
      </c>
      <c r="C301" s="2201" t="s">
        <v>1544</v>
      </c>
      <c r="D301" s="2201"/>
      <c r="E301" s="2201"/>
      <c r="F301" s="2201"/>
      <c r="G301" s="2201"/>
      <c r="H301" s="2201"/>
      <c r="I301" s="2201"/>
      <c r="J301" s="2201"/>
      <c r="K301" s="2201"/>
      <c r="L301" s="2201"/>
      <c r="M301" s="2201"/>
      <c r="N301" s="2201"/>
      <c r="O301" s="2201"/>
      <c r="P301" s="2201"/>
      <c r="Q301" s="2201"/>
      <c r="S301" s="1076"/>
      <c r="V301" s="2090" t="s">
        <v>613</v>
      </c>
      <c r="W301" s="2091"/>
      <c r="X301" s="2091"/>
      <c r="Y301" s="2091"/>
      <c r="AA301" s="2182">
        <v>27600000000</v>
      </c>
      <c r="AB301" s="2182"/>
      <c r="AC301" s="2182"/>
      <c r="AD301" s="2182"/>
      <c r="AE301" s="2182"/>
      <c r="AF301" s="2182"/>
      <c r="AG301" s="2182"/>
      <c r="AH301" s="1417"/>
      <c r="AI301" s="2182">
        <v>0</v>
      </c>
      <c r="AJ301" s="2182"/>
      <c r="AK301" s="2182"/>
      <c r="AL301" s="2182"/>
      <c r="AM301" s="2182"/>
      <c r="AN301" s="2182"/>
      <c r="AO301" s="1417"/>
      <c r="AP301" s="1083" t="s">
        <v>710</v>
      </c>
      <c r="AQ301" s="1456" t="s">
        <v>157</v>
      </c>
      <c r="BL301" s="2136"/>
      <c r="BM301" s="2136"/>
      <c r="BN301" s="2136"/>
      <c r="BO301" s="2136"/>
      <c r="BP301" s="2136"/>
      <c r="BQ301" s="2136"/>
      <c r="BS301" s="2136"/>
      <c r="BT301" s="2136"/>
      <c r="BU301" s="2136"/>
      <c r="BV301" s="2136"/>
      <c r="BW301" s="2136"/>
      <c r="BX301" s="2136"/>
      <c r="BY301" s="1456"/>
      <c r="BZ301" s="1456"/>
      <c r="CA301" s="1456"/>
      <c r="CB301" s="1007"/>
      <c r="CC301" s="1476"/>
      <c r="CD301" s="1476"/>
    </row>
    <row r="302" spans="2:82" s="1069" customFormat="1" ht="17.100000000000001" customHeight="1" outlineLevel="1">
      <c r="B302" s="1082" t="s">
        <v>708</v>
      </c>
      <c r="C302" s="1456" t="s">
        <v>563</v>
      </c>
      <c r="S302" s="1076"/>
      <c r="V302" s="2090" t="s">
        <v>614</v>
      </c>
      <c r="W302" s="2091"/>
      <c r="X302" s="2091"/>
      <c r="Y302" s="2091"/>
      <c r="AA302" s="2182">
        <v>-245156216615</v>
      </c>
      <c r="AB302" s="2182"/>
      <c r="AC302" s="2182"/>
      <c r="AD302" s="2182"/>
      <c r="AE302" s="2182"/>
      <c r="AF302" s="2182"/>
      <c r="AG302" s="2182"/>
      <c r="AH302" s="1417"/>
      <c r="AI302" s="2182">
        <v>-56630458225</v>
      </c>
      <c r="AJ302" s="2182"/>
      <c r="AK302" s="2182"/>
      <c r="AL302" s="2182"/>
      <c r="AM302" s="2182"/>
      <c r="AN302" s="2182"/>
      <c r="AO302" s="1417"/>
      <c r="AP302" s="1455" t="s">
        <v>158</v>
      </c>
      <c r="AR302" s="1070"/>
      <c r="BL302" s="2147"/>
      <c r="BM302" s="2147"/>
      <c r="BN302" s="2147"/>
      <c r="BO302" s="2147"/>
      <c r="BP302" s="2147"/>
      <c r="BQ302" s="2147"/>
      <c r="BS302" s="2147">
        <v>0</v>
      </c>
      <c r="BT302" s="2147"/>
      <c r="BU302" s="2147"/>
      <c r="BV302" s="2147"/>
      <c r="BW302" s="2147"/>
      <c r="BX302" s="2147"/>
      <c r="BY302" s="1455"/>
      <c r="BZ302" s="1456"/>
      <c r="CA302" s="1456"/>
      <c r="CB302" s="1007"/>
      <c r="CC302" s="1476"/>
      <c r="CD302" s="1476"/>
    </row>
    <row r="303" spans="2:82" s="1069" customFormat="1" ht="15" customHeight="1" outlineLevel="1">
      <c r="B303" s="1082" t="s">
        <v>709</v>
      </c>
      <c r="C303" s="1456" t="s">
        <v>562</v>
      </c>
      <c r="S303" s="1076"/>
      <c r="V303" s="2090" t="s">
        <v>615</v>
      </c>
      <c r="W303" s="2091"/>
      <c r="X303" s="2091"/>
      <c r="Y303" s="2091"/>
      <c r="AA303" s="2194"/>
      <c r="AB303" s="2194"/>
      <c r="AC303" s="2194"/>
      <c r="AD303" s="2194"/>
      <c r="AE303" s="2194"/>
      <c r="AF303" s="2194"/>
      <c r="AG303" s="2194"/>
      <c r="AH303" s="1417"/>
      <c r="AI303" s="2182">
        <v>0</v>
      </c>
      <c r="AJ303" s="2182"/>
      <c r="AK303" s="2182"/>
      <c r="AL303" s="2182"/>
      <c r="AM303" s="2182"/>
      <c r="AN303" s="2182"/>
      <c r="AO303" s="1417"/>
      <c r="AP303" s="1083" t="s">
        <v>640</v>
      </c>
      <c r="AQ303" s="1456" t="s">
        <v>159</v>
      </c>
      <c r="BL303" s="2136"/>
      <c r="BM303" s="2136"/>
      <c r="BN303" s="2136"/>
      <c r="BO303" s="2136"/>
      <c r="BP303" s="2136"/>
      <c r="BQ303" s="2136"/>
      <c r="BS303" s="2136"/>
      <c r="BT303" s="2136"/>
      <c r="BU303" s="2136"/>
      <c r="BV303" s="2136"/>
      <c r="BW303" s="2136"/>
      <c r="BX303" s="2136"/>
      <c r="BY303" s="1456"/>
      <c r="BZ303" s="1456"/>
      <c r="CA303" s="1456"/>
      <c r="CB303" s="1007"/>
      <c r="CC303" s="1072"/>
    </row>
    <row r="304" spans="2:82" s="1069" customFormat="1" ht="17.100000000000001" customHeight="1" outlineLevel="1">
      <c r="B304" s="1082" t="s">
        <v>710</v>
      </c>
      <c r="C304" s="1456" t="s">
        <v>581</v>
      </c>
      <c r="S304" s="1076"/>
      <c r="V304" s="2090" t="s">
        <v>616</v>
      </c>
      <c r="W304" s="2091"/>
      <c r="X304" s="2091"/>
      <c r="Y304" s="2091"/>
      <c r="AA304" s="2194">
        <v>20399143359</v>
      </c>
      <c r="AB304" s="2194"/>
      <c r="AC304" s="2194"/>
      <c r="AD304" s="2194"/>
      <c r="AE304" s="2194"/>
      <c r="AF304" s="2194"/>
      <c r="AG304" s="2194"/>
      <c r="AH304" s="1417"/>
      <c r="AI304" s="2182">
        <v>9959824968</v>
      </c>
      <c r="AJ304" s="2182"/>
      <c r="AK304" s="2182"/>
      <c r="AL304" s="2182"/>
      <c r="AM304" s="2182"/>
      <c r="AN304" s="2182"/>
      <c r="AO304" s="1417"/>
      <c r="AP304" s="1083" t="s">
        <v>639</v>
      </c>
      <c r="AQ304" s="1456" t="s">
        <v>160</v>
      </c>
      <c r="BL304" s="2136"/>
      <c r="BM304" s="2136"/>
      <c r="BN304" s="2136"/>
      <c r="BO304" s="2136"/>
      <c r="BP304" s="2136"/>
      <c r="BQ304" s="2136"/>
      <c r="BS304" s="2136"/>
      <c r="BT304" s="2136"/>
      <c r="BU304" s="2136"/>
      <c r="BV304" s="2136"/>
      <c r="BW304" s="2136"/>
      <c r="BX304" s="2136"/>
      <c r="BY304" s="1456"/>
      <c r="BZ304" s="1456"/>
      <c r="CA304" s="1456"/>
      <c r="CB304" s="1007"/>
      <c r="CC304" s="1072"/>
    </row>
    <row r="305" spans="2:81" s="1065" customFormat="1" ht="16.5" customHeight="1" outlineLevel="1">
      <c r="B305" s="1088"/>
      <c r="C305" s="1070" t="s">
        <v>618</v>
      </c>
      <c r="D305" s="1089"/>
      <c r="S305" s="1076"/>
      <c r="V305" s="2091"/>
      <c r="W305" s="2091"/>
      <c r="X305" s="2091"/>
      <c r="Y305" s="2091"/>
      <c r="AA305" s="2143">
        <v>-203086072703</v>
      </c>
      <c r="AB305" s="2143"/>
      <c r="AC305" s="2143"/>
      <c r="AD305" s="2143"/>
      <c r="AE305" s="2143"/>
      <c r="AF305" s="2143"/>
      <c r="AG305" s="2143"/>
      <c r="AH305" s="1417"/>
      <c r="AI305" s="2143">
        <v>-52453270230</v>
      </c>
      <c r="AJ305" s="2143"/>
      <c r="AK305" s="2143"/>
      <c r="AL305" s="2143"/>
      <c r="AM305" s="2143"/>
      <c r="AN305" s="2143"/>
      <c r="AO305" s="1339"/>
      <c r="AP305" s="1090"/>
      <c r="AQ305" s="1461"/>
      <c r="BL305" s="1461"/>
      <c r="BM305" s="1461"/>
      <c r="BN305" s="1461"/>
      <c r="BO305" s="1461"/>
      <c r="BP305" s="1461"/>
      <c r="BQ305" s="1461"/>
      <c r="BS305" s="1461"/>
      <c r="BT305" s="1461"/>
      <c r="BU305" s="1461"/>
      <c r="BV305" s="1461"/>
      <c r="BW305" s="1461"/>
      <c r="BX305" s="1461"/>
      <c r="BY305" s="1461"/>
      <c r="BZ305" s="1338"/>
      <c r="CA305" s="1461"/>
      <c r="CB305" s="840"/>
      <c r="CC305" s="1091"/>
    </row>
    <row r="306" spans="2:81" s="1065" customFormat="1" ht="3.75" hidden="1" customHeight="1" outlineLevel="1">
      <c r="B306" s="1088"/>
      <c r="D306" s="1089"/>
      <c r="S306" s="1076"/>
      <c r="V306" s="2091"/>
      <c r="W306" s="2091"/>
      <c r="X306" s="2091"/>
      <c r="Y306" s="2091"/>
      <c r="AA306" s="1417"/>
      <c r="AB306" s="1417"/>
      <c r="AC306" s="1417"/>
      <c r="AD306" s="1417"/>
      <c r="AE306" s="1417"/>
      <c r="AF306" s="1417"/>
      <c r="AG306" s="1417"/>
      <c r="AH306" s="1417"/>
      <c r="AI306" s="1417"/>
      <c r="AJ306" s="1417"/>
      <c r="AK306" s="1417"/>
      <c r="AL306" s="1417"/>
      <c r="AM306" s="1417"/>
      <c r="AN306" s="1417"/>
      <c r="AO306" s="1339"/>
      <c r="AP306" s="1090"/>
      <c r="AQ306" s="1461"/>
      <c r="BL306" s="1461"/>
      <c r="BM306" s="1461"/>
      <c r="BN306" s="1461"/>
      <c r="BO306" s="1461"/>
      <c r="BP306" s="1461"/>
      <c r="BQ306" s="1461"/>
      <c r="BS306" s="1461"/>
      <c r="BT306" s="1461"/>
      <c r="BU306" s="1461"/>
      <c r="BV306" s="1461"/>
      <c r="BW306" s="1461"/>
      <c r="BX306" s="1461"/>
      <c r="BY306" s="1461"/>
      <c r="BZ306" s="1461"/>
      <c r="CA306" s="1461"/>
      <c r="CB306" s="840"/>
      <c r="CC306" s="1091"/>
    </row>
    <row r="307" spans="2:81" s="1065" customFormat="1" ht="18" customHeight="1" outlineLevel="1">
      <c r="B307" s="1088"/>
      <c r="D307" s="1089"/>
      <c r="S307" s="1076"/>
      <c r="V307" s="1416"/>
      <c r="W307" s="1416"/>
      <c r="X307" s="1416"/>
      <c r="Y307" s="1416"/>
      <c r="AA307" s="1417"/>
      <c r="AB307" s="1417"/>
      <c r="AC307" s="1417"/>
      <c r="AD307" s="1417"/>
      <c r="AE307" s="1417"/>
      <c r="AF307" s="1417"/>
      <c r="AG307" s="1417"/>
      <c r="AH307" s="1417"/>
      <c r="AI307" s="1417"/>
      <c r="AJ307" s="1417"/>
      <c r="AK307" s="1417"/>
      <c r="AL307" s="1417"/>
      <c r="AM307" s="1417"/>
      <c r="AN307" s="1417"/>
      <c r="AO307" s="1339"/>
      <c r="AP307" s="1090"/>
      <c r="AQ307" s="1461"/>
      <c r="BL307" s="1461"/>
      <c r="BM307" s="1461"/>
      <c r="BN307" s="1461"/>
      <c r="BO307" s="1461"/>
      <c r="BP307" s="1461"/>
      <c r="BQ307" s="1461"/>
      <c r="BS307" s="1461"/>
      <c r="BT307" s="1461"/>
      <c r="BU307" s="1461"/>
      <c r="BV307" s="1461"/>
      <c r="BW307" s="1461"/>
      <c r="BX307" s="1461"/>
      <c r="BY307" s="1461"/>
      <c r="BZ307" s="1461"/>
      <c r="CA307" s="1461"/>
      <c r="CB307" s="840"/>
      <c r="CC307" s="1091"/>
    </row>
    <row r="308" spans="2:81" s="1065" customFormat="1" ht="23.25" customHeight="1" outlineLevel="1">
      <c r="B308" s="2192" t="s">
        <v>2007</v>
      </c>
      <c r="C308" s="2132"/>
      <c r="D308" s="2132"/>
      <c r="E308" s="2132"/>
      <c r="F308" s="2132"/>
      <c r="G308" s="2132"/>
      <c r="H308" s="2132"/>
      <c r="I308" s="2132"/>
      <c r="J308" s="2132"/>
      <c r="K308" s="2132"/>
      <c r="L308" s="2132"/>
      <c r="M308" s="2132"/>
      <c r="N308" s="2132"/>
      <c r="O308" s="2132"/>
      <c r="P308" s="2132"/>
      <c r="Q308" s="2132"/>
      <c r="R308" s="2132"/>
      <c r="S308" s="2132"/>
      <c r="T308" s="2132"/>
      <c r="U308" s="2132"/>
      <c r="V308" s="2132"/>
      <c r="W308" s="2132"/>
      <c r="X308" s="2132"/>
      <c r="Y308" s="2132"/>
      <c r="Z308" s="2132"/>
      <c r="AA308" s="2132"/>
      <c r="AB308" s="2132"/>
      <c r="AC308" s="2132"/>
      <c r="AD308" s="2132"/>
      <c r="AE308" s="2132"/>
      <c r="AF308" s="2132"/>
      <c r="AG308" s="2132"/>
      <c r="AH308" s="2132"/>
      <c r="AI308" s="2132"/>
      <c r="AJ308" s="2132"/>
      <c r="AK308" s="2132"/>
      <c r="AL308" s="2132"/>
      <c r="AM308" s="2132"/>
      <c r="AN308" s="2132"/>
      <c r="AO308" s="1339"/>
      <c r="AP308" s="1090"/>
      <c r="AQ308" s="1461"/>
      <c r="BL308" s="1461"/>
      <c r="BM308" s="1461"/>
      <c r="BN308" s="1461"/>
      <c r="BO308" s="1461"/>
      <c r="BP308" s="1461"/>
      <c r="BQ308" s="1461"/>
      <c r="BS308" s="1461"/>
      <c r="BT308" s="1461"/>
      <c r="BU308" s="1461"/>
      <c r="BV308" s="1461"/>
      <c r="BW308" s="1461"/>
      <c r="BX308" s="1461"/>
      <c r="BY308" s="1461"/>
      <c r="BZ308" s="1461"/>
      <c r="CA308" s="1461"/>
      <c r="CB308" s="840"/>
      <c r="CC308" s="1091"/>
    </row>
    <row r="309" spans="2:81" s="1065" customFormat="1" ht="15" customHeight="1" outlineLevel="1">
      <c r="B309" s="1016" t="s">
        <v>598</v>
      </c>
      <c r="C309" s="1013"/>
      <c r="D309" s="1014"/>
      <c r="E309" s="1014"/>
      <c r="F309" s="1014"/>
      <c r="G309" s="1014"/>
      <c r="H309" s="1014"/>
      <c r="I309" s="1014"/>
      <c r="J309" s="1014"/>
      <c r="K309" s="1014"/>
      <c r="L309" s="1014"/>
      <c r="M309" s="1014"/>
      <c r="N309" s="1014"/>
      <c r="O309" s="1014"/>
      <c r="P309" s="1014"/>
      <c r="Q309" s="1014"/>
      <c r="R309" s="1014"/>
      <c r="S309" s="1014"/>
      <c r="T309" s="1014"/>
      <c r="U309" s="1014"/>
      <c r="V309" s="1014"/>
      <c r="W309" s="1014"/>
      <c r="X309" s="1014"/>
      <c r="Y309" s="1014"/>
      <c r="Z309" s="1015"/>
      <c r="AA309" s="1015"/>
      <c r="AB309" s="1015"/>
      <c r="AC309" s="1015"/>
      <c r="AD309" s="1015"/>
      <c r="AE309" s="1015"/>
      <c r="AF309" s="1014"/>
      <c r="AG309" s="1015"/>
      <c r="AH309" s="1014"/>
      <c r="AI309" s="1014"/>
      <c r="AJ309" s="1014"/>
      <c r="AK309" s="1014"/>
      <c r="AL309" s="1014"/>
      <c r="AM309" s="1014"/>
      <c r="AN309" s="1014"/>
      <c r="AO309" s="1339"/>
      <c r="AP309" s="1090"/>
      <c r="AQ309" s="1461"/>
      <c r="BL309" s="1461"/>
      <c r="BM309" s="1461"/>
      <c r="BN309" s="1461"/>
      <c r="BO309" s="1461"/>
      <c r="BP309" s="1461"/>
      <c r="BQ309" s="1461"/>
      <c r="BS309" s="1461"/>
      <c r="BT309" s="1461"/>
      <c r="BU309" s="1461"/>
      <c r="BV309" s="1461"/>
      <c r="BW309" s="1461"/>
      <c r="BX309" s="1461"/>
      <c r="BY309" s="1461"/>
      <c r="BZ309" s="1461"/>
      <c r="CA309" s="1461"/>
      <c r="CB309" s="840"/>
      <c r="CC309" s="1091"/>
    </row>
    <row r="310" spans="2:81" s="1065" customFormat="1" ht="17.25" customHeight="1" outlineLevel="1">
      <c r="B310" s="73" t="s">
        <v>2023</v>
      </c>
      <c r="C310" s="1013"/>
      <c r="D310" s="1014"/>
      <c r="E310" s="1014"/>
      <c r="F310" s="1014"/>
      <c r="G310" s="1014"/>
      <c r="H310" s="1014"/>
      <c r="I310" s="1014"/>
      <c r="J310" s="1014"/>
      <c r="K310" s="1014"/>
      <c r="L310" s="1014"/>
      <c r="M310" s="1014"/>
      <c r="N310" s="1014"/>
      <c r="O310" s="1014"/>
      <c r="P310" s="1014"/>
      <c r="Q310" s="1014"/>
      <c r="R310" s="1014"/>
      <c r="S310" s="1014"/>
      <c r="T310" s="1014"/>
      <c r="U310" s="1014"/>
      <c r="V310" s="1014"/>
      <c r="W310" s="1014"/>
      <c r="X310" s="1014"/>
      <c r="Y310" s="1014"/>
      <c r="Z310" s="1015"/>
      <c r="AA310" s="1015"/>
      <c r="AB310" s="1015"/>
      <c r="AC310" s="1015"/>
      <c r="AD310" s="1015"/>
      <c r="AE310" s="1015"/>
      <c r="AF310" s="1014"/>
      <c r="AG310" s="1015"/>
      <c r="AH310" s="1014"/>
      <c r="AI310" s="1014"/>
      <c r="AJ310" s="1014"/>
      <c r="AK310" s="1014"/>
      <c r="AL310" s="1014"/>
      <c r="AM310" s="1014"/>
      <c r="AN310" s="1014"/>
      <c r="AO310" s="1339"/>
      <c r="AP310" s="1090"/>
      <c r="AQ310" s="1461"/>
      <c r="BL310" s="1461"/>
      <c r="BM310" s="1461"/>
      <c r="BN310" s="1461"/>
      <c r="BO310" s="1461"/>
      <c r="BP310" s="1461"/>
      <c r="BQ310" s="1461"/>
      <c r="BS310" s="1461"/>
      <c r="BT310" s="1461"/>
      <c r="BU310" s="1461"/>
      <c r="BV310" s="1461"/>
      <c r="BW310" s="1461"/>
      <c r="BX310" s="1461"/>
      <c r="BY310" s="1461"/>
      <c r="BZ310" s="1461"/>
      <c r="CA310" s="1461"/>
      <c r="CB310" s="840"/>
      <c r="CC310" s="1091"/>
    </row>
    <row r="311" spans="2:81" s="1065" customFormat="1" ht="17.25" customHeight="1" outlineLevel="1">
      <c r="B311" s="73"/>
      <c r="C311" s="1013"/>
      <c r="D311" s="1014"/>
      <c r="E311" s="1014"/>
      <c r="F311" s="1014"/>
      <c r="G311" s="1014"/>
      <c r="H311" s="1014"/>
      <c r="I311" s="1014"/>
      <c r="J311" s="1014"/>
      <c r="K311" s="1014"/>
      <c r="L311" s="1014"/>
      <c r="M311" s="1014"/>
      <c r="N311" s="1014"/>
      <c r="O311" s="1014"/>
      <c r="P311" s="1014"/>
      <c r="Q311" s="1014"/>
      <c r="R311" s="1014"/>
      <c r="S311" s="1014"/>
      <c r="T311" s="1014"/>
      <c r="U311" s="1014"/>
      <c r="V311" s="1014"/>
      <c r="W311" s="1014"/>
      <c r="X311" s="1014"/>
      <c r="Y311" s="1014"/>
      <c r="Z311" s="1015"/>
      <c r="AA311" s="1015"/>
      <c r="AB311" s="1015"/>
      <c r="AC311" s="1015"/>
      <c r="AD311" s="1015"/>
      <c r="AE311" s="1015"/>
      <c r="AF311" s="1014"/>
      <c r="AG311" s="1015"/>
      <c r="AH311" s="1014"/>
      <c r="AI311" s="1014"/>
      <c r="AJ311" s="1014"/>
      <c r="AK311" s="1014"/>
      <c r="AL311" s="1014"/>
      <c r="AM311" s="1014"/>
      <c r="AN311" s="1014"/>
      <c r="AO311" s="1339"/>
      <c r="AP311" s="1090"/>
      <c r="AQ311" s="1461"/>
      <c r="BL311" s="1461"/>
      <c r="BM311" s="1461"/>
      <c r="BN311" s="1461"/>
      <c r="BO311" s="1461"/>
      <c r="BP311" s="1461"/>
      <c r="BQ311" s="1461"/>
      <c r="BS311" s="1461"/>
      <c r="BT311" s="1461"/>
      <c r="BU311" s="1461"/>
      <c r="BV311" s="1461"/>
      <c r="BW311" s="1461"/>
      <c r="BX311" s="1461"/>
      <c r="BY311" s="1461"/>
      <c r="BZ311" s="1461"/>
      <c r="CA311" s="1461"/>
      <c r="CB311" s="840"/>
      <c r="CC311" s="1091"/>
    </row>
    <row r="312" spans="2:81" s="1065" customFormat="1" ht="17.25" customHeight="1" outlineLevel="1">
      <c r="B312" s="1009"/>
      <c r="C312" s="1468"/>
      <c r="D312" s="48"/>
      <c r="E312" s="48"/>
      <c r="F312" s="48"/>
      <c r="G312" s="48"/>
      <c r="H312" s="48"/>
      <c r="I312" s="48"/>
      <c r="J312" s="48"/>
      <c r="K312" s="48"/>
      <c r="L312" s="48"/>
      <c r="M312" s="48"/>
      <c r="N312" s="48"/>
      <c r="O312" s="48"/>
      <c r="P312" s="48"/>
      <c r="Q312" s="48"/>
      <c r="R312" s="48"/>
      <c r="S312" s="48"/>
      <c r="T312" s="48"/>
      <c r="U312" s="48"/>
      <c r="V312" s="48"/>
      <c r="W312" s="48"/>
      <c r="X312" s="48"/>
      <c r="Y312" s="48"/>
      <c r="Z312" s="49"/>
      <c r="AA312" s="49"/>
      <c r="AB312" s="49"/>
      <c r="AC312" s="49"/>
      <c r="AD312" s="49"/>
      <c r="AE312" s="49"/>
      <c r="AF312" s="48"/>
      <c r="AG312" s="49"/>
      <c r="AH312" s="48"/>
      <c r="AI312" s="48"/>
      <c r="AJ312" s="48"/>
      <c r="AK312" s="48"/>
      <c r="AL312" s="48"/>
      <c r="AM312" s="48"/>
      <c r="AN312" s="1057" t="s">
        <v>389</v>
      </c>
      <c r="AO312" s="1339"/>
      <c r="AP312" s="1090"/>
      <c r="AQ312" s="1461"/>
      <c r="BL312" s="1461"/>
      <c r="BM312" s="1461"/>
      <c r="BN312" s="1461"/>
      <c r="BO312" s="1461"/>
      <c r="BP312" s="1461"/>
      <c r="BQ312" s="1461"/>
      <c r="BS312" s="1461"/>
      <c r="BT312" s="1461"/>
      <c r="BU312" s="1461"/>
      <c r="BV312" s="1461"/>
      <c r="BW312" s="1461"/>
      <c r="BX312" s="1461"/>
      <c r="BY312" s="1461"/>
      <c r="BZ312" s="1461"/>
      <c r="CA312" s="1461"/>
      <c r="CB312" s="840"/>
      <c r="CC312" s="1091"/>
    </row>
    <row r="313" spans="2:81" s="1065" customFormat="1" ht="17.25" customHeight="1" outlineLevel="1">
      <c r="B313" s="1058" t="s">
        <v>342</v>
      </c>
      <c r="C313" s="1059"/>
      <c r="D313" s="1059"/>
      <c r="E313" s="1060"/>
      <c r="F313" s="1059"/>
      <c r="G313" s="1061"/>
      <c r="H313" s="1059"/>
      <c r="I313" s="1059"/>
      <c r="J313" s="1059"/>
      <c r="K313" s="1059"/>
      <c r="L313" s="1059"/>
      <c r="M313" s="1059"/>
      <c r="N313" s="1059"/>
      <c r="O313" s="1059"/>
      <c r="P313" s="1059"/>
      <c r="Q313" s="1059"/>
      <c r="R313" s="1062"/>
      <c r="S313" s="1465"/>
      <c r="T313" s="116"/>
      <c r="U313" s="116"/>
      <c r="V313" s="2200" t="s">
        <v>343</v>
      </c>
      <c r="W313" s="2200"/>
      <c r="X313" s="2200"/>
      <c r="Y313" s="2200"/>
      <c r="Z313" s="1063"/>
      <c r="AA313" s="2193" t="s">
        <v>706</v>
      </c>
      <c r="AB313" s="2193"/>
      <c r="AC313" s="2193"/>
      <c r="AD313" s="2193"/>
      <c r="AE313" s="2193"/>
      <c r="AF313" s="2193"/>
      <c r="AG313" s="2193"/>
      <c r="AH313" s="1064"/>
      <c r="AI313" s="2197" t="s">
        <v>535</v>
      </c>
      <c r="AJ313" s="2197"/>
      <c r="AK313" s="2197"/>
      <c r="AL313" s="2197"/>
      <c r="AM313" s="2197"/>
      <c r="AN313" s="2197"/>
      <c r="AO313" s="1339"/>
      <c r="AP313" s="1090"/>
      <c r="AQ313" s="1461"/>
      <c r="BL313" s="1461"/>
      <c r="BM313" s="1461"/>
      <c r="BN313" s="1461"/>
      <c r="BO313" s="1461"/>
      <c r="BP313" s="1461"/>
      <c r="BQ313" s="1461"/>
      <c r="BS313" s="1461"/>
      <c r="BT313" s="1461"/>
      <c r="BU313" s="1461"/>
      <c r="BV313" s="1461"/>
      <c r="BW313" s="1461"/>
      <c r="BX313" s="1461"/>
      <c r="BY313" s="1461"/>
      <c r="BZ313" s="1461"/>
      <c r="CA313" s="1461"/>
      <c r="CB313" s="840"/>
      <c r="CC313" s="1091"/>
    </row>
    <row r="314" spans="2:81" s="1065" customFormat="1" ht="15" customHeight="1" outlineLevel="1">
      <c r="B314" s="1086" t="s">
        <v>579</v>
      </c>
      <c r="C314" s="1069"/>
      <c r="D314" s="1070"/>
      <c r="E314" s="1069"/>
      <c r="F314" s="1069"/>
      <c r="G314" s="1069"/>
      <c r="H314" s="1069"/>
      <c r="I314" s="1069"/>
      <c r="J314" s="1069"/>
      <c r="K314" s="1069"/>
      <c r="L314" s="1069"/>
      <c r="M314" s="1069"/>
      <c r="N314" s="1069"/>
      <c r="O314" s="1069"/>
      <c r="P314" s="1069"/>
      <c r="Q314" s="1069"/>
      <c r="R314" s="1069"/>
      <c r="S314" s="1076"/>
      <c r="V314" s="2091"/>
      <c r="W314" s="2091"/>
      <c r="X314" s="2091"/>
      <c r="Y314" s="2091"/>
      <c r="AA314" s="2182"/>
      <c r="AB314" s="2182"/>
      <c r="AC314" s="2182"/>
      <c r="AD314" s="2182"/>
      <c r="AE314" s="2182"/>
      <c r="AF314" s="2182"/>
      <c r="AG314" s="2182"/>
      <c r="AH314" s="1417"/>
      <c r="AI314" s="2195"/>
      <c r="AJ314" s="2195"/>
      <c r="AK314" s="2195"/>
      <c r="AL314" s="2195"/>
      <c r="AM314" s="2195"/>
      <c r="AN314" s="2195"/>
      <c r="AO314" s="1339"/>
      <c r="AP314" s="1090" t="s">
        <v>638</v>
      </c>
      <c r="AQ314" s="1461" t="s">
        <v>161</v>
      </c>
      <c r="BL314" s="2148"/>
      <c r="BM314" s="2148"/>
      <c r="BN314" s="2148"/>
      <c r="BO314" s="2148"/>
      <c r="BP314" s="2148"/>
      <c r="BQ314" s="2148"/>
      <c r="BS314" s="2148"/>
      <c r="BT314" s="2148"/>
      <c r="BU314" s="2148"/>
      <c r="BV314" s="2148"/>
      <c r="BW314" s="2148"/>
      <c r="BX314" s="2148"/>
      <c r="BY314" s="1461"/>
      <c r="BZ314" s="1461"/>
      <c r="CA314" s="1461"/>
      <c r="CB314" s="840"/>
      <c r="CC314" s="1091"/>
    </row>
    <row r="315" spans="2:81" s="1065" customFormat="1" ht="26.25" customHeight="1" outlineLevel="1">
      <c r="B315" s="1087" t="s">
        <v>640</v>
      </c>
      <c r="C315" s="2202" t="s">
        <v>1973</v>
      </c>
      <c r="D315" s="2202"/>
      <c r="E315" s="2202"/>
      <c r="F315" s="2202"/>
      <c r="G315" s="2202"/>
      <c r="H315" s="2202"/>
      <c r="I315" s="2202"/>
      <c r="J315" s="2202"/>
      <c r="K315" s="2202"/>
      <c r="L315" s="2202"/>
      <c r="M315" s="2202"/>
      <c r="N315" s="2202"/>
      <c r="O315" s="2202"/>
      <c r="P315" s="2202"/>
      <c r="Q315" s="2202"/>
      <c r="R315" s="2202"/>
      <c r="S315" s="2202"/>
      <c r="V315" s="2090" t="s">
        <v>622</v>
      </c>
      <c r="W315" s="2091"/>
      <c r="X315" s="2091"/>
      <c r="Y315" s="2091"/>
      <c r="AA315" s="2194"/>
      <c r="AB315" s="2194"/>
      <c r="AC315" s="2194"/>
      <c r="AD315" s="2194"/>
      <c r="AE315" s="2194"/>
      <c r="AF315" s="2194"/>
      <c r="AG315" s="2194"/>
      <c r="AH315" s="1417"/>
      <c r="AI315" s="2182">
        <v>0</v>
      </c>
      <c r="AJ315" s="2182"/>
      <c r="AK315" s="2182"/>
      <c r="AL315" s="2182"/>
      <c r="AM315" s="2182"/>
      <c r="AN315" s="2182"/>
      <c r="AO315" s="1339"/>
      <c r="AP315" s="1090" t="s">
        <v>637</v>
      </c>
      <c r="AQ315" s="1461" t="s">
        <v>162</v>
      </c>
      <c r="BL315" s="2148"/>
      <c r="BM315" s="2148"/>
      <c r="BN315" s="2148"/>
      <c r="BO315" s="2148"/>
      <c r="BP315" s="2148"/>
      <c r="BQ315" s="2148"/>
      <c r="BS315" s="2148"/>
      <c r="BT315" s="2148"/>
      <c r="BU315" s="2148"/>
      <c r="BV315" s="2148"/>
      <c r="BW315" s="2148"/>
      <c r="BX315" s="2148"/>
      <c r="BY315" s="1461"/>
      <c r="BZ315" s="1461"/>
      <c r="CA315" s="1461"/>
      <c r="CB315" s="840"/>
      <c r="CC315" s="1091"/>
    </row>
    <row r="316" spans="2:81" s="1065" customFormat="1" ht="27" hidden="1" customHeight="1" outlineLevel="1">
      <c r="B316" s="1087" t="s">
        <v>639</v>
      </c>
      <c r="C316" s="2202" t="s">
        <v>1545</v>
      </c>
      <c r="D316" s="2202"/>
      <c r="E316" s="2202"/>
      <c r="F316" s="2202"/>
      <c r="G316" s="2202"/>
      <c r="H316" s="2202"/>
      <c r="I316" s="2202"/>
      <c r="J316" s="2202"/>
      <c r="K316" s="2202"/>
      <c r="L316" s="2202"/>
      <c r="M316" s="2202"/>
      <c r="N316" s="2202"/>
      <c r="O316" s="2202"/>
      <c r="P316" s="2202"/>
      <c r="Q316" s="2202"/>
      <c r="R316" s="2202"/>
      <c r="S316" s="2202"/>
      <c r="V316" s="2090" t="s">
        <v>623</v>
      </c>
      <c r="W316" s="2091"/>
      <c r="X316" s="2091"/>
      <c r="Y316" s="2091"/>
      <c r="AA316" s="2194"/>
      <c r="AB316" s="2194"/>
      <c r="AC316" s="2194"/>
      <c r="AD316" s="2194"/>
      <c r="AE316" s="2194"/>
      <c r="AF316" s="2194"/>
      <c r="AG316" s="2194"/>
      <c r="AH316" s="1417"/>
      <c r="AI316" s="2194"/>
      <c r="AJ316" s="2194"/>
      <c r="AK316" s="2194"/>
      <c r="AL316" s="2194"/>
      <c r="AM316" s="2194"/>
      <c r="AN316" s="2194"/>
      <c r="AO316" s="1339"/>
      <c r="AP316" s="1090" t="s">
        <v>709</v>
      </c>
      <c r="AQ316" s="1461" t="s">
        <v>167</v>
      </c>
      <c r="BL316" s="2148"/>
      <c r="BM316" s="2148"/>
      <c r="BN316" s="2148"/>
      <c r="BO316" s="2148"/>
      <c r="BP316" s="2148"/>
      <c r="BQ316" s="2148"/>
      <c r="BS316" s="2148"/>
      <c r="BT316" s="2148"/>
      <c r="BU316" s="2148"/>
      <c r="BV316" s="2148"/>
      <c r="BW316" s="2148"/>
      <c r="BX316" s="2148"/>
      <c r="BY316" s="1461"/>
      <c r="BZ316" s="1461"/>
      <c r="CA316" s="1461"/>
      <c r="CB316" s="840"/>
      <c r="CC316" s="1091"/>
    </row>
    <row r="317" spans="2:81" s="1065" customFormat="1" ht="17.100000000000001" customHeight="1" outlineLevel="1">
      <c r="B317" s="1087" t="s">
        <v>638</v>
      </c>
      <c r="C317" s="1092" t="s">
        <v>558</v>
      </c>
      <c r="D317" s="1093"/>
      <c r="E317" s="1093"/>
      <c r="F317" s="1093"/>
      <c r="G317" s="1093"/>
      <c r="H317" s="1093"/>
      <c r="I317" s="1093"/>
      <c r="J317" s="1093"/>
      <c r="K317" s="1093"/>
      <c r="L317" s="1093"/>
      <c r="M317" s="1093"/>
      <c r="N317" s="1093"/>
      <c r="O317" s="1093"/>
      <c r="P317" s="1093"/>
      <c r="Q317" s="1093"/>
      <c r="R317" s="1093"/>
      <c r="S317" s="1094"/>
      <c r="V317" s="2090" t="s">
        <v>624</v>
      </c>
      <c r="W317" s="2091"/>
      <c r="X317" s="2091"/>
      <c r="Y317" s="2091"/>
      <c r="AA317" s="2194">
        <v>899662289382</v>
      </c>
      <c r="AB317" s="2194"/>
      <c r="AC317" s="2194"/>
      <c r="AD317" s="2194"/>
      <c r="AE317" s="2194"/>
      <c r="AF317" s="2194"/>
      <c r="AG317" s="2194"/>
      <c r="AH317" s="1417"/>
      <c r="AI317" s="2182">
        <v>552584711427</v>
      </c>
      <c r="AJ317" s="2182"/>
      <c r="AK317" s="2182"/>
      <c r="AL317" s="2182"/>
      <c r="AM317" s="2182"/>
      <c r="AN317" s="2182"/>
      <c r="AO317" s="1339"/>
      <c r="AP317" s="1460" t="s">
        <v>168</v>
      </c>
      <c r="AR317" s="1089"/>
      <c r="BL317" s="2135"/>
      <c r="BM317" s="2135"/>
      <c r="BN317" s="2135"/>
      <c r="BO317" s="2135"/>
      <c r="BP317" s="2135"/>
      <c r="BQ317" s="2135"/>
      <c r="BS317" s="2135" t="e">
        <v>#REF!</v>
      </c>
      <c r="BT317" s="2135"/>
      <c r="BU317" s="2135"/>
      <c r="BV317" s="2135"/>
      <c r="BW317" s="2135"/>
      <c r="BX317" s="2135"/>
      <c r="BY317" s="1460"/>
      <c r="BZ317" s="1461"/>
      <c r="CA317" s="1461"/>
      <c r="CB317" s="840"/>
      <c r="CC317" s="1091"/>
    </row>
    <row r="318" spans="2:81" s="1065" customFormat="1" ht="17.100000000000001" customHeight="1" outlineLevel="1">
      <c r="B318" s="1087" t="s">
        <v>637</v>
      </c>
      <c r="C318" s="1092" t="s">
        <v>557</v>
      </c>
      <c r="D318" s="1093"/>
      <c r="E318" s="1093"/>
      <c r="F318" s="1093"/>
      <c r="G318" s="1093"/>
      <c r="H318" s="1093"/>
      <c r="I318" s="1093"/>
      <c r="J318" s="1093"/>
      <c r="K318" s="1093"/>
      <c r="L318" s="1093"/>
      <c r="M318" s="1093"/>
      <c r="N318" s="1093"/>
      <c r="O318" s="1093"/>
      <c r="P318" s="1093"/>
      <c r="Q318" s="1093"/>
      <c r="R318" s="1093"/>
      <c r="S318" s="1094"/>
      <c r="V318" s="2090" t="s">
        <v>625</v>
      </c>
      <c r="W318" s="2091"/>
      <c r="X318" s="2091"/>
      <c r="Y318" s="2091"/>
      <c r="AA318" s="2194">
        <v>-575354753358</v>
      </c>
      <c r="AB318" s="2194"/>
      <c r="AC318" s="2194"/>
      <c r="AD318" s="2194"/>
      <c r="AE318" s="2194"/>
      <c r="AF318" s="2194"/>
      <c r="AG318" s="2194"/>
      <c r="AH318" s="1417"/>
      <c r="AI318" s="2182">
        <v>-558566658290</v>
      </c>
      <c r="AJ318" s="2182"/>
      <c r="AK318" s="2182"/>
      <c r="AL318" s="2182"/>
      <c r="AM318" s="2182"/>
      <c r="AN318" s="2182"/>
      <c r="AO318" s="1339"/>
      <c r="AP318" s="1089"/>
      <c r="AR318" s="1089"/>
      <c r="BL318" s="2135"/>
      <c r="BM318" s="2135"/>
      <c r="BN318" s="2135"/>
      <c r="BO318" s="2135"/>
      <c r="BP318" s="2135"/>
      <c r="BQ318" s="2135"/>
      <c r="BS318" s="2135"/>
      <c r="BT318" s="2135"/>
      <c r="BU318" s="2135"/>
      <c r="BV318" s="2135"/>
      <c r="BW318" s="2135"/>
      <c r="BX318" s="2135"/>
      <c r="BY318" s="1460"/>
      <c r="BZ318" s="1461"/>
      <c r="CA318" s="1461"/>
      <c r="CB318" s="840"/>
      <c r="CC318" s="1091"/>
    </row>
    <row r="319" spans="2:81" s="1065" customFormat="1" ht="17.100000000000001" customHeight="1" outlineLevel="1">
      <c r="B319" s="1087" t="s">
        <v>708</v>
      </c>
      <c r="C319" s="1092" t="s">
        <v>549</v>
      </c>
      <c r="D319" s="1093"/>
      <c r="E319" s="1093"/>
      <c r="F319" s="1093"/>
      <c r="G319" s="1093"/>
      <c r="H319" s="1093"/>
      <c r="I319" s="1093"/>
      <c r="J319" s="1093"/>
      <c r="K319" s="1093"/>
      <c r="L319" s="1093"/>
      <c r="M319" s="1093"/>
      <c r="N319" s="1093"/>
      <c r="O319" s="1093"/>
      <c r="P319" s="1093"/>
      <c r="Q319" s="1093"/>
      <c r="R319" s="1093"/>
      <c r="S319" s="1094"/>
      <c r="V319" s="2090" t="s">
        <v>626</v>
      </c>
      <c r="W319" s="2091"/>
      <c r="X319" s="2091"/>
      <c r="Y319" s="2091"/>
      <c r="AA319" s="2194">
        <v>-3032609710</v>
      </c>
      <c r="AB319" s="2194"/>
      <c r="AC319" s="2194"/>
      <c r="AD319" s="2194"/>
      <c r="AE319" s="2194"/>
      <c r="AF319" s="2194"/>
      <c r="AG319" s="2194"/>
      <c r="AH319" s="1417"/>
      <c r="AI319" s="2182">
        <v>-662758236</v>
      </c>
      <c r="AJ319" s="2182"/>
      <c r="AK319" s="2182"/>
      <c r="AL319" s="2182"/>
      <c r="AM319" s="2182"/>
      <c r="AN319" s="2182"/>
      <c r="AO319" s="1339"/>
      <c r="AP319" s="1460" t="s">
        <v>169</v>
      </c>
      <c r="AR319" s="1089"/>
      <c r="BL319" s="2135"/>
      <c r="BM319" s="2135"/>
      <c r="BN319" s="2135"/>
      <c r="BO319" s="2135"/>
      <c r="BP319" s="2135"/>
      <c r="BQ319" s="2135"/>
      <c r="BS319" s="2135"/>
      <c r="BT319" s="2135"/>
      <c r="BU319" s="2135"/>
      <c r="BV319" s="2135"/>
      <c r="BW319" s="2135"/>
      <c r="BX319" s="2135"/>
      <c r="BY319" s="1460"/>
      <c r="BZ319" s="1461"/>
      <c r="CA319" s="1461"/>
      <c r="CB319" s="840"/>
      <c r="CC319" s="1091"/>
    </row>
    <row r="320" spans="2:81" s="1095" customFormat="1" ht="17.100000000000001" customHeight="1" outlineLevel="1">
      <c r="B320" s="1087" t="s">
        <v>709</v>
      </c>
      <c r="C320" s="1092" t="s">
        <v>548</v>
      </c>
      <c r="D320" s="1093"/>
      <c r="E320" s="1093"/>
      <c r="F320" s="1093"/>
      <c r="G320" s="1093"/>
      <c r="H320" s="1093"/>
      <c r="I320" s="1093"/>
      <c r="J320" s="1093"/>
      <c r="K320" s="1093"/>
      <c r="L320" s="1093"/>
      <c r="M320" s="1093"/>
      <c r="N320" s="1093"/>
      <c r="O320" s="1093"/>
      <c r="P320" s="1093"/>
      <c r="Q320" s="1093"/>
      <c r="R320" s="1093"/>
      <c r="S320" s="1094"/>
      <c r="T320" s="1065"/>
      <c r="U320" s="1065"/>
      <c r="V320" s="2090" t="s">
        <v>627</v>
      </c>
      <c r="W320" s="2091"/>
      <c r="X320" s="2091"/>
      <c r="Y320" s="2091"/>
      <c r="AA320" s="2194"/>
      <c r="AB320" s="2194"/>
      <c r="AC320" s="2194"/>
      <c r="AD320" s="2194"/>
      <c r="AE320" s="2194"/>
      <c r="AF320" s="2194"/>
      <c r="AG320" s="2194"/>
      <c r="AH320" s="1340"/>
      <c r="AI320" s="2182">
        <v>0</v>
      </c>
      <c r="AJ320" s="2182"/>
      <c r="AK320" s="2182"/>
      <c r="AL320" s="2182"/>
      <c r="AM320" s="2182"/>
      <c r="AN320" s="2182"/>
      <c r="AO320" s="1341"/>
      <c r="AQ320" s="1096" t="s">
        <v>170</v>
      </c>
      <c r="AR320" s="1097"/>
      <c r="BL320" s="2145"/>
      <c r="BM320" s="2145"/>
      <c r="BN320" s="2145"/>
      <c r="BO320" s="2145"/>
      <c r="BP320" s="2145"/>
      <c r="BQ320" s="2145"/>
      <c r="BS320" s="2145"/>
      <c r="BT320" s="2145"/>
      <c r="BU320" s="2145"/>
      <c r="BV320" s="2145"/>
      <c r="BW320" s="2145"/>
      <c r="BX320" s="2145"/>
      <c r="BY320" s="1458"/>
      <c r="BZ320" s="1096"/>
      <c r="CA320" s="1096"/>
      <c r="CB320" s="1098"/>
      <c r="CC320" s="1099"/>
    </row>
    <row r="321" spans="2:81" s="1095" customFormat="1" ht="17.100000000000001" customHeight="1" outlineLevel="1">
      <c r="B321" s="1087"/>
      <c r="C321" s="1022" t="s">
        <v>1546</v>
      </c>
      <c r="D321" s="1093"/>
      <c r="E321" s="1093"/>
      <c r="F321" s="1093"/>
      <c r="G321" s="1093"/>
      <c r="H321" s="1093"/>
      <c r="I321" s="1093"/>
      <c r="J321" s="1093"/>
      <c r="K321" s="1093"/>
      <c r="L321" s="1093"/>
      <c r="M321" s="1093"/>
      <c r="N321" s="1093"/>
      <c r="O321" s="1093"/>
      <c r="P321" s="1093"/>
      <c r="Q321" s="1093"/>
      <c r="R321" s="1093"/>
      <c r="S321" s="1094"/>
      <c r="T321" s="1065"/>
      <c r="U321" s="1065"/>
      <c r="V321" s="1415"/>
      <c r="W321" s="1416"/>
      <c r="X321" s="1416"/>
      <c r="Y321" s="1416"/>
      <c r="AA321" s="2143">
        <v>321274926314</v>
      </c>
      <c r="AB321" s="2143"/>
      <c r="AC321" s="2143"/>
      <c r="AD321" s="2143"/>
      <c r="AE321" s="2143"/>
      <c r="AF321" s="2143"/>
      <c r="AG321" s="2143"/>
      <c r="AH321" s="1340"/>
      <c r="AI321" s="2143">
        <v>-6644705099</v>
      </c>
      <c r="AJ321" s="2143"/>
      <c r="AK321" s="2143"/>
      <c r="AL321" s="2143"/>
      <c r="AM321" s="2143"/>
      <c r="AN321" s="2143"/>
      <c r="AO321" s="1341"/>
      <c r="AQ321" s="1096"/>
      <c r="AR321" s="1097"/>
      <c r="BL321" s="1458"/>
      <c r="BM321" s="1458"/>
      <c r="BN321" s="1458"/>
      <c r="BO321" s="1458"/>
      <c r="BP321" s="1458"/>
      <c r="BQ321" s="1458"/>
      <c r="BS321" s="1458"/>
      <c r="BT321" s="1458"/>
      <c r="BU321" s="1458"/>
      <c r="BV321" s="1458"/>
      <c r="BW321" s="1458"/>
      <c r="BX321" s="1458"/>
      <c r="BY321" s="1458"/>
      <c r="BZ321" s="1096"/>
      <c r="CA321" s="1096"/>
      <c r="CB321" s="1098"/>
      <c r="CC321" s="1099"/>
    </row>
    <row r="322" spans="2:81" s="1065" customFormat="1" ht="4.5" customHeight="1" outlineLevel="1">
      <c r="B322" s="1085"/>
      <c r="C322" s="1069"/>
      <c r="D322" s="1069"/>
      <c r="E322" s="1069"/>
      <c r="F322" s="1069"/>
      <c r="G322" s="1069"/>
      <c r="H322" s="1069"/>
      <c r="I322" s="1069"/>
      <c r="J322" s="1069"/>
      <c r="K322" s="1069"/>
      <c r="L322" s="1069"/>
      <c r="M322" s="1069"/>
      <c r="N322" s="1069"/>
      <c r="O322" s="1069"/>
      <c r="P322" s="1069"/>
      <c r="Q322" s="1069"/>
      <c r="R322" s="1069"/>
      <c r="S322" s="1076"/>
      <c r="V322" s="2091"/>
      <c r="W322" s="2091"/>
      <c r="X322" s="2091"/>
      <c r="Y322" s="2091"/>
      <c r="AA322" s="2182"/>
      <c r="AB322" s="2182"/>
      <c r="AC322" s="2182"/>
      <c r="AD322" s="2182"/>
      <c r="AE322" s="2182"/>
      <c r="AF322" s="2182"/>
      <c r="AG322" s="2182"/>
      <c r="AH322" s="1417"/>
      <c r="AI322" s="1417"/>
      <c r="AJ322" s="1417"/>
      <c r="AK322" s="1417"/>
      <c r="AL322" s="1417"/>
      <c r="AM322" s="1417"/>
      <c r="AN322" s="1417"/>
      <c r="AO322" s="1339"/>
      <c r="AP322" s="1460" t="s">
        <v>171</v>
      </c>
      <c r="AR322" s="1089"/>
      <c r="BL322" s="2146"/>
      <c r="BM322" s="2146"/>
      <c r="BN322" s="2146"/>
      <c r="BO322" s="2146"/>
      <c r="BP322" s="2146"/>
      <c r="BQ322" s="2146"/>
      <c r="BS322" s="2146" t="e">
        <v>#REF!</v>
      </c>
      <c r="BT322" s="2146"/>
      <c r="BU322" s="2146"/>
      <c r="BV322" s="2146"/>
      <c r="BW322" s="2146"/>
      <c r="BX322" s="2146"/>
      <c r="BY322" s="1459"/>
      <c r="BZ322" s="1461"/>
      <c r="CA322" s="1461"/>
      <c r="CB322" s="840"/>
      <c r="CC322" s="1091"/>
    </row>
    <row r="323" spans="2:81" ht="17.100000000000001" customHeight="1" outlineLevel="1">
      <c r="B323" s="1086" t="s">
        <v>1955</v>
      </c>
      <c r="C323" s="1069"/>
      <c r="D323" s="1070"/>
      <c r="E323" s="1069"/>
      <c r="F323" s="1069"/>
      <c r="G323" s="1069"/>
      <c r="H323" s="1069"/>
      <c r="I323" s="1069"/>
      <c r="J323" s="1069"/>
      <c r="K323" s="1069"/>
      <c r="L323" s="1069"/>
      <c r="M323" s="1069"/>
      <c r="N323" s="1069"/>
      <c r="O323" s="1069"/>
      <c r="P323" s="1069"/>
      <c r="Q323" s="1069"/>
      <c r="R323" s="1069"/>
      <c r="S323" s="1076"/>
      <c r="T323" s="1065"/>
      <c r="U323" s="1065"/>
      <c r="V323" s="2190" t="s">
        <v>629</v>
      </c>
      <c r="W323" s="2191"/>
      <c r="X323" s="2191"/>
      <c r="Y323" s="2191"/>
      <c r="AA323" s="2195">
        <v>-35392782003</v>
      </c>
      <c r="AB323" s="2195"/>
      <c r="AC323" s="2195"/>
      <c r="AD323" s="2195"/>
      <c r="AE323" s="2195"/>
      <c r="AF323" s="2195"/>
      <c r="AG323" s="2195"/>
      <c r="AH323" s="1414"/>
      <c r="AI323" s="2143">
        <v>-715250429</v>
      </c>
      <c r="AJ323" s="2143"/>
      <c r="AK323" s="2143"/>
      <c r="AL323" s="2143"/>
      <c r="AM323" s="2143"/>
      <c r="AN323" s="2143"/>
      <c r="AO323" s="1342"/>
    </row>
    <row r="324" spans="2:81" ht="3.75" hidden="1" customHeight="1" outlineLevel="1">
      <c r="B324" s="1085"/>
      <c r="C324" s="1069"/>
      <c r="D324" s="1070"/>
      <c r="E324" s="1069"/>
      <c r="F324" s="1069"/>
      <c r="G324" s="1069"/>
      <c r="H324" s="1069"/>
      <c r="I324" s="1069"/>
      <c r="J324" s="1069"/>
      <c r="K324" s="1069"/>
      <c r="L324" s="1069"/>
      <c r="M324" s="1069"/>
      <c r="N324" s="1069"/>
      <c r="O324" s="1069"/>
      <c r="P324" s="1069"/>
      <c r="Q324" s="1069"/>
      <c r="R324" s="1069"/>
      <c r="S324" s="1076"/>
      <c r="T324" s="1065"/>
      <c r="U324" s="1065"/>
      <c r="V324" s="2091"/>
      <c r="W324" s="2091"/>
      <c r="X324" s="2091"/>
      <c r="Y324" s="2091"/>
      <c r="AA324" s="2203">
        <v>0</v>
      </c>
      <c r="AB324" s="2203"/>
      <c r="AC324" s="2203"/>
      <c r="AD324" s="2203"/>
      <c r="AE324" s="2203"/>
      <c r="AF324" s="2203"/>
      <c r="AG324" s="2203"/>
      <c r="AH324" s="1414"/>
      <c r="AI324" s="2203"/>
      <c r="AJ324" s="2203"/>
      <c r="AK324" s="2203"/>
      <c r="AL324" s="2203"/>
      <c r="AM324" s="2203"/>
      <c r="AN324" s="2203"/>
      <c r="AO324" s="1342"/>
    </row>
    <row r="325" spans="2:81" ht="17.100000000000001" customHeight="1" outlineLevel="1">
      <c r="B325" s="1086" t="s">
        <v>1956</v>
      </c>
      <c r="C325" s="1069"/>
      <c r="D325" s="1070"/>
      <c r="E325" s="1069"/>
      <c r="F325" s="1069"/>
      <c r="G325" s="1069"/>
      <c r="H325" s="1069"/>
      <c r="I325" s="1069"/>
      <c r="J325" s="1069"/>
      <c r="K325" s="1069"/>
      <c r="L325" s="1069"/>
      <c r="M325" s="1069"/>
      <c r="N325" s="1069"/>
      <c r="O325" s="1069"/>
      <c r="P325" s="1069"/>
      <c r="Q325" s="1069"/>
      <c r="R325" s="1069"/>
      <c r="S325" s="1076"/>
      <c r="T325" s="1065"/>
      <c r="U325" s="1065"/>
      <c r="V325" s="2190" t="s">
        <v>630</v>
      </c>
      <c r="W325" s="2191"/>
      <c r="X325" s="2191"/>
      <c r="Y325" s="2191"/>
      <c r="AA325" s="2204">
        <v>42156342744</v>
      </c>
      <c r="AB325" s="2204"/>
      <c r="AC325" s="2204"/>
      <c r="AD325" s="2204"/>
      <c r="AE325" s="2204"/>
      <c r="AF325" s="2204"/>
      <c r="AG325" s="2204"/>
      <c r="AH325" s="1414"/>
      <c r="AI325" s="2195">
        <v>42871593173</v>
      </c>
      <c r="AJ325" s="2195"/>
      <c r="AK325" s="2195"/>
      <c r="AL325" s="2195"/>
      <c r="AM325" s="2195"/>
      <c r="AN325" s="2195"/>
      <c r="AO325" s="1342"/>
    </row>
    <row r="326" spans="2:81" ht="17.100000000000001" customHeight="1" outlineLevel="1">
      <c r="B326" s="1101" t="s">
        <v>645</v>
      </c>
      <c r="C326" s="1456"/>
      <c r="D326" s="1456"/>
      <c r="E326" s="1456"/>
      <c r="F326" s="1456"/>
      <c r="G326" s="1456"/>
      <c r="H326" s="1456"/>
      <c r="I326" s="1456"/>
      <c r="J326" s="1456"/>
      <c r="K326" s="1456"/>
      <c r="L326" s="1456"/>
      <c r="M326" s="1456"/>
      <c r="N326" s="1456"/>
      <c r="O326" s="1456"/>
      <c r="P326" s="1456"/>
      <c r="Q326" s="1456"/>
      <c r="R326" s="1069"/>
      <c r="S326" s="1076"/>
      <c r="T326" s="1065"/>
      <c r="U326" s="1065"/>
      <c r="V326" s="2090" t="s">
        <v>631</v>
      </c>
      <c r="W326" s="2091"/>
      <c r="X326" s="2091"/>
      <c r="Y326" s="2091"/>
      <c r="AA326" s="2206"/>
      <c r="AB326" s="2206"/>
      <c r="AC326" s="2206"/>
      <c r="AD326" s="2206"/>
      <c r="AE326" s="2206"/>
      <c r="AF326" s="2206"/>
      <c r="AG326" s="2206"/>
      <c r="AH326" s="1414"/>
      <c r="AI326" s="2205"/>
      <c r="AJ326" s="2205"/>
      <c r="AK326" s="2205"/>
      <c r="AL326" s="2205"/>
      <c r="AM326" s="2205"/>
      <c r="AN326" s="2205"/>
      <c r="AO326" s="1342"/>
    </row>
    <row r="327" spans="2:81" ht="17.100000000000001" customHeight="1" outlineLevel="1">
      <c r="B327" s="1086" t="s">
        <v>1957</v>
      </c>
      <c r="C327" s="1069"/>
      <c r="D327" s="1070"/>
      <c r="E327" s="1069"/>
      <c r="F327" s="1069"/>
      <c r="G327" s="1069"/>
      <c r="H327" s="1069"/>
      <c r="I327" s="1069"/>
      <c r="J327" s="1069"/>
      <c r="K327" s="1069"/>
      <c r="L327" s="1069"/>
      <c r="M327" s="1069"/>
      <c r="N327" s="1069"/>
      <c r="O327" s="1069"/>
      <c r="P327" s="1069"/>
      <c r="Q327" s="1069"/>
      <c r="R327" s="1069"/>
      <c r="S327" s="1076"/>
      <c r="T327" s="1065"/>
      <c r="U327" s="1065"/>
      <c r="V327" s="2190" t="s">
        <v>632</v>
      </c>
      <c r="W327" s="2191"/>
      <c r="X327" s="2191"/>
      <c r="Y327" s="2191"/>
      <c r="AA327" s="2203">
        <v>6763560741</v>
      </c>
      <c r="AB327" s="2203"/>
      <c r="AC327" s="2203"/>
      <c r="AD327" s="2203"/>
      <c r="AE327" s="2203"/>
      <c r="AF327" s="2203"/>
      <c r="AG327" s="2203"/>
      <c r="AH327" s="1414"/>
      <c r="AI327" s="2203">
        <v>42156342744</v>
      </c>
      <c r="AJ327" s="2203"/>
      <c r="AK327" s="2203"/>
      <c r="AL327" s="2203"/>
      <c r="AM327" s="2203"/>
      <c r="AN327" s="2203"/>
      <c r="AO327" s="1342"/>
      <c r="BZ327" s="1346"/>
    </row>
    <row r="328" spans="2:81" ht="4.5" hidden="1" customHeight="1" outlineLevel="1">
      <c r="AA328" s="1102"/>
      <c r="AB328" s="1102"/>
      <c r="AC328" s="1102"/>
      <c r="AD328" s="1102"/>
      <c r="AE328" s="1102"/>
      <c r="AF328" s="1100"/>
      <c r="AG328" s="1102"/>
      <c r="AH328" s="1100"/>
      <c r="AI328" s="1100"/>
      <c r="AJ328" s="1100"/>
      <c r="AK328" s="1100"/>
      <c r="AL328" s="1100"/>
      <c r="AM328" s="1100"/>
      <c r="AN328" s="1100"/>
      <c r="BZ328" s="446"/>
      <c r="CA328" s="1103"/>
    </row>
    <row r="329" spans="2:81" s="1426" customFormat="1" outlineLevel="1">
      <c r="B329" s="403"/>
      <c r="C329" s="1468"/>
      <c r="D329" s="48"/>
      <c r="E329" s="48"/>
      <c r="F329" s="48"/>
      <c r="G329" s="48"/>
      <c r="H329" s="48"/>
      <c r="I329" s="48"/>
      <c r="J329" s="48"/>
      <c r="K329" s="48"/>
      <c r="L329" s="48"/>
      <c r="M329" s="48"/>
      <c r="N329" s="48"/>
      <c r="O329" s="48"/>
      <c r="P329" s="48"/>
      <c r="Q329" s="48"/>
      <c r="R329" s="48"/>
      <c r="S329" s="48"/>
      <c r="T329" s="48"/>
      <c r="U329" s="48"/>
      <c r="V329" s="48"/>
      <c r="W329" s="48"/>
      <c r="X329" s="48"/>
      <c r="Y329" s="48"/>
      <c r="Z329" s="49"/>
      <c r="AA329" s="49"/>
      <c r="AB329" s="49"/>
      <c r="AC329" s="49"/>
      <c r="AD329" s="49"/>
      <c r="AE329" s="49"/>
      <c r="AF329" s="48"/>
      <c r="AG329" s="1424" t="s">
        <v>2202</v>
      </c>
      <c r="AH329" s="48"/>
      <c r="AI329" s="48"/>
      <c r="AJ329" s="48"/>
      <c r="AK329" s="48"/>
      <c r="AL329" s="48"/>
      <c r="AM329" s="48"/>
      <c r="AN329" s="48"/>
      <c r="AP329" s="96"/>
      <c r="AQ329" s="1468"/>
      <c r="AR329" s="48"/>
      <c r="AS329" s="48"/>
      <c r="AT329" s="48"/>
      <c r="AU329" s="48"/>
      <c r="AV329" s="48"/>
      <c r="AW329" s="48"/>
      <c r="AX329" s="48"/>
      <c r="AY329" s="48"/>
      <c r="AZ329" s="48"/>
      <c r="BA329" s="48"/>
      <c r="BB329" s="48"/>
      <c r="BC329" s="48"/>
      <c r="BD329" s="48"/>
      <c r="BE329" s="48"/>
      <c r="BF329" s="48"/>
      <c r="BG329" s="48"/>
      <c r="BH329" s="48"/>
      <c r="BI329" s="48"/>
      <c r="BJ329" s="49"/>
      <c r="BK329" s="49"/>
      <c r="BL329" s="49"/>
      <c r="BM329" s="49"/>
      <c r="BN329" s="49"/>
      <c r="BO329" s="49"/>
      <c r="BP329" s="48"/>
      <c r="BQ329" s="1424" t="s">
        <v>74</v>
      </c>
      <c r="BR329" s="48"/>
      <c r="BS329" s="48"/>
      <c r="BT329" s="48"/>
      <c r="BU329" s="48"/>
      <c r="BV329" s="48"/>
      <c r="BW329" s="48"/>
      <c r="BX329" s="48"/>
      <c r="BY329" s="48"/>
      <c r="BZ329" s="1012"/>
      <c r="CA329" s="1104"/>
      <c r="CB329" s="1012"/>
    </row>
    <row r="330" spans="2:81" s="1426" customFormat="1" outlineLevel="1">
      <c r="B330" s="403"/>
      <c r="C330" s="1468"/>
      <c r="D330" s="48"/>
      <c r="E330" s="48"/>
      <c r="F330" s="48"/>
      <c r="G330" s="48"/>
      <c r="H330" s="48"/>
      <c r="I330" s="48"/>
      <c r="J330" s="48"/>
      <c r="K330" s="48"/>
      <c r="L330" s="48"/>
      <c r="M330" s="48"/>
      <c r="N330" s="48"/>
      <c r="O330" s="48"/>
      <c r="P330" s="48"/>
      <c r="Q330" s="48"/>
      <c r="R330" s="48"/>
      <c r="S330" s="48"/>
      <c r="T330" s="48"/>
      <c r="U330" s="48"/>
      <c r="V330" s="48"/>
      <c r="W330" s="48"/>
      <c r="X330" s="48"/>
      <c r="Y330" s="48"/>
      <c r="Z330" s="49"/>
      <c r="AA330" s="49"/>
      <c r="AB330" s="49"/>
      <c r="AC330" s="49"/>
      <c r="AD330" s="49"/>
      <c r="AE330" s="49"/>
      <c r="AF330" s="48"/>
      <c r="AG330" s="1424"/>
      <c r="AH330" s="48"/>
      <c r="AI330" s="48"/>
      <c r="AJ330" s="48"/>
      <c r="AK330" s="48"/>
      <c r="AL330" s="48"/>
      <c r="AM330" s="48"/>
      <c r="AN330" s="48"/>
      <c r="AP330" s="96"/>
      <c r="AQ330" s="1468"/>
      <c r="AR330" s="48"/>
      <c r="AS330" s="48"/>
      <c r="AT330" s="48"/>
      <c r="AU330" s="48"/>
      <c r="AV330" s="48"/>
      <c r="AW330" s="48"/>
      <c r="AX330" s="48"/>
      <c r="AY330" s="48"/>
      <c r="AZ330" s="48"/>
      <c r="BA330" s="48"/>
      <c r="BB330" s="48"/>
      <c r="BC330" s="48"/>
      <c r="BD330" s="48"/>
      <c r="BE330" s="48"/>
      <c r="BF330" s="48"/>
      <c r="BG330" s="48"/>
      <c r="BH330" s="48"/>
      <c r="BI330" s="48"/>
      <c r="BJ330" s="49"/>
      <c r="BK330" s="49"/>
      <c r="BL330" s="49"/>
      <c r="BM330" s="49"/>
      <c r="BN330" s="49"/>
      <c r="BO330" s="49"/>
      <c r="BP330" s="48"/>
      <c r="BQ330" s="1424"/>
      <c r="BR330" s="48"/>
      <c r="BS330" s="48"/>
      <c r="BT330" s="48"/>
      <c r="BU330" s="48"/>
      <c r="BV330" s="48"/>
      <c r="BW330" s="48"/>
      <c r="BX330" s="48"/>
      <c r="BY330" s="48"/>
      <c r="BZ330" s="1012"/>
      <c r="CA330" s="1104"/>
      <c r="CB330" s="1012"/>
    </row>
    <row r="331" spans="2:81" s="1426" customFormat="1" outlineLevel="1">
      <c r="B331" s="403"/>
      <c r="C331" s="1468"/>
      <c r="D331" s="48"/>
      <c r="E331" s="48"/>
      <c r="F331" s="48"/>
      <c r="G331" s="48"/>
      <c r="H331" s="48"/>
      <c r="I331" s="48"/>
      <c r="J331" s="48"/>
      <c r="K331" s="48"/>
      <c r="L331" s="48"/>
      <c r="M331" s="48"/>
      <c r="N331" s="48"/>
      <c r="O331" s="48"/>
      <c r="P331" s="48"/>
      <c r="Q331" s="48"/>
      <c r="R331" s="48"/>
      <c r="S331" s="48"/>
      <c r="T331" s="48"/>
      <c r="U331" s="48"/>
      <c r="V331" s="48"/>
      <c r="W331" s="48"/>
      <c r="X331" s="48"/>
      <c r="Y331" s="48"/>
      <c r="Z331" s="49"/>
      <c r="AA331" s="49"/>
      <c r="AB331" s="49"/>
      <c r="AC331" s="49"/>
      <c r="AD331" s="49"/>
      <c r="AE331" s="49"/>
      <c r="AF331" s="48"/>
      <c r="AG331" s="1424"/>
      <c r="AH331" s="48"/>
      <c r="AI331" s="48"/>
      <c r="AJ331" s="48"/>
      <c r="AK331" s="48"/>
      <c r="AL331" s="48"/>
      <c r="AM331" s="48"/>
      <c r="AN331" s="48"/>
      <c r="AP331" s="96"/>
      <c r="AQ331" s="1468"/>
      <c r="AR331" s="48"/>
      <c r="AS331" s="48"/>
      <c r="AT331" s="48"/>
      <c r="AU331" s="48"/>
      <c r="AV331" s="48"/>
      <c r="AW331" s="48"/>
      <c r="AX331" s="48"/>
      <c r="AY331" s="48"/>
      <c r="AZ331" s="48"/>
      <c r="BA331" s="48"/>
      <c r="BB331" s="48"/>
      <c r="BC331" s="48"/>
      <c r="BD331" s="48"/>
      <c r="BE331" s="48"/>
      <c r="BF331" s="48"/>
      <c r="BG331" s="48"/>
      <c r="BH331" s="48"/>
      <c r="BI331" s="48"/>
      <c r="BJ331" s="49"/>
      <c r="BK331" s="49"/>
      <c r="BL331" s="49"/>
      <c r="BM331" s="49"/>
      <c r="BN331" s="49"/>
      <c r="BO331" s="49"/>
      <c r="BP331" s="48"/>
      <c r="BQ331" s="1424"/>
      <c r="BR331" s="48"/>
      <c r="BS331" s="48"/>
      <c r="BT331" s="48"/>
      <c r="BU331" s="48"/>
      <c r="BV331" s="48"/>
      <c r="BW331" s="48"/>
      <c r="BX331" s="48"/>
      <c r="BY331" s="48"/>
      <c r="BZ331" s="1012"/>
      <c r="CA331" s="1104"/>
      <c r="CB331" s="1012"/>
    </row>
    <row r="332" spans="2:81" s="1426" customFormat="1" outlineLevel="1">
      <c r="B332" s="403"/>
      <c r="C332" s="1468"/>
      <c r="D332" s="48"/>
      <c r="E332" s="48"/>
      <c r="F332" s="48"/>
      <c r="G332" s="48"/>
      <c r="H332" s="55" t="s">
        <v>544</v>
      </c>
      <c r="I332" s="48"/>
      <c r="J332" s="48"/>
      <c r="K332" s="48"/>
      <c r="L332" s="48"/>
      <c r="M332" s="48"/>
      <c r="N332" s="48"/>
      <c r="O332" s="48"/>
      <c r="P332" s="48"/>
      <c r="Q332" s="48"/>
      <c r="R332" s="48"/>
      <c r="S332" s="48"/>
      <c r="T332" s="48"/>
      <c r="U332" s="48"/>
      <c r="V332" s="48"/>
      <c r="W332" s="1365" t="s">
        <v>543</v>
      </c>
      <c r="X332" s="55"/>
      <c r="Y332" s="48"/>
      <c r="Z332" s="49"/>
      <c r="AA332" s="49"/>
      <c r="AB332" s="49"/>
      <c r="AC332" s="49"/>
      <c r="AD332" s="49"/>
      <c r="AE332" s="49"/>
      <c r="AF332" s="48"/>
      <c r="AG332" s="54" t="s">
        <v>1378</v>
      </c>
      <c r="AH332" s="48"/>
      <c r="AI332" s="48"/>
      <c r="AJ332" s="48"/>
      <c r="AK332" s="48"/>
      <c r="AL332" s="48"/>
      <c r="AM332" s="48"/>
      <c r="AN332" s="48"/>
      <c r="AP332" s="96"/>
      <c r="AQ332" s="1468"/>
      <c r="AR332" s="48"/>
      <c r="AS332" s="48"/>
      <c r="AT332" s="48"/>
      <c r="AU332" s="48"/>
      <c r="AV332" s="55" t="s">
        <v>68</v>
      </c>
      <c r="AW332" s="48"/>
      <c r="AX332" s="48"/>
      <c r="AY332" s="48"/>
      <c r="AZ332" s="48"/>
      <c r="BA332" s="48"/>
      <c r="BB332" s="48"/>
      <c r="BC332" s="48"/>
      <c r="BD332" s="48"/>
      <c r="BE332" s="48"/>
      <c r="BF332" s="48"/>
      <c r="BG332" s="55" t="s">
        <v>67</v>
      </c>
      <c r="BH332" s="48"/>
      <c r="BI332" s="48"/>
      <c r="BJ332" s="49"/>
      <c r="BK332" s="49"/>
      <c r="BL332" s="49"/>
      <c r="BM332" s="49"/>
      <c r="BN332" s="49"/>
      <c r="BO332" s="49"/>
      <c r="BP332" s="48"/>
      <c r="BQ332" s="54" t="s">
        <v>66</v>
      </c>
      <c r="BR332" s="48"/>
      <c r="BS332" s="48"/>
      <c r="BT332" s="48"/>
      <c r="BU332" s="48"/>
      <c r="BV332" s="48"/>
      <c r="BW332" s="48"/>
      <c r="BX332" s="48"/>
      <c r="BY332" s="48"/>
      <c r="BZ332" s="1011"/>
      <c r="CA332" s="1011"/>
      <c r="CB332" s="1012"/>
    </row>
    <row r="333" spans="2:81" s="1426" customFormat="1" outlineLevel="1">
      <c r="B333" s="403"/>
      <c r="C333" s="1468"/>
      <c r="D333" s="48"/>
      <c r="E333" s="48"/>
      <c r="F333" s="48"/>
      <c r="G333" s="48"/>
      <c r="H333" s="48"/>
      <c r="I333" s="48"/>
      <c r="J333" s="48"/>
      <c r="K333" s="48"/>
      <c r="L333" s="48"/>
      <c r="M333" s="48"/>
      <c r="N333" s="48"/>
      <c r="O333" s="48"/>
      <c r="P333" s="48"/>
      <c r="Q333" s="48"/>
      <c r="R333" s="48"/>
      <c r="S333" s="48"/>
      <c r="T333" s="48"/>
      <c r="U333" s="48"/>
      <c r="V333" s="48"/>
      <c r="W333" s="48"/>
      <c r="X333" s="48"/>
      <c r="Y333" s="48"/>
      <c r="Z333" s="49"/>
      <c r="AA333" s="49"/>
      <c r="AB333" s="49"/>
      <c r="AC333" s="49"/>
      <c r="AD333" s="49"/>
      <c r="AE333" s="49"/>
      <c r="AF333" s="48"/>
      <c r="AG333" s="49"/>
      <c r="AH333" s="48"/>
      <c r="AI333" s="48"/>
      <c r="AJ333" s="48"/>
      <c r="AK333" s="48"/>
      <c r="AL333" s="48"/>
      <c r="AM333" s="48"/>
      <c r="AN333" s="48"/>
      <c r="AP333" s="96"/>
      <c r="AQ333" s="1468"/>
      <c r="AR333" s="48"/>
      <c r="AS333" s="48"/>
      <c r="AT333" s="48"/>
      <c r="AU333" s="48"/>
      <c r="AV333" s="48"/>
      <c r="AW333" s="48"/>
      <c r="AX333" s="48"/>
      <c r="AY333" s="48"/>
      <c r="AZ333" s="48"/>
      <c r="BA333" s="48"/>
      <c r="BB333" s="48"/>
      <c r="BC333" s="48"/>
      <c r="BD333" s="48"/>
      <c r="BE333" s="48"/>
      <c r="BF333" s="48"/>
      <c r="BG333" s="48"/>
      <c r="BH333" s="48"/>
      <c r="BI333" s="48"/>
      <c r="BJ333" s="49"/>
      <c r="BK333" s="49"/>
      <c r="BL333" s="49"/>
      <c r="BM333" s="49"/>
      <c r="BN333" s="49"/>
      <c r="BO333" s="49"/>
      <c r="BP333" s="48"/>
      <c r="BQ333" s="49"/>
      <c r="BR333" s="48"/>
      <c r="BS333" s="48"/>
      <c r="BT333" s="48"/>
      <c r="BU333" s="48"/>
      <c r="BV333" s="48"/>
      <c r="BW333" s="48"/>
      <c r="BX333" s="48"/>
      <c r="BY333" s="48"/>
      <c r="BZ333" s="1011"/>
      <c r="CA333" s="1011"/>
      <c r="CB333" s="1012"/>
    </row>
    <row r="334" spans="2:81" s="1426" customFormat="1" outlineLevel="1">
      <c r="B334" s="403"/>
      <c r="C334" s="1468"/>
      <c r="D334" s="48"/>
      <c r="E334" s="48"/>
      <c r="F334" s="48"/>
      <c r="G334" s="48"/>
      <c r="H334" s="48"/>
      <c r="I334" s="48"/>
      <c r="J334" s="48"/>
      <c r="K334" s="48"/>
      <c r="L334" s="48"/>
      <c r="M334" s="48"/>
      <c r="N334" s="48"/>
      <c r="O334" s="48"/>
      <c r="P334" s="48"/>
      <c r="Q334" s="48"/>
      <c r="R334" s="48"/>
      <c r="S334" s="48"/>
      <c r="T334" s="48"/>
      <c r="U334" s="48"/>
      <c r="V334" s="48"/>
      <c r="W334" s="48"/>
      <c r="X334" s="48"/>
      <c r="Y334" s="48"/>
      <c r="Z334" s="49"/>
      <c r="AA334" s="49"/>
      <c r="AB334" s="49"/>
      <c r="AC334" s="49"/>
      <c r="AD334" s="49"/>
      <c r="AE334" s="49"/>
      <c r="AF334" s="48"/>
      <c r="AG334" s="49"/>
      <c r="AH334" s="48"/>
      <c r="AI334" s="48"/>
      <c r="AJ334" s="48"/>
      <c r="AK334" s="48"/>
      <c r="AL334" s="48"/>
      <c r="AM334" s="48"/>
      <c r="AN334" s="48"/>
      <c r="AP334" s="96"/>
      <c r="AQ334" s="1468"/>
      <c r="AR334" s="48"/>
      <c r="AS334" s="48"/>
      <c r="AT334" s="48"/>
      <c r="AU334" s="48"/>
      <c r="AV334" s="48"/>
      <c r="AW334" s="48"/>
      <c r="AX334" s="48"/>
      <c r="AY334" s="48"/>
      <c r="AZ334" s="48"/>
      <c r="BA334" s="48"/>
      <c r="BB334" s="48"/>
      <c r="BC334" s="48"/>
      <c r="BD334" s="48"/>
      <c r="BE334" s="48"/>
      <c r="BF334" s="48"/>
      <c r="BG334" s="48"/>
      <c r="BH334" s="48"/>
      <c r="BI334" s="48"/>
      <c r="BJ334" s="49"/>
      <c r="BK334" s="49"/>
      <c r="BL334" s="49"/>
      <c r="BM334" s="49"/>
      <c r="BN334" s="49"/>
      <c r="BO334" s="49"/>
      <c r="BP334" s="48"/>
      <c r="BQ334" s="49"/>
      <c r="BR334" s="48"/>
      <c r="BS334" s="48"/>
      <c r="BT334" s="48"/>
      <c r="BU334" s="48"/>
      <c r="BV334" s="48"/>
      <c r="BW334" s="48"/>
      <c r="BX334" s="48"/>
      <c r="BY334" s="48"/>
      <c r="BZ334" s="1011"/>
      <c r="CA334" s="1011"/>
      <c r="CB334" s="1012"/>
    </row>
    <row r="335" spans="2:81" s="1426" customFormat="1" outlineLevel="1">
      <c r="B335" s="403"/>
      <c r="C335" s="1468"/>
      <c r="D335" s="48"/>
      <c r="E335" s="48"/>
      <c r="F335" s="48"/>
      <c r="G335" s="48"/>
      <c r="H335" s="48"/>
      <c r="I335" s="48"/>
      <c r="J335" s="48"/>
      <c r="K335" s="48"/>
      <c r="L335" s="48"/>
      <c r="N335" s="48"/>
      <c r="O335" s="48"/>
      <c r="P335" s="48"/>
      <c r="Q335" s="48"/>
      <c r="R335" s="48"/>
      <c r="S335" s="48"/>
      <c r="T335" s="48"/>
      <c r="U335" s="48"/>
      <c r="V335" s="48"/>
      <c r="W335" s="48"/>
      <c r="X335" s="48"/>
      <c r="Y335" s="48"/>
      <c r="Z335" s="49"/>
      <c r="AA335" s="49"/>
      <c r="AB335" s="49"/>
      <c r="AC335" s="49"/>
      <c r="AD335" s="49"/>
      <c r="AE335" s="49"/>
      <c r="AF335" s="48"/>
      <c r="AG335" s="49"/>
      <c r="AH335" s="48"/>
      <c r="AI335" s="48"/>
      <c r="AJ335" s="48"/>
      <c r="AK335" s="48"/>
      <c r="AL335" s="48"/>
      <c r="AM335" s="48"/>
      <c r="AN335" s="48"/>
      <c r="AP335" s="96"/>
      <c r="AQ335" s="1468"/>
      <c r="AR335" s="48"/>
      <c r="AS335" s="48"/>
      <c r="AT335" s="48"/>
      <c r="AU335" s="48"/>
      <c r="AV335" s="48"/>
      <c r="AW335" s="48"/>
      <c r="AX335" s="48"/>
      <c r="AY335" s="48"/>
      <c r="AZ335" s="48"/>
      <c r="BA335" s="48"/>
      <c r="BB335" s="48"/>
      <c r="BC335" s="48"/>
      <c r="BD335" s="48"/>
      <c r="BE335" s="48"/>
      <c r="BF335" s="48"/>
      <c r="BG335" s="48"/>
      <c r="BH335" s="48"/>
      <c r="BI335" s="48"/>
      <c r="BJ335" s="49"/>
      <c r="BK335" s="49"/>
      <c r="BL335" s="49"/>
      <c r="BM335" s="49"/>
      <c r="BN335" s="49"/>
      <c r="BO335" s="49"/>
      <c r="BP335" s="48"/>
      <c r="BQ335" s="49"/>
      <c r="BR335" s="48"/>
      <c r="BS335" s="48"/>
      <c r="BT335" s="48"/>
      <c r="BU335" s="48"/>
      <c r="BV335" s="48"/>
      <c r="BW335" s="48"/>
      <c r="BX335" s="48"/>
      <c r="BY335" s="48"/>
      <c r="BZ335" s="1011"/>
      <c r="CA335" s="1011"/>
      <c r="CB335" s="1012"/>
    </row>
    <row r="336" spans="2:81" s="1426" customFormat="1" ht="9" customHeight="1" outlineLevel="1">
      <c r="B336" s="403"/>
      <c r="C336" s="1468"/>
      <c r="D336" s="48"/>
      <c r="E336" s="48"/>
      <c r="F336" s="48"/>
      <c r="G336" s="48"/>
      <c r="H336" s="48"/>
      <c r="I336" s="48"/>
      <c r="J336" s="48"/>
      <c r="K336" s="48"/>
      <c r="L336" s="48"/>
      <c r="M336" s="48"/>
      <c r="N336" s="48"/>
      <c r="O336" s="48"/>
      <c r="P336" s="48"/>
      <c r="Q336" s="48"/>
      <c r="R336" s="48"/>
      <c r="S336" s="48"/>
      <c r="T336" s="48"/>
      <c r="U336" s="48"/>
      <c r="V336" s="48"/>
      <c r="W336" s="48"/>
      <c r="X336" s="48"/>
      <c r="Y336" s="48"/>
      <c r="Z336" s="49"/>
      <c r="AA336" s="49"/>
      <c r="AB336" s="49"/>
      <c r="AC336" s="49"/>
      <c r="AD336" s="49"/>
      <c r="AE336" s="49"/>
      <c r="AF336" s="48"/>
      <c r="AG336" s="49"/>
      <c r="AH336" s="48"/>
      <c r="AI336" s="48"/>
      <c r="AJ336" s="48"/>
      <c r="AK336" s="48"/>
      <c r="AL336" s="48"/>
      <c r="AM336" s="48"/>
      <c r="AN336" s="48"/>
      <c r="AP336" s="96"/>
      <c r="AQ336" s="1468"/>
      <c r="AR336" s="48"/>
      <c r="AS336" s="48"/>
      <c r="AT336" s="48"/>
      <c r="AU336" s="48"/>
      <c r="AV336" s="48"/>
      <c r="AW336" s="48"/>
      <c r="AX336" s="48"/>
      <c r="AY336" s="48"/>
      <c r="AZ336" s="48"/>
      <c r="BA336" s="48"/>
      <c r="BB336" s="48"/>
      <c r="BC336" s="48"/>
      <c r="BD336" s="48"/>
      <c r="BE336" s="48"/>
      <c r="BF336" s="48"/>
      <c r="BG336" s="48"/>
      <c r="BH336" s="48"/>
      <c r="BI336" s="48"/>
      <c r="BJ336" s="49"/>
      <c r="BK336" s="49"/>
      <c r="BL336" s="49"/>
      <c r="BM336" s="49"/>
      <c r="BN336" s="49"/>
      <c r="BO336" s="49"/>
      <c r="BP336" s="48"/>
      <c r="BQ336" s="49"/>
      <c r="BR336" s="48"/>
      <c r="BS336" s="48"/>
      <c r="BT336" s="48"/>
      <c r="BU336" s="48"/>
      <c r="BV336" s="48"/>
      <c r="BW336" s="48"/>
      <c r="BX336" s="48"/>
      <c r="BY336" s="48"/>
      <c r="BZ336" s="1011"/>
      <c r="CA336" s="1011"/>
      <c r="CB336" s="1012"/>
    </row>
    <row r="337" spans="2:80" s="1426" customFormat="1" outlineLevel="1">
      <c r="B337" s="403"/>
      <c r="C337" s="1468"/>
      <c r="D337" s="48"/>
      <c r="E337" s="48"/>
      <c r="F337" s="48"/>
      <c r="G337" s="48"/>
      <c r="H337" s="48"/>
      <c r="I337" s="48"/>
      <c r="J337" s="48"/>
      <c r="K337" s="48"/>
      <c r="L337" s="48"/>
      <c r="M337" s="48"/>
      <c r="N337" s="48"/>
      <c r="O337" s="48"/>
      <c r="P337" s="48"/>
      <c r="Q337" s="48"/>
      <c r="R337" s="48"/>
      <c r="S337" s="48"/>
      <c r="T337" s="48"/>
      <c r="U337" s="48"/>
      <c r="V337" s="48"/>
      <c r="W337" s="48"/>
      <c r="X337" s="48"/>
      <c r="Y337" s="48"/>
      <c r="Z337" s="49"/>
      <c r="AA337" s="49"/>
      <c r="AB337" s="49"/>
      <c r="AC337" s="49"/>
      <c r="AD337" s="49"/>
      <c r="AE337" s="49"/>
      <c r="AF337" s="48"/>
      <c r="AG337" s="49"/>
      <c r="AH337" s="48"/>
      <c r="AI337" s="48"/>
      <c r="AJ337" s="48"/>
      <c r="AK337" s="48"/>
      <c r="AL337" s="48"/>
      <c r="AM337" s="48"/>
      <c r="AN337" s="48"/>
      <c r="AP337" s="96"/>
      <c r="AQ337" s="1468"/>
      <c r="AR337" s="48"/>
      <c r="AS337" s="48"/>
      <c r="AT337" s="48"/>
      <c r="AU337" s="48"/>
      <c r="AV337" s="48"/>
      <c r="AW337" s="48"/>
      <c r="AX337" s="48"/>
      <c r="AY337" s="48"/>
      <c r="AZ337" s="48"/>
      <c r="BA337" s="48"/>
      <c r="BB337" s="48"/>
      <c r="BC337" s="48"/>
      <c r="BD337" s="48"/>
      <c r="BE337" s="48"/>
      <c r="BF337" s="48"/>
      <c r="BG337" s="48"/>
      <c r="BH337" s="48"/>
      <c r="BI337" s="48"/>
      <c r="BJ337" s="49"/>
      <c r="BK337" s="49"/>
      <c r="BL337" s="49"/>
      <c r="BM337" s="49"/>
      <c r="BN337" s="49"/>
      <c r="BO337" s="49"/>
      <c r="BP337" s="48"/>
      <c r="BQ337" s="49"/>
      <c r="BR337" s="48"/>
      <c r="BS337" s="48"/>
      <c r="BT337" s="48"/>
      <c r="BU337" s="48"/>
      <c r="BV337" s="48"/>
      <c r="BW337" s="48"/>
      <c r="BX337" s="48"/>
      <c r="BY337" s="48"/>
      <c r="BZ337" s="1011"/>
      <c r="CA337" s="1011"/>
      <c r="CB337" s="1012"/>
    </row>
    <row r="338" spans="2:80" s="1408" customFormat="1" ht="14.25" outlineLevel="1">
      <c r="B338" s="1009"/>
      <c r="C338" s="1468"/>
      <c r="D338" s="1105"/>
      <c r="E338" s="1105"/>
      <c r="F338" s="1105"/>
      <c r="G338" s="1105"/>
      <c r="H338" s="55" t="s">
        <v>1385</v>
      </c>
      <c r="I338" s="1105"/>
      <c r="J338" s="1105"/>
      <c r="K338" s="1105"/>
      <c r="L338" s="1105"/>
      <c r="M338" s="1105"/>
      <c r="N338" s="1105"/>
      <c r="O338" s="1105"/>
      <c r="P338" s="1105"/>
      <c r="Q338" s="1105"/>
      <c r="R338" s="1105"/>
      <c r="S338" s="1105"/>
      <c r="T338" s="1105"/>
      <c r="U338" s="1105"/>
      <c r="V338" s="1105"/>
      <c r="W338" s="1365" t="s">
        <v>1384</v>
      </c>
      <c r="X338" s="55"/>
      <c r="Y338" s="1105"/>
      <c r="Z338" s="56"/>
      <c r="AA338" s="56"/>
      <c r="AB338" s="56"/>
      <c r="AC338" s="56"/>
      <c r="AD338" s="56"/>
      <c r="AE338" s="56"/>
      <c r="AF338" s="1105"/>
      <c r="AG338" s="54" t="s">
        <v>1383</v>
      </c>
      <c r="AH338" s="1105"/>
      <c r="AI338" s="1105"/>
      <c r="AJ338" s="1105"/>
      <c r="AK338" s="1105"/>
      <c r="AL338" s="1105"/>
      <c r="AM338" s="1105"/>
      <c r="AN338" s="1105"/>
      <c r="AP338" s="1468"/>
      <c r="AQ338" s="1468"/>
      <c r="AR338" s="1105"/>
      <c r="AS338" s="1105"/>
      <c r="AT338" s="1105"/>
      <c r="AU338" s="1105"/>
      <c r="AV338" s="55" t="s">
        <v>68</v>
      </c>
      <c r="AW338" s="1105"/>
      <c r="AX338" s="1105"/>
      <c r="AY338" s="1105"/>
      <c r="AZ338" s="1105"/>
      <c r="BA338" s="1105"/>
      <c r="BB338" s="1105"/>
      <c r="BC338" s="1105"/>
      <c r="BD338" s="1105"/>
      <c r="BE338" s="1105"/>
      <c r="BF338" s="1105"/>
      <c r="BG338" s="55" t="s">
        <v>78</v>
      </c>
      <c r="BH338" s="1105"/>
      <c r="BI338" s="1105"/>
      <c r="BJ338" s="56"/>
      <c r="BK338" s="56"/>
      <c r="BL338" s="56"/>
      <c r="BM338" s="56"/>
      <c r="BN338" s="56"/>
      <c r="BO338" s="56"/>
      <c r="BP338" s="1105"/>
      <c r="BQ338" s="54" t="s">
        <v>77</v>
      </c>
      <c r="BR338" s="1105"/>
      <c r="BS338" s="1105"/>
      <c r="BT338" s="1105"/>
      <c r="BU338" s="1105"/>
      <c r="BV338" s="1105"/>
      <c r="BW338" s="1105"/>
      <c r="BX338" s="1105"/>
      <c r="BY338" s="1105"/>
      <c r="BZ338" s="93"/>
      <c r="CA338" s="93"/>
      <c r="CB338" s="1106"/>
    </row>
    <row r="339" spans="2:80" s="1426" customFormat="1">
      <c r="B339" s="403"/>
      <c r="C339" s="1468"/>
      <c r="D339" s="48"/>
      <c r="E339" s="48"/>
      <c r="F339" s="48"/>
      <c r="G339" s="48"/>
      <c r="H339" s="52"/>
      <c r="I339" s="48"/>
      <c r="J339" s="48"/>
      <c r="K339" s="48"/>
      <c r="L339" s="48"/>
      <c r="M339" s="48"/>
      <c r="N339" s="48"/>
      <c r="O339" s="48"/>
      <c r="P339" s="48"/>
      <c r="Q339" s="48"/>
      <c r="R339" s="48"/>
      <c r="S339" s="48"/>
      <c r="T339" s="48"/>
      <c r="U339" s="48"/>
      <c r="V339" s="48"/>
      <c r="W339" s="52"/>
      <c r="X339" s="52"/>
      <c r="Y339" s="48"/>
      <c r="Z339" s="49"/>
      <c r="AA339" s="49"/>
      <c r="AB339" s="49"/>
      <c r="AC339" s="49"/>
      <c r="AD339" s="49"/>
      <c r="AE339" s="49"/>
      <c r="AF339" s="48"/>
      <c r="AG339" s="1424"/>
      <c r="AH339" s="48"/>
      <c r="AI339" s="48"/>
      <c r="AJ339" s="48"/>
      <c r="AK339" s="48"/>
      <c r="AL339" s="48"/>
      <c r="AM339" s="48"/>
      <c r="AN339" s="48"/>
      <c r="AP339" s="1010"/>
      <c r="AQ339" s="1010"/>
      <c r="AR339" s="48"/>
      <c r="AS339" s="48"/>
      <c r="AT339" s="48"/>
      <c r="AU339" s="48"/>
      <c r="AV339" s="48"/>
      <c r="AW339" s="48"/>
      <c r="AX339" s="48"/>
      <c r="AY339" s="48"/>
      <c r="AZ339" s="48"/>
      <c r="BA339" s="48"/>
      <c r="BB339" s="48"/>
      <c r="BC339" s="48"/>
      <c r="BD339" s="48"/>
      <c r="BE339" s="48"/>
      <c r="BF339" s="48"/>
      <c r="BG339" s="48"/>
      <c r="BH339" s="48"/>
      <c r="BI339" s="48"/>
      <c r="BJ339" s="49"/>
      <c r="BK339" s="49"/>
      <c r="BL339" s="49"/>
      <c r="BM339" s="49"/>
      <c r="BN339" s="49"/>
      <c r="BO339" s="49"/>
      <c r="BP339" s="48"/>
      <c r="BQ339" s="49"/>
      <c r="BR339" s="48"/>
      <c r="BS339" s="48"/>
      <c r="BT339" s="48"/>
      <c r="BU339" s="48"/>
      <c r="BV339" s="48"/>
      <c r="BW339" s="48"/>
      <c r="BX339" s="48"/>
      <c r="BY339" s="48"/>
      <c r="BZ339" s="1011"/>
      <c r="CA339" s="1011"/>
      <c r="CB339" s="1012"/>
    </row>
    <row r="340" spans="2:80">
      <c r="B340" s="1008"/>
      <c r="C340" s="1010"/>
      <c r="AP340" s="1010"/>
      <c r="AQ340" s="1010"/>
    </row>
    <row r="341" spans="2:80">
      <c r="B341" s="1008"/>
      <c r="C341" s="1010"/>
      <c r="AP341" s="1010"/>
      <c r="AQ341" s="1010"/>
    </row>
    <row r="342" spans="2:80">
      <c r="B342" s="1008"/>
      <c r="C342" s="1010"/>
      <c r="AP342" s="1010"/>
      <c r="AQ342" s="1010"/>
    </row>
    <row r="343" spans="2:80">
      <c r="B343" s="1008"/>
      <c r="C343" s="1010"/>
      <c r="AP343" s="1010"/>
      <c r="AQ343" s="1010"/>
    </row>
    <row r="344" spans="2:80">
      <c r="B344" s="1008"/>
      <c r="C344" s="1010"/>
      <c r="AP344" s="1010"/>
      <c r="AQ344" s="1010"/>
    </row>
    <row r="345" spans="2:80">
      <c r="B345" s="1008"/>
      <c r="C345" s="1010"/>
      <c r="AP345" s="1010"/>
      <c r="AQ345" s="1010"/>
    </row>
    <row r="346" spans="2:80">
      <c r="B346" s="1008"/>
      <c r="C346" s="1010"/>
      <c r="AP346" s="1010"/>
      <c r="AQ346" s="1010"/>
    </row>
    <row r="347" spans="2:80">
      <c r="B347" s="1008"/>
      <c r="C347" s="1010"/>
      <c r="AP347" s="1010"/>
      <c r="AQ347" s="1010"/>
    </row>
    <row r="348" spans="2:80">
      <c r="B348" s="1008"/>
      <c r="C348" s="1010"/>
      <c r="AP348" s="1010"/>
      <c r="AQ348" s="1010"/>
    </row>
    <row r="349" spans="2:80">
      <c r="B349" s="1008"/>
      <c r="C349" s="1010"/>
      <c r="AP349" s="1010"/>
      <c r="AQ349" s="1010"/>
    </row>
    <row r="350" spans="2:80">
      <c r="B350" s="1008"/>
      <c r="C350" s="1010"/>
      <c r="AP350" s="1010"/>
      <c r="AQ350" s="1010"/>
    </row>
    <row r="351" spans="2:80">
      <c r="B351" s="1008"/>
      <c r="C351" s="1010"/>
      <c r="AP351" s="1010"/>
      <c r="AQ351" s="1010"/>
    </row>
    <row r="352" spans="2:80">
      <c r="B352" s="1008"/>
      <c r="C352" s="1010"/>
      <c r="AP352" s="1010"/>
      <c r="AQ352" s="1010"/>
    </row>
    <row r="353" spans="2:43">
      <c r="B353" s="1008"/>
      <c r="C353" s="1010"/>
      <c r="AP353" s="1010"/>
      <c r="AQ353" s="1010"/>
    </row>
    <row r="354" spans="2:43">
      <c r="B354" s="1008"/>
      <c r="C354" s="1010"/>
      <c r="AP354" s="1010"/>
      <c r="AQ354" s="1010"/>
    </row>
    <row r="355" spans="2:43">
      <c r="B355" s="1008"/>
      <c r="C355" s="1010"/>
      <c r="AP355" s="1010"/>
      <c r="AQ355" s="1010"/>
    </row>
    <row r="356" spans="2:43">
      <c r="B356" s="1008"/>
      <c r="C356" s="1010"/>
      <c r="AP356" s="1010"/>
      <c r="AQ356" s="1010"/>
    </row>
    <row r="357" spans="2:43">
      <c r="B357" s="1008"/>
      <c r="C357" s="1010"/>
      <c r="AP357" s="1010"/>
      <c r="AQ357" s="1010"/>
    </row>
    <row r="358" spans="2:43">
      <c r="B358" s="1008"/>
      <c r="C358" s="1010"/>
      <c r="AP358" s="1010"/>
      <c r="AQ358" s="1010"/>
    </row>
    <row r="359" spans="2:43">
      <c r="B359" s="1008"/>
      <c r="C359" s="1010"/>
      <c r="AP359" s="1010"/>
      <c r="AQ359" s="1010"/>
    </row>
    <row r="360" spans="2:43">
      <c r="B360" s="1008"/>
      <c r="C360" s="1010"/>
      <c r="AP360" s="1010"/>
      <c r="AQ360" s="1010"/>
    </row>
    <row r="361" spans="2:43">
      <c r="B361" s="1008"/>
      <c r="C361" s="1010"/>
      <c r="AP361" s="1010"/>
      <c r="AQ361" s="1010"/>
    </row>
    <row r="362" spans="2:43">
      <c r="B362" s="1008"/>
      <c r="C362" s="1010"/>
      <c r="AP362" s="1010"/>
      <c r="AQ362" s="1010"/>
    </row>
    <row r="363" spans="2:43">
      <c r="B363" s="1008"/>
      <c r="C363" s="1010"/>
      <c r="AP363" s="1010"/>
      <c r="AQ363" s="1010"/>
    </row>
    <row r="364" spans="2:43">
      <c r="B364" s="1008"/>
      <c r="C364" s="1010"/>
      <c r="AP364" s="1010"/>
      <c r="AQ364" s="1010"/>
    </row>
    <row r="365" spans="2:43">
      <c r="B365" s="1008"/>
      <c r="C365" s="1010"/>
      <c r="AP365" s="1010"/>
      <c r="AQ365" s="1010"/>
    </row>
    <row r="366" spans="2:43">
      <c r="B366" s="1008"/>
      <c r="C366" s="1010"/>
      <c r="AP366" s="1010"/>
      <c r="AQ366" s="1010"/>
    </row>
    <row r="367" spans="2:43">
      <c r="B367" s="1008"/>
      <c r="C367" s="1010"/>
      <c r="AP367" s="1010"/>
      <c r="AQ367" s="1010"/>
    </row>
    <row r="368" spans="2:43">
      <c r="B368" s="1008"/>
      <c r="C368" s="1010"/>
      <c r="AP368" s="1010"/>
      <c r="AQ368" s="1010"/>
    </row>
    <row r="369" spans="2:43">
      <c r="B369" s="1008"/>
      <c r="C369" s="1010"/>
      <c r="AP369" s="1010"/>
      <c r="AQ369" s="1010"/>
    </row>
    <row r="370" spans="2:43">
      <c r="B370" s="1008"/>
      <c r="C370" s="1010"/>
      <c r="AP370" s="1010"/>
      <c r="AQ370" s="1010"/>
    </row>
    <row r="371" spans="2:43">
      <c r="B371" s="1008"/>
      <c r="C371" s="1010"/>
      <c r="AP371" s="1010"/>
      <c r="AQ371" s="1010"/>
    </row>
    <row r="372" spans="2:43">
      <c r="B372" s="1008"/>
      <c r="C372" s="1010"/>
      <c r="AP372" s="1010"/>
      <c r="AQ372" s="1010"/>
    </row>
    <row r="373" spans="2:43">
      <c r="B373" s="1008"/>
      <c r="C373" s="1010"/>
      <c r="AP373" s="1010"/>
      <c r="AQ373" s="1010"/>
    </row>
    <row r="374" spans="2:43">
      <c r="B374" s="1008"/>
      <c r="C374" s="1010"/>
      <c r="AP374" s="1010"/>
      <c r="AQ374" s="1010"/>
    </row>
    <row r="375" spans="2:43">
      <c r="B375" s="1008"/>
      <c r="C375" s="1010"/>
      <c r="AP375" s="1010"/>
      <c r="AQ375" s="1010"/>
    </row>
    <row r="376" spans="2:43">
      <c r="B376" s="1008"/>
      <c r="C376" s="1010"/>
    </row>
    <row r="455" spans="3:49" ht="22.5" customHeight="1">
      <c r="C455" s="1468" t="s">
        <v>1899</v>
      </c>
      <c r="AE455" s="56">
        <v>0</v>
      </c>
      <c r="AF455" s="1105"/>
      <c r="AG455" s="56"/>
      <c r="AH455" s="1105"/>
      <c r="AI455" s="1105"/>
      <c r="AJ455" s="1105"/>
      <c r="AK455" s="1105"/>
      <c r="AL455" s="1105"/>
      <c r="AM455" s="1105"/>
      <c r="AN455" s="1105"/>
      <c r="AO455" s="1105">
        <v>0</v>
      </c>
      <c r="AR455" s="1105"/>
      <c r="AS455" s="1105"/>
      <c r="AT455" s="1105"/>
      <c r="AU455" s="1105"/>
      <c r="AV455" s="1105"/>
      <c r="AW455" s="1105"/>
    </row>
    <row r="456" spans="3:49">
      <c r="C456" s="1468" t="s">
        <v>1900</v>
      </c>
    </row>
    <row r="467" spans="3:3">
      <c r="C467" s="1468" t="s">
        <v>1901</v>
      </c>
    </row>
    <row r="474" spans="3:3">
      <c r="C474" s="1468" t="s">
        <v>1357</v>
      </c>
    </row>
    <row r="483" spans="3:90">
      <c r="AE483" s="49">
        <v>0</v>
      </c>
      <c r="CK483" s="48">
        <v>-491824158707</v>
      </c>
      <c r="CL483" s="48">
        <v>-391295946732</v>
      </c>
    </row>
    <row r="492" spans="3:90" ht="16.5" customHeight="1">
      <c r="C492" s="2087" t="s">
        <v>1903</v>
      </c>
      <c r="D492" s="2087"/>
      <c r="E492" s="2087"/>
      <c r="F492" s="2087"/>
      <c r="G492" s="2087"/>
      <c r="H492" s="2087"/>
      <c r="I492" s="2087"/>
      <c r="J492" s="2087"/>
      <c r="K492" s="2087"/>
      <c r="L492" s="2087"/>
      <c r="M492" s="2087"/>
      <c r="N492" s="2087"/>
      <c r="O492" s="2087"/>
      <c r="P492" s="2087"/>
      <c r="Q492" s="2087"/>
      <c r="R492" s="2087"/>
      <c r="S492" s="2087"/>
      <c r="T492" s="2087"/>
      <c r="U492" s="2087"/>
      <c r="V492" s="2087"/>
      <c r="W492" s="2087"/>
      <c r="X492" s="2087"/>
      <c r="Y492" s="2087"/>
      <c r="Z492" s="2087"/>
      <c r="AA492" s="2087"/>
      <c r="AB492" s="2087"/>
      <c r="AC492" s="2087"/>
      <c r="AD492" s="2087"/>
      <c r="AE492" s="2087"/>
      <c r="AF492" s="2087"/>
      <c r="AG492" s="2087"/>
      <c r="AH492" s="2087"/>
      <c r="AI492" s="2087"/>
      <c r="AJ492" s="2087"/>
      <c r="AK492" s="2087"/>
      <c r="AL492" s="2087"/>
      <c r="AM492" s="2087"/>
      <c r="AN492" s="2087"/>
      <c r="AO492" s="2087"/>
      <c r="AP492" s="2087"/>
      <c r="AQ492" s="2087"/>
      <c r="AR492" s="2087"/>
      <c r="AS492" s="2087"/>
      <c r="AT492" s="2087"/>
      <c r="AU492" s="2087"/>
      <c r="AV492" s="2087"/>
      <c r="AW492" s="2087"/>
    </row>
    <row r="500" spans="3:49" ht="15" customHeight="1">
      <c r="C500" s="2087" t="s">
        <v>1904</v>
      </c>
      <c r="D500" s="2087"/>
      <c r="E500" s="2087"/>
      <c r="F500" s="2087"/>
      <c r="G500" s="2087"/>
      <c r="H500" s="2087"/>
      <c r="I500" s="2087"/>
      <c r="J500" s="2087"/>
      <c r="K500" s="2087"/>
      <c r="L500" s="2087"/>
      <c r="M500" s="2087"/>
      <c r="N500" s="2087"/>
      <c r="O500" s="2087"/>
      <c r="P500" s="2087"/>
      <c r="Q500" s="2087"/>
      <c r="R500" s="2087"/>
      <c r="S500" s="2087"/>
      <c r="T500" s="2087"/>
      <c r="U500" s="2087"/>
      <c r="V500" s="2087"/>
      <c r="W500" s="2087"/>
      <c r="X500" s="2087"/>
      <c r="Y500" s="2087"/>
      <c r="Z500" s="2087"/>
      <c r="AA500" s="2087"/>
      <c r="AB500" s="2087"/>
      <c r="AC500" s="2087"/>
      <c r="AD500" s="2087"/>
      <c r="AE500" s="2087"/>
      <c r="AF500" s="2087"/>
      <c r="AG500" s="2087"/>
      <c r="AH500" s="2087"/>
      <c r="AI500" s="2087"/>
      <c r="AJ500" s="2087"/>
      <c r="AK500" s="2087"/>
      <c r="AL500" s="2087"/>
      <c r="AM500" s="2087"/>
      <c r="AN500" s="2087"/>
      <c r="AO500" s="2087"/>
      <c r="AP500" s="2087"/>
      <c r="AQ500" s="2087"/>
      <c r="AR500" s="2087"/>
      <c r="AS500" s="2087"/>
      <c r="AT500" s="2087"/>
      <c r="AU500" s="2087"/>
      <c r="AV500" s="2087"/>
      <c r="AW500" s="2087"/>
    </row>
    <row r="507" spans="3:49" ht="51" customHeight="1"/>
    <row r="508" spans="3:49" ht="18" customHeight="1">
      <c r="C508" s="2087" t="s">
        <v>1905</v>
      </c>
      <c r="D508" s="2087"/>
      <c r="E508" s="2087"/>
      <c r="F508" s="2087"/>
      <c r="G508" s="2087"/>
      <c r="H508" s="2087"/>
      <c r="I508" s="2087"/>
      <c r="J508" s="2087"/>
      <c r="K508" s="2087"/>
      <c r="L508" s="2087"/>
      <c r="M508" s="2087"/>
      <c r="N508" s="2087"/>
      <c r="O508" s="2087"/>
      <c r="P508" s="2087"/>
      <c r="Q508" s="2087"/>
      <c r="R508" s="2087"/>
      <c r="S508" s="2087"/>
      <c r="T508" s="2087"/>
      <c r="U508" s="2087"/>
      <c r="V508" s="2087"/>
      <c r="W508" s="2087"/>
      <c r="X508" s="2087"/>
      <c r="Y508" s="2087"/>
      <c r="Z508" s="2087"/>
      <c r="AA508" s="2087"/>
      <c r="AB508" s="2087"/>
      <c r="AC508" s="2087"/>
      <c r="AD508" s="2087"/>
      <c r="AE508" s="2087"/>
      <c r="AF508" s="2087"/>
      <c r="AG508" s="2087"/>
      <c r="AH508" s="2087"/>
      <c r="AI508" s="2087"/>
      <c r="AJ508" s="2087"/>
      <c r="AK508" s="2087"/>
      <c r="AL508" s="2087"/>
      <c r="AM508" s="2087"/>
      <c r="AN508" s="2087"/>
      <c r="AO508" s="2087"/>
      <c r="AP508" s="2087"/>
      <c r="AQ508" s="2087"/>
      <c r="AR508" s="2087"/>
      <c r="AS508" s="2087"/>
      <c r="AT508" s="2087"/>
      <c r="AU508" s="2087"/>
      <c r="AV508" s="2087"/>
      <c r="AW508" s="2087"/>
    </row>
    <row r="517" spans="3:3">
      <c r="C517" s="1501" t="s">
        <v>1906</v>
      </c>
    </row>
    <row r="518" spans="3:3">
      <c r="C518" s="1468" t="s">
        <v>1468</v>
      </c>
    </row>
    <row r="525" spans="3:3">
      <c r="C525" s="1501" t="s">
        <v>1907</v>
      </c>
    </row>
    <row r="535" spans="3:3">
      <c r="C535" s="1501" t="s">
        <v>1908</v>
      </c>
    </row>
    <row r="595" spans="3:49" ht="15.75" thickBot="1">
      <c r="C595" s="2083"/>
      <c r="D595" s="2083"/>
      <c r="E595" s="2083"/>
      <c r="F595" s="2083"/>
      <c r="G595" s="2083"/>
      <c r="H595" s="2083"/>
      <c r="I595" s="2083"/>
      <c r="J595" s="2083"/>
      <c r="K595" s="2083"/>
      <c r="L595" s="2083"/>
      <c r="M595" s="1010"/>
      <c r="N595" s="2086">
        <v>0</v>
      </c>
      <c r="O595" s="2086"/>
      <c r="P595" s="2086"/>
      <c r="Q595" s="2086"/>
      <c r="R595" s="2086"/>
      <c r="S595" s="2086"/>
      <c r="T595" s="2086"/>
      <c r="U595" s="2086"/>
      <c r="V595" s="2086"/>
      <c r="W595" s="2086">
        <v>0</v>
      </c>
      <c r="X595" s="2086"/>
      <c r="Y595" s="2086"/>
      <c r="Z595" s="2086"/>
      <c r="AA595" s="2086"/>
      <c r="AB595" s="2086"/>
      <c r="AC595" s="2086"/>
      <c r="AD595" s="2086"/>
      <c r="AE595" s="1502"/>
      <c r="AF595" s="2085">
        <v>0</v>
      </c>
      <c r="AG595" s="2085"/>
      <c r="AH595" s="2085"/>
      <c r="AI595" s="2085"/>
      <c r="AJ595" s="2085"/>
      <c r="AK595" s="2085"/>
      <c r="AL595" s="2085"/>
      <c r="AM595" s="2085"/>
      <c r="AN595" s="2085"/>
      <c r="AO595" s="2084">
        <v>0</v>
      </c>
      <c r="AP595" s="2084"/>
      <c r="AQ595" s="2084"/>
      <c r="AR595" s="2084"/>
      <c r="AS595" s="2084"/>
      <c r="AT595" s="2084"/>
      <c r="AU595" s="2084"/>
      <c r="AV595" s="2084"/>
      <c r="AW595" s="2084"/>
    </row>
    <row r="596" spans="3:49" ht="15.75" thickTop="1"/>
  </sheetData>
  <mergeCells count="1284">
    <mergeCell ref="AI326:AN326"/>
    <mergeCell ref="AA326:AG326"/>
    <mergeCell ref="V326:Y326"/>
    <mergeCell ref="V303:Y303"/>
    <mergeCell ref="V304:Y304"/>
    <mergeCell ref="V305:Y305"/>
    <mergeCell ref="V306:Y306"/>
    <mergeCell ref="V314:Y314"/>
    <mergeCell ref="V315:Y315"/>
    <mergeCell ref="V316:Y316"/>
    <mergeCell ref="V317:Y317"/>
    <mergeCell ref="V318:Y318"/>
    <mergeCell ref="V319:Y319"/>
    <mergeCell ref="V320:Y320"/>
    <mergeCell ref="V322:Y322"/>
    <mergeCell ref="AA327:AG327"/>
    <mergeCell ref="AA314:AG314"/>
    <mergeCell ref="AI327:AN327"/>
    <mergeCell ref="V327:Y327"/>
    <mergeCell ref="AA321:AG321"/>
    <mergeCell ref="AI321:AN321"/>
    <mergeCell ref="AI325:AN325"/>
    <mergeCell ref="AI324:AN324"/>
    <mergeCell ref="AI294:AN294"/>
    <mergeCell ref="AI295:AN295"/>
    <mergeCell ref="AA324:AG324"/>
    <mergeCell ref="AA325:AG325"/>
    <mergeCell ref="AA290:AG290"/>
    <mergeCell ref="AA291:AG291"/>
    <mergeCell ref="AA292:AG292"/>
    <mergeCell ref="AA293:AG293"/>
    <mergeCell ref="AA294:AG294"/>
    <mergeCell ref="AA295:AG295"/>
    <mergeCell ref="AA297:AG297"/>
    <mergeCell ref="AA298:AG298"/>
    <mergeCell ref="AA299:AG299"/>
    <mergeCell ref="AI320:AN320"/>
    <mergeCell ref="B308:AN308"/>
    <mergeCell ref="V313:Y313"/>
    <mergeCell ref="AA313:AG313"/>
    <mergeCell ref="AI313:AN313"/>
    <mergeCell ref="AI323:AN323"/>
    <mergeCell ref="AI314:AN314"/>
    <mergeCell ref="AI303:AN303"/>
    <mergeCell ref="AI315:AN315"/>
    <mergeCell ref="AI316:AN316"/>
    <mergeCell ref="V324:Y324"/>
    <mergeCell ref="V325:Y325"/>
    <mergeCell ref="AI319:AN319"/>
    <mergeCell ref="AI299:AN299"/>
    <mergeCell ref="AI300:AN300"/>
    <mergeCell ref="AI301:AN301"/>
    <mergeCell ref="V276:Y276"/>
    <mergeCell ref="V323:Y323"/>
    <mergeCell ref="AA318:AG318"/>
    <mergeCell ref="AA319:AG319"/>
    <mergeCell ref="C301:Q301"/>
    <mergeCell ref="AA289:AG289"/>
    <mergeCell ref="V290:Y290"/>
    <mergeCell ref="AA282:AG282"/>
    <mergeCell ref="AA283:AG283"/>
    <mergeCell ref="AA284:AG284"/>
    <mergeCell ref="AA285:AG285"/>
    <mergeCell ref="AA286:AG286"/>
    <mergeCell ref="AA287:AG287"/>
    <mergeCell ref="AA288:AG288"/>
    <mergeCell ref="AA322:AG322"/>
    <mergeCell ref="AA323:AG323"/>
    <mergeCell ref="V292:Y292"/>
    <mergeCell ref="V293:Y293"/>
    <mergeCell ref="AA317:AG317"/>
    <mergeCell ref="V279:Y279"/>
    <mergeCell ref="V280:Y280"/>
    <mergeCell ref="C316:S316"/>
    <mergeCell ref="C315:S315"/>
    <mergeCell ref="C299:S299"/>
    <mergeCell ref="V296:Y296"/>
    <mergeCell ref="V297:Y297"/>
    <mergeCell ref="V298:Y298"/>
    <mergeCell ref="V299:Y299"/>
    <mergeCell ref="C300:Q300"/>
    <mergeCell ref="V300:Y300"/>
    <mergeCell ref="V301:Y301"/>
    <mergeCell ref="V302:Y302"/>
    <mergeCell ref="V287:Y287"/>
    <mergeCell ref="V288:Y288"/>
    <mergeCell ref="AA320:AG320"/>
    <mergeCell ref="V289:Y289"/>
    <mergeCell ref="AA300:AG300"/>
    <mergeCell ref="AA301:AG301"/>
    <mergeCell ref="AA302:AG302"/>
    <mergeCell ref="AA303:AG303"/>
    <mergeCell ref="AI277:AN277"/>
    <mergeCell ref="AI278:AN278"/>
    <mergeCell ref="AA304:AG304"/>
    <mergeCell ref="AA305:AG305"/>
    <mergeCell ref="AA279:AG279"/>
    <mergeCell ref="AI281:AN281"/>
    <mergeCell ref="AI283:AN283"/>
    <mergeCell ref="AI284:AN284"/>
    <mergeCell ref="AI288:AN288"/>
    <mergeCell ref="AI290:AN290"/>
    <mergeCell ref="AI304:AN304"/>
    <mergeCell ref="AI282:AO282"/>
    <mergeCell ref="AA315:AG315"/>
    <mergeCell ref="AI318:AN318"/>
    <mergeCell ref="AA316:AG316"/>
    <mergeCell ref="V277:Y277"/>
    <mergeCell ref="V278:Y278"/>
    <mergeCell ref="AI279:AN279"/>
    <mergeCell ref="AA277:AG277"/>
    <mergeCell ref="AA278:AG278"/>
    <mergeCell ref="AI317:AN317"/>
    <mergeCell ref="AI291:AN291"/>
    <mergeCell ref="AI285:AN285"/>
    <mergeCell ref="V281:Y281"/>
    <mergeCell ref="V283:Y283"/>
    <mergeCell ref="AI287:AN287"/>
    <mergeCell ref="AI289:AN289"/>
    <mergeCell ref="AI292:AN292"/>
    <mergeCell ref="AI293:AN293"/>
    <mergeCell ref="AI298:AN298"/>
    <mergeCell ref="AI297:AN297"/>
    <mergeCell ref="AI302:AN302"/>
    <mergeCell ref="Y260:AE260"/>
    <mergeCell ref="AG260:AM260"/>
    <mergeCell ref="AI286:AN286"/>
    <mergeCell ref="Z179:AF179"/>
    <mergeCell ref="AH183:AN183"/>
    <mergeCell ref="Z194:AF194"/>
    <mergeCell ref="AG252:AM252"/>
    <mergeCell ref="AH199:AN199"/>
    <mergeCell ref="Y231:AE231"/>
    <mergeCell ref="Y249:AE249"/>
    <mergeCell ref="AH204:AN204"/>
    <mergeCell ref="Z201:AF201"/>
    <mergeCell ref="Z203:AF203"/>
    <mergeCell ref="Y246:AE246"/>
    <mergeCell ref="AG243:AM243"/>
    <mergeCell ref="AH200:AN200"/>
    <mergeCell ref="Z199:AF199"/>
    <mergeCell ref="AH189:AN189"/>
    <mergeCell ref="Y236:AE236"/>
    <mergeCell ref="Y241:AE241"/>
    <mergeCell ref="AG247:AM247"/>
    <mergeCell ref="AH201:AN201"/>
    <mergeCell ref="AI276:AN276"/>
    <mergeCell ref="AA280:AG280"/>
    <mergeCell ref="AI280:AN280"/>
    <mergeCell ref="Y245:AE245"/>
    <mergeCell ref="Y240:AE240"/>
    <mergeCell ref="Y243:AE243"/>
    <mergeCell ref="Y244:AE244"/>
    <mergeCell ref="V284:Y284"/>
    <mergeCell ref="V285:Y285"/>
    <mergeCell ref="Z195:AF195"/>
    <mergeCell ref="C242:Q242"/>
    <mergeCell ref="C241:Q241"/>
    <mergeCell ref="AG245:AM245"/>
    <mergeCell ref="V286:Y286"/>
    <mergeCell ref="AG255:AM255"/>
    <mergeCell ref="AG250:AM250"/>
    <mergeCell ref="Z200:AF200"/>
    <mergeCell ref="B272:AN272"/>
    <mergeCell ref="AG236:AM236"/>
    <mergeCell ref="Z204:AF204"/>
    <mergeCell ref="Y255:AE255"/>
    <mergeCell ref="Y257:AE257"/>
    <mergeCell ref="Y254:AE254"/>
    <mergeCell ref="Y230:AE230"/>
    <mergeCell ref="Y239:AE239"/>
    <mergeCell ref="Y232:AE232"/>
    <mergeCell ref="Y253:AE253"/>
    <mergeCell ref="AG254:AM254"/>
    <mergeCell ref="AG253:AM253"/>
    <mergeCell ref="Y251:AE251"/>
    <mergeCell ref="AG246:AM246"/>
    <mergeCell ref="AG259:AM259"/>
    <mergeCell ref="AG249:AM249"/>
    <mergeCell ref="AA276:AG276"/>
    <mergeCell ref="AG256:AM256"/>
    <mergeCell ref="AG257:AM257"/>
    <mergeCell ref="V282:Y282"/>
    <mergeCell ref="Y259:AE259"/>
    <mergeCell ref="AA281:AG281"/>
    <mergeCell ref="C239:Q239"/>
    <mergeCell ref="C245:Q245"/>
    <mergeCell ref="AG239:AM239"/>
    <mergeCell ref="B179:P180"/>
    <mergeCell ref="Z178:AF178"/>
    <mergeCell ref="Y238:AE238"/>
    <mergeCell ref="Y228:AE228"/>
    <mergeCell ref="Y229:AE229"/>
    <mergeCell ref="C248:Q248"/>
    <mergeCell ref="Y250:AE250"/>
    <mergeCell ref="Y248:AE248"/>
    <mergeCell ref="B226:F226"/>
    <mergeCell ref="AH205:AN205"/>
    <mergeCell ref="AH207:AN207"/>
    <mergeCell ref="C229:Q229"/>
    <mergeCell ref="Y247:AE247"/>
    <mergeCell ref="C230:Q230"/>
    <mergeCell ref="AH198:AN198"/>
    <mergeCell ref="AH193:AN193"/>
    <mergeCell ref="AH185:AN185"/>
    <mergeCell ref="Z188:AF188"/>
    <mergeCell ref="C249:Q249"/>
    <mergeCell ref="AG231:AM231"/>
    <mergeCell ref="AH208:AN208"/>
    <mergeCell ref="Y233:AE233"/>
    <mergeCell ref="Y234:AE234"/>
    <mergeCell ref="Y235:AE235"/>
    <mergeCell ref="Z198:AF198"/>
    <mergeCell ref="Z197:AF197"/>
    <mergeCell ref="AH197:AN197"/>
    <mergeCell ref="AH180:AN180"/>
    <mergeCell ref="AH194:AN194"/>
    <mergeCell ref="Z193:AF193"/>
    <mergeCell ref="Z205:AF205"/>
    <mergeCell ref="W180:X180"/>
    <mergeCell ref="AG248:AM248"/>
    <mergeCell ref="W186:X186"/>
    <mergeCell ref="W187:X187"/>
    <mergeCell ref="AH178:AN178"/>
    <mergeCell ref="Z177:AF177"/>
    <mergeCell ref="AG244:AM244"/>
    <mergeCell ref="AH155:AN155"/>
    <mergeCell ref="Z192:AF192"/>
    <mergeCell ref="AH190:AN190"/>
    <mergeCell ref="AH191:AN191"/>
    <mergeCell ref="Z185:AF185"/>
    <mergeCell ref="AH192:AN192"/>
    <mergeCell ref="AH179:AN179"/>
    <mergeCell ref="Z191:AF191"/>
    <mergeCell ref="Z184:AF184"/>
    <mergeCell ref="Z186:AF186"/>
    <mergeCell ref="W177:X177"/>
    <mergeCell ref="Z176:AF176"/>
    <mergeCell ref="AH173:AN173"/>
    <mergeCell ref="Z181:AF181"/>
    <mergeCell ref="Z173:AF173"/>
    <mergeCell ref="W173:X173"/>
    <mergeCell ref="AH203:AN203"/>
    <mergeCell ref="Z208:AF208"/>
    <mergeCell ref="AG241:AM241"/>
    <mergeCell ref="AG242:AM242"/>
    <mergeCell ref="Z189:AF189"/>
    <mergeCell ref="Z190:AF190"/>
    <mergeCell ref="W184:X184"/>
    <mergeCell ref="W185:X185"/>
    <mergeCell ref="Z183:AF183"/>
    <mergeCell ref="W197:X197"/>
    <mergeCell ref="Z152:AF152"/>
    <mergeCell ref="AH139:AN139"/>
    <mergeCell ref="AH141:AN141"/>
    <mergeCell ref="V145:W145"/>
    <mergeCell ref="V138:W138"/>
    <mergeCell ref="V155:W155"/>
    <mergeCell ref="Z156:AF156"/>
    <mergeCell ref="AH177:AN177"/>
    <mergeCell ref="AH181:AN181"/>
    <mergeCell ref="AH186:AN186"/>
    <mergeCell ref="AH188:AN188"/>
    <mergeCell ref="AH142:AN142"/>
    <mergeCell ref="Z141:AF141"/>
    <mergeCell ref="Z145:AF145"/>
    <mergeCell ref="Z139:AF139"/>
    <mergeCell ref="W178:X178"/>
    <mergeCell ref="W181:X181"/>
    <mergeCell ref="W182:X182"/>
    <mergeCell ref="W183:X183"/>
    <mergeCell ref="AH156:AN156"/>
    <mergeCell ref="V152:W152"/>
    <mergeCell ref="Z154:AF154"/>
    <mergeCell ref="W176:X176"/>
    <mergeCell ref="AH154:AN154"/>
    <mergeCell ref="Z174:AF174"/>
    <mergeCell ref="V154:W154"/>
    <mergeCell ref="V147:W147"/>
    <mergeCell ref="V148:W148"/>
    <mergeCell ref="AH145:AN145"/>
    <mergeCell ref="AH153:AN153"/>
    <mergeCell ref="Z143:AF143"/>
    <mergeCell ref="AH149:AN149"/>
    <mergeCell ref="C240:Q240"/>
    <mergeCell ref="V135:W135"/>
    <mergeCell ref="AH125:AN125"/>
    <mergeCell ref="AH135:AN135"/>
    <mergeCell ref="V121:W121"/>
    <mergeCell ref="V120:W120"/>
    <mergeCell ref="V116:W116"/>
    <mergeCell ref="V115:W115"/>
    <mergeCell ref="V136:W136"/>
    <mergeCell ref="AH146:AN146"/>
    <mergeCell ref="AH148:AN148"/>
    <mergeCell ref="Z138:AF138"/>
    <mergeCell ref="AH138:AN138"/>
    <mergeCell ref="V146:W146"/>
    <mergeCell ref="Z137:AF137"/>
    <mergeCell ref="Z140:AF140"/>
    <mergeCell ref="Z142:AF142"/>
    <mergeCell ref="B170:AN170"/>
    <mergeCell ref="AH171:AN171"/>
    <mergeCell ref="AG233:AM233"/>
    <mergeCell ref="AG228:AM228"/>
    <mergeCell ref="AG232:AM232"/>
    <mergeCell ref="Z172:AF172"/>
    <mergeCell ref="Z175:AF175"/>
    <mergeCell ref="Z155:AF155"/>
    <mergeCell ref="AH172:AN172"/>
    <mergeCell ref="W175:X175"/>
    <mergeCell ref="AH174:AN174"/>
    <mergeCell ref="B169:AN169"/>
    <mergeCell ref="W174:X174"/>
    <mergeCell ref="V144:W144"/>
    <mergeCell ref="AH120:AN120"/>
    <mergeCell ref="AH81:AN81"/>
    <mergeCell ref="AH136:AN136"/>
    <mergeCell ref="AH128:AN128"/>
    <mergeCell ref="AH82:AN82"/>
    <mergeCell ref="AH175:AN175"/>
    <mergeCell ref="V131:W131"/>
    <mergeCell ref="Z132:AF132"/>
    <mergeCell ref="Z126:AF126"/>
    <mergeCell ref="Z121:AF121"/>
    <mergeCell ref="V140:W140"/>
    <mergeCell ref="V143:W143"/>
    <mergeCell ref="V139:W139"/>
    <mergeCell ref="Z125:AF125"/>
    <mergeCell ref="V137:W137"/>
    <mergeCell ref="Z120:AF120"/>
    <mergeCell ref="Z128:AF128"/>
    <mergeCell ref="Z131:AF131"/>
    <mergeCell ref="Z109:AF109"/>
    <mergeCell ref="Z88:AF88"/>
    <mergeCell ref="Z98:AF98"/>
    <mergeCell ref="Z129:AF129"/>
    <mergeCell ref="Z133:AF133"/>
    <mergeCell ref="AH127:AN127"/>
    <mergeCell ref="AH133:AN133"/>
    <mergeCell ref="AH147:AN147"/>
    <mergeCell ref="Z146:AF146"/>
    <mergeCell ref="Z149:AF149"/>
    <mergeCell ref="AH126:AN126"/>
    <mergeCell ref="Z136:AF136"/>
    <mergeCell ref="AH144:AN144"/>
    <mergeCell ref="Z144:AF144"/>
    <mergeCell ref="V149:W149"/>
    <mergeCell ref="W123:X123"/>
    <mergeCell ref="Z122:AF122"/>
    <mergeCell ref="Z124:AF124"/>
    <mergeCell ref="AH86:AN86"/>
    <mergeCell ref="AH96:AN96"/>
    <mergeCell ref="AH83:AN83"/>
    <mergeCell ref="AH84:AN84"/>
    <mergeCell ref="W106:X106"/>
    <mergeCell ref="V99:W99"/>
    <mergeCell ref="V97:W97"/>
    <mergeCell ref="AH89:AN89"/>
    <mergeCell ref="AH104:AN104"/>
    <mergeCell ref="Z96:AF96"/>
    <mergeCell ref="Z90:AF90"/>
    <mergeCell ref="Z86:AF86"/>
    <mergeCell ref="AH87:AN87"/>
    <mergeCell ref="W101:X101"/>
    <mergeCell ref="V89:W89"/>
    <mergeCell ref="W103:X103"/>
    <mergeCell ref="Z110:AF110"/>
    <mergeCell ref="Z119:AF119"/>
    <mergeCell ref="AH111:AN111"/>
    <mergeCell ref="AH116:AN116"/>
    <mergeCell ref="Z123:AF123"/>
    <mergeCell ref="Z103:AF103"/>
    <mergeCell ref="AH122:AN122"/>
    <mergeCell ref="AH110:AN110"/>
    <mergeCell ref="AH109:AN109"/>
    <mergeCell ref="Z104:AF104"/>
    <mergeCell ref="W69:X69"/>
    <mergeCell ref="Z28:AF28"/>
    <mergeCell ref="Z34:AF34"/>
    <mergeCell ref="Z135:AF135"/>
    <mergeCell ref="AH124:AN124"/>
    <mergeCell ref="AH107:AN107"/>
    <mergeCell ref="AH121:AN121"/>
    <mergeCell ref="Z112:AF112"/>
    <mergeCell ref="AH117:AN117"/>
    <mergeCell ref="Z116:AF116"/>
    <mergeCell ref="Z147:AF147"/>
    <mergeCell ref="Z148:AF148"/>
    <mergeCell ref="AH140:AN140"/>
    <mergeCell ref="AH41:AN41"/>
    <mergeCell ref="AH44:AN44"/>
    <mergeCell ref="AH129:AN129"/>
    <mergeCell ref="Z40:AF40"/>
    <mergeCell ref="AH130:AN130"/>
    <mergeCell ref="V114:W114"/>
    <mergeCell ref="V112:W112"/>
    <mergeCell ref="Z76:AF76"/>
    <mergeCell ref="AH59:AN59"/>
    <mergeCell ref="AH60:AN60"/>
    <mergeCell ref="AH51:AN51"/>
    <mergeCell ref="W77:X77"/>
    <mergeCell ref="V64:W64"/>
    <mergeCell ref="AH48:AN48"/>
    <mergeCell ref="AH67:AN67"/>
    <mergeCell ref="W122:X122"/>
    <mergeCell ref="AH118:AN118"/>
    <mergeCell ref="Z118:AF118"/>
    <mergeCell ref="Z111:AF111"/>
    <mergeCell ref="Z9:AF9"/>
    <mergeCell ref="Z10:AF10"/>
    <mergeCell ref="BF8:BH8"/>
    <mergeCell ref="Z127:AF127"/>
    <mergeCell ref="AH123:AN123"/>
    <mergeCell ref="W124:X124"/>
    <mergeCell ref="Z75:AF75"/>
    <mergeCell ref="Z60:AF60"/>
    <mergeCell ref="Z61:AF61"/>
    <mergeCell ref="Z67:AF67"/>
    <mergeCell ref="Z80:AF80"/>
    <mergeCell ref="AH85:AN85"/>
    <mergeCell ref="BF24:BH24"/>
    <mergeCell ref="AH25:AN25"/>
    <mergeCell ref="BF29:BH29"/>
    <mergeCell ref="AH26:AN26"/>
    <mergeCell ref="V78:W78"/>
    <mergeCell ref="V47:W47"/>
    <mergeCell ref="Z70:AF70"/>
    <mergeCell ref="Z51:AF51"/>
    <mergeCell ref="Z66:AF66"/>
    <mergeCell ref="Z78:AF78"/>
    <mergeCell ref="Z72:AF72"/>
    <mergeCell ref="AH49:AN49"/>
    <mergeCell ref="AH62:AN62"/>
    <mergeCell ref="B54:AN54"/>
    <mergeCell ref="AH68:AN68"/>
    <mergeCell ref="AH99:AN99"/>
    <mergeCell ref="Z106:AF106"/>
    <mergeCell ref="Z39:AF39"/>
    <mergeCell ref="Z100:AF100"/>
    <mergeCell ref="AH100:AN100"/>
    <mergeCell ref="V14:W14"/>
    <mergeCell ref="V28:W28"/>
    <mergeCell ref="V41:W41"/>
    <mergeCell ref="V71:W71"/>
    <mergeCell ref="V48:W48"/>
    <mergeCell ref="Z50:AF50"/>
    <mergeCell ref="V60:W60"/>
    <mergeCell ref="AH35:AN35"/>
    <mergeCell ref="BJ8:BP8"/>
    <mergeCell ref="BR8:BX8"/>
    <mergeCell ref="BF9:BH9"/>
    <mergeCell ref="BJ9:BP9"/>
    <mergeCell ref="BR9:BX9"/>
    <mergeCell ref="BF10:BH10"/>
    <mergeCell ref="BJ10:BP10"/>
    <mergeCell ref="BR10:BX10"/>
    <mergeCell ref="Z18:AF18"/>
    <mergeCell ref="Z11:AF11"/>
    <mergeCell ref="Z12:AF12"/>
    <mergeCell ref="Z13:AF13"/>
    <mergeCell ref="BF17:BH17"/>
    <mergeCell ref="BF13:BH13"/>
    <mergeCell ref="BJ17:BP17"/>
    <mergeCell ref="BR17:BX17"/>
    <mergeCell ref="AH8:AN8"/>
    <mergeCell ref="AH9:AN9"/>
    <mergeCell ref="AH18:AN18"/>
    <mergeCell ref="AH10:AN10"/>
    <mergeCell ref="AH11:AN11"/>
    <mergeCell ref="Z16:AF16"/>
    <mergeCell ref="Z8:AF8"/>
    <mergeCell ref="AH16:AN16"/>
    <mergeCell ref="BJ34:BP34"/>
    <mergeCell ref="Z25:AF25"/>
    <mergeCell ref="BF32:BH32"/>
    <mergeCell ref="AH15:AN15"/>
    <mergeCell ref="AH17:AN17"/>
    <mergeCell ref="AH12:AN12"/>
    <mergeCell ref="AH13:AN13"/>
    <mergeCell ref="BF16:BH16"/>
    <mergeCell ref="BF25:BH25"/>
    <mergeCell ref="BF61:BH61"/>
    <mergeCell ref="BF104:BH104"/>
    <mergeCell ref="BF103:BH103"/>
    <mergeCell ref="AH66:AN66"/>
    <mergeCell ref="Z35:AF35"/>
    <mergeCell ref="BJ13:BP13"/>
    <mergeCell ref="BF21:BH21"/>
    <mergeCell ref="BJ21:BP21"/>
    <mergeCell ref="BF27:BH27"/>
    <mergeCell ref="BJ27:BP27"/>
    <mergeCell ref="BF31:BH31"/>
    <mergeCell ref="BJ31:BP31"/>
    <mergeCell ref="BJ36:BP36"/>
    <mergeCell ref="BF60:BH60"/>
    <mergeCell ref="BF46:BH46"/>
    <mergeCell ref="BJ46:BP46"/>
    <mergeCell ref="Z36:AF36"/>
    <mergeCell ref="BJ61:BP61"/>
    <mergeCell ref="V11:W11"/>
    <mergeCell ref="V19:W19"/>
    <mergeCell ref="AH70:AN70"/>
    <mergeCell ref="AH71:AN71"/>
    <mergeCell ref="B92:AN92"/>
    <mergeCell ref="B93:AN93"/>
    <mergeCell ref="V30:W30"/>
    <mergeCell ref="B55:AN55"/>
    <mergeCell ref="U96:X96"/>
    <mergeCell ref="AH46:AN46"/>
    <mergeCell ref="Z45:AF45"/>
    <mergeCell ref="AH75:AN75"/>
    <mergeCell ref="B53:AN53"/>
    <mergeCell ref="V43:W43"/>
    <mergeCell ref="Z41:AF41"/>
    <mergeCell ref="V34:W34"/>
    <mergeCell ref="V33:W33"/>
    <mergeCell ref="Z71:AF71"/>
    <mergeCell ref="AH24:AN24"/>
    <mergeCell ref="Z22:AF22"/>
    <mergeCell ref="AH22:AN22"/>
    <mergeCell ref="V37:W37"/>
    <mergeCell ref="W38:X38"/>
    <mergeCell ref="V15:W15"/>
    <mergeCell ref="Z23:AF23"/>
    <mergeCell ref="Z44:AF44"/>
    <mergeCell ref="Z48:AF48"/>
    <mergeCell ref="AH58:AN58"/>
    <mergeCell ref="Z58:AF58"/>
    <mergeCell ref="V58:W58"/>
    <mergeCell ref="V51:W51"/>
    <mergeCell ref="AH36:AN36"/>
    <mergeCell ref="BR13:BX13"/>
    <mergeCell ref="BF14:BH14"/>
    <mergeCell ref="BJ14:BP14"/>
    <mergeCell ref="BR14:BX14"/>
    <mergeCell ref="BF11:BH11"/>
    <mergeCell ref="BJ11:BP11"/>
    <mergeCell ref="BR11:BX11"/>
    <mergeCell ref="BF12:BH12"/>
    <mergeCell ref="BJ12:BP12"/>
    <mergeCell ref="BR12:BX12"/>
    <mergeCell ref="Z15:AF15"/>
    <mergeCell ref="AH14:AN14"/>
    <mergeCell ref="Z14:AF14"/>
    <mergeCell ref="BF15:BH15"/>
    <mergeCell ref="BJ15:BP15"/>
    <mergeCell ref="BR15:BX15"/>
    <mergeCell ref="BJ16:BP16"/>
    <mergeCell ref="BR16:BX16"/>
    <mergeCell ref="Z19:AF19"/>
    <mergeCell ref="AH19:AN19"/>
    <mergeCell ref="BF23:BH23"/>
    <mergeCell ref="BJ23:BP23"/>
    <mergeCell ref="BR23:BX23"/>
    <mergeCell ref="BR22:BX22"/>
    <mergeCell ref="AH20:AN20"/>
    <mergeCell ref="Z20:AF20"/>
    <mergeCell ref="Z21:AF21"/>
    <mergeCell ref="BF22:BH22"/>
    <mergeCell ref="BJ22:BP22"/>
    <mergeCell ref="AH23:AN23"/>
    <mergeCell ref="AH21:AN21"/>
    <mergeCell ref="BJ32:BP32"/>
    <mergeCell ref="BR31:BX31"/>
    <mergeCell ref="BR33:BX33"/>
    <mergeCell ref="BF30:BH30"/>
    <mergeCell ref="BJ30:BP30"/>
    <mergeCell ref="BR30:BX30"/>
    <mergeCell ref="Z27:AF27"/>
    <mergeCell ref="Z26:AF26"/>
    <mergeCell ref="Z33:AF33"/>
    <mergeCell ref="Z24:AF24"/>
    <mergeCell ref="BJ29:BP29"/>
    <mergeCell ref="BJ24:BP24"/>
    <mergeCell ref="BJ28:BP28"/>
    <mergeCell ref="BR28:BX28"/>
    <mergeCell ref="BR24:BX24"/>
    <mergeCell ref="BJ25:BP25"/>
    <mergeCell ref="BR25:BX25"/>
    <mergeCell ref="BR27:BX27"/>
    <mergeCell ref="Z31:AF31"/>
    <mergeCell ref="BF42:BH42"/>
    <mergeCell ref="BJ42:BP42"/>
    <mergeCell ref="BR42:BX42"/>
    <mergeCell ref="BF34:BH34"/>
    <mergeCell ref="BR21:BX21"/>
    <mergeCell ref="BF18:BH18"/>
    <mergeCell ref="BJ18:BP18"/>
    <mergeCell ref="BR18:BX18"/>
    <mergeCell ref="BF20:BH20"/>
    <mergeCell ref="BJ20:BP20"/>
    <mergeCell ref="BR20:BX20"/>
    <mergeCell ref="AH42:AN42"/>
    <mergeCell ref="BF35:BH35"/>
    <mergeCell ref="BJ35:BP35"/>
    <mergeCell ref="BR35:BX35"/>
    <mergeCell ref="BF36:BH36"/>
    <mergeCell ref="BR34:BX34"/>
    <mergeCell ref="BR32:BX32"/>
    <mergeCell ref="BF33:BH33"/>
    <mergeCell ref="BJ33:BP33"/>
    <mergeCell ref="BR29:BX29"/>
    <mergeCell ref="BF28:BH28"/>
    <mergeCell ref="AH28:AN28"/>
    <mergeCell ref="BF41:BH41"/>
    <mergeCell ref="BJ41:BP41"/>
    <mergeCell ref="BR41:BX41"/>
    <mergeCell ref="Z30:AF30"/>
    <mergeCell ref="Z32:AF32"/>
    <mergeCell ref="AH27:AN27"/>
    <mergeCell ref="Z29:AF29"/>
    <mergeCell ref="AH29:AN29"/>
    <mergeCell ref="AH40:AN40"/>
    <mergeCell ref="AH38:AN38"/>
    <mergeCell ref="BR36:BX36"/>
    <mergeCell ref="AH30:AN30"/>
    <mergeCell ref="AH31:AN31"/>
    <mergeCell ref="BF38:BH38"/>
    <mergeCell ref="BJ38:BP38"/>
    <mergeCell ref="BR38:BX38"/>
    <mergeCell ref="AH32:AN32"/>
    <mergeCell ref="AH33:AN33"/>
    <mergeCell ref="AH34:AN34"/>
    <mergeCell ref="BF40:BH40"/>
    <mergeCell ref="BJ40:BP40"/>
    <mergeCell ref="BR40:BX40"/>
    <mergeCell ref="BR46:BX46"/>
    <mergeCell ref="BJ59:BP59"/>
    <mergeCell ref="BR59:BX59"/>
    <mergeCell ref="BR48:BX48"/>
    <mergeCell ref="BF50:BH50"/>
    <mergeCell ref="BJ50:BP50"/>
    <mergeCell ref="BR50:BX50"/>
    <mergeCell ref="BF48:BH48"/>
    <mergeCell ref="BJ48:BP48"/>
    <mergeCell ref="BF44:BH44"/>
    <mergeCell ref="BJ44:BP44"/>
    <mergeCell ref="Z43:AF43"/>
    <mergeCell ref="AH47:AN47"/>
    <mergeCell ref="Z46:AF46"/>
    <mergeCell ref="BR51:BX51"/>
    <mergeCell ref="BJ60:BP60"/>
    <mergeCell ref="BR60:BX60"/>
    <mergeCell ref="Z57:AF57"/>
    <mergeCell ref="AH45:AN45"/>
    <mergeCell ref="AH43:AN43"/>
    <mergeCell ref="BR44:BX44"/>
    <mergeCell ref="BF45:BH45"/>
    <mergeCell ref="BJ45:BP45"/>
    <mergeCell ref="BR45:BX45"/>
    <mergeCell ref="BF43:BH43"/>
    <mergeCell ref="BJ43:BP43"/>
    <mergeCell ref="BR43:BX43"/>
    <mergeCell ref="BR61:BX61"/>
    <mergeCell ref="BF58:BH58"/>
    <mergeCell ref="BJ58:BP58"/>
    <mergeCell ref="BR58:BX58"/>
    <mergeCell ref="BF59:BH59"/>
    <mergeCell ref="BF66:BH66"/>
    <mergeCell ref="BR63:BX63"/>
    <mergeCell ref="BF63:BH63"/>
    <mergeCell ref="BJ63:BP63"/>
    <mergeCell ref="BR68:BX68"/>
    <mergeCell ref="BF51:BH51"/>
    <mergeCell ref="BJ51:BP51"/>
    <mergeCell ref="BF62:BH62"/>
    <mergeCell ref="BJ62:BP62"/>
    <mergeCell ref="BR62:BX62"/>
    <mergeCell ref="BF67:BH67"/>
    <mergeCell ref="BJ67:BP67"/>
    <mergeCell ref="BF64:BH64"/>
    <mergeCell ref="BJ64:BP64"/>
    <mergeCell ref="BR64:BX64"/>
    <mergeCell ref="BF65:BH65"/>
    <mergeCell ref="BJ65:BP65"/>
    <mergeCell ref="BR65:BX65"/>
    <mergeCell ref="BF68:BH68"/>
    <mergeCell ref="BJ68:BP68"/>
    <mergeCell ref="BR66:BX66"/>
    <mergeCell ref="BJ66:BP66"/>
    <mergeCell ref="BR100:BX100"/>
    <mergeCell ref="BR97:BX97"/>
    <mergeCell ref="BF96:BH96"/>
    <mergeCell ref="BF77:BH77"/>
    <mergeCell ref="BR101:BX101"/>
    <mergeCell ref="BF100:BH100"/>
    <mergeCell ref="BJ100:BP100"/>
    <mergeCell ref="BF98:BH98"/>
    <mergeCell ref="BR74:BX74"/>
    <mergeCell ref="BR67:BX67"/>
    <mergeCell ref="BF69:BH69"/>
    <mergeCell ref="BJ69:BP69"/>
    <mergeCell ref="BR69:BX69"/>
    <mergeCell ref="BJ77:BP77"/>
    <mergeCell ref="BJ87:BP87"/>
    <mergeCell ref="BR86:BX86"/>
    <mergeCell ref="BF71:BH71"/>
    <mergeCell ref="BJ80:BP80"/>
    <mergeCell ref="BR80:BX80"/>
    <mergeCell ref="BF75:BH75"/>
    <mergeCell ref="BJ75:BP75"/>
    <mergeCell ref="BR75:BX75"/>
    <mergeCell ref="BF76:BH76"/>
    <mergeCell ref="BJ76:BP76"/>
    <mergeCell ref="BR76:BX76"/>
    <mergeCell ref="BR71:BX71"/>
    <mergeCell ref="BF72:BH72"/>
    <mergeCell ref="BR85:BX85"/>
    <mergeCell ref="BF70:BH70"/>
    <mergeCell ref="BJ70:BP70"/>
    <mergeCell ref="BJ71:BP71"/>
    <mergeCell ref="BR70:BX70"/>
    <mergeCell ref="BJ89:BP89"/>
    <mergeCell ref="BR79:BX79"/>
    <mergeCell ref="BF80:BH80"/>
    <mergeCell ref="BF87:BH87"/>
    <mergeCell ref="BR96:BX96"/>
    <mergeCell ref="BF73:BH73"/>
    <mergeCell ref="BJ73:BP73"/>
    <mergeCell ref="BR73:BX73"/>
    <mergeCell ref="BF74:BH74"/>
    <mergeCell ref="BJ74:BP74"/>
    <mergeCell ref="BJ72:BP72"/>
    <mergeCell ref="BR72:BX72"/>
    <mergeCell ref="BF88:BH88"/>
    <mergeCell ref="BF78:BH78"/>
    <mergeCell ref="BJ78:BP78"/>
    <mergeCell ref="BF97:BH97"/>
    <mergeCell ref="BJ97:BP97"/>
    <mergeCell ref="BR89:BX89"/>
    <mergeCell ref="BF90:BH90"/>
    <mergeCell ref="BJ90:BP90"/>
    <mergeCell ref="BR90:BX90"/>
    <mergeCell ref="BJ101:BP101"/>
    <mergeCell ref="BR107:BX107"/>
    <mergeCell ref="BJ128:BP128"/>
    <mergeCell ref="BJ98:BP98"/>
    <mergeCell ref="BJ99:BP99"/>
    <mergeCell ref="BR99:BX99"/>
    <mergeCell ref="BF81:BH81"/>
    <mergeCell ref="BJ81:BP81"/>
    <mergeCell ref="BR81:BX81"/>
    <mergeCell ref="BF83:BH83"/>
    <mergeCell ref="BJ83:BP83"/>
    <mergeCell ref="BR77:BX77"/>
    <mergeCell ref="BR78:BX78"/>
    <mergeCell ref="BR83:BX83"/>
    <mergeCell ref="BF79:BH79"/>
    <mergeCell ref="BJ79:BP79"/>
    <mergeCell ref="BF102:BH102"/>
    <mergeCell ref="BJ102:BP102"/>
    <mergeCell ref="BF86:BH86"/>
    <mergeCell ref="BJ86:BP86"/>
    <mergeCell ref="BJ88:BP88"/>
    <mergeCell ref="BR88:BX88"/>
    <mergeCell ref="BF84:BH84"/>
    <mergeCell ref="BJ84:BP84"/>
    <mergeCell ref="BR84:BX84"/>
    <mergeCell ref="BF85:BH85"/>
    <mergeCell ref="BJ85:BP85"/>
    <mergeCell ref="BR87:BX87"/>
    <mergeCell ref="BR102:BX102"/>
    <mergeCell ref="BJ104:BP104"/>
    <mergeCell ref="BJ96:BP96"/>
    <mergeCell ref="BF89:BH89"/>
    <mergeCell ref="BJ172:BP172"/>
    <mergeCell ref="BR172:BX172"/>
    <mergeCell ref="BF175:BH175"/>
    <mergeCell ref="BJ103:BP103"/>
    <mergeCell ref="BR103:BX103"/>
    <mergeCell ref="BR98:BX98"/>
    <mergeCell ref="BF99:BH99"/>
    <mergeCell ref="BR151:BX151"/>
    <mergeCell ref="BF149:BH149"/>
    <mergeCell ref="BJ149:BP149"/>
    <mergeCell ref="BR149:BX149"/>
    <mergeCell ref="BF143:BH143"/>
    <mergeCell ref="BJ143:BP143"/>
    <mergeCell ref="BR143:BX143"/>
    <mergeCell ref="BF144:BH144"/>
    <mergeCell ref="BF140:BH140"/>
    <mergeCell ref="BJ140:BP140"/>
    <mergeCell ref="BR140:BX140"/>
    <mergeCell ref="BF141:BH141"/>
    <mergeCell ref="BJ141:BP141"/>
    <mergeCell ref="BR141:BX141"/>
    <mergeCell ref="BF142:BH142"/>
    <mergeCell ref="BJ142:BP142"/>
    <mergeCell ref="BR142:BX142"/>
    <mergeCell ref="BR144:BX144"/>
    <mergeCell ref="BJ144:BP144"/>
    <mergeCell ref="BF151:BH151"/>
    <mergeCell ref="BJ151:BP151"/>
    <mergeCell ref="BR133:BX133"/>
    <mergeCell ref="BF129:BH129"/>
    <mergeCell ref="BJ129:BP129"/>
    <mergeCell ref="BF101:BH101"/>
    <mergeCell ref="BF179:BH179"/>
    <mergeCell ref="BJ179:BP179"/>
    <mergeCell ref="BR179:BX179"/>
    <mergeCell ref="BF181:BH181"/>
    <mergeCell ref="BJ181:BP181"/>
    <mergeCell ref="BR181:BX181"/>
    <mergeCell ref="BF185:BH185"/>
    <mergeCell ref="BJ185:BP185"/>
    <mergeCell ref="BR154:BX154"/>
    <mergeCell ref="BF155:BH155"/>
    <mergeCell ref="BJ155:BP155"/>
    <mergeCell ref="BR155:BX155"/>
    <mergeCell ref="BF154:BH154"/>
    <mergeCell ref="BJ154:BP154"/>
    <mergeCell ref="BF152:BH152"/>
    <mergeCell ref="BJ152:BP152"/>
    <mergeCell ref="BR152:BX152"/>
    <mergeCell ref="BF153:BH153"/>
    <mergeCell ref="BJ153:BP153"/>
    <mergeCell ref="BR153:BX153"/>
    <mergeCell ref="BJ175:BP175"/>
    <mergeCell ref="BR175:BX175"/>
    <mergeCell ref="BF178:BH178"/>
    <mergeCell ref="BJ178:BP178"/>
    <mergeCell ref="BR178:BX178"/>
    <mergeCell ref="BF173:BH173"/>
    <mergeCell ref="BJ173:BP173"/>
    <mergeCell ref="BR173:BX173"/>
    <mergeCell ref="BF174:BH174"/>
    <mergeCell ref="BJ174:BP174"/>
    <mergeCell ref="BR174:BX174"/>
    <mergeCell ref="BF172:BH172"/>
    <mergeCell ref="BF188:BH188"/>
    <mergeCell ref="BJ188:BP188"/>
    <mergeCell ref="BR188:BX188"/>
    <mergeCell ref="BF189:BH189"/>
    <mergeCell ref="BJ189:BP189"/>
    <mergeCell ref="BR189:BX189"/>
    <mergeCell ref="BF192:BH192"/>
    <mergeCell ref="BJ192:BP192"/>
    <mergeCell ref="BF194:BH194"/>
    <mergeCell ref="BJ194:BP194"/>
    <mergeCell ref="BR185:BX185"/>
    <mergeCell ref="BF186:BH186"/>
    <mergeCell ref="BJ186:BP186"/>
    <mergeCell ref="BR186:BX186"/>
    <mergeCell ref="BF183:BH183"/>
    <mergeCell ref="BJ183:BP183"/>
    <mergeCell ref="BR183:BX183"/>
    <mergeCell ref="BF184:BH184"/>
    <mergeCell ref="BJ184:BP184"/>
    <mergeCell ref="BR184:BX184"/>
    <mergeCell ref="BF198:BH198"/>
    <mergeCell ref="BJ198:BP198"/>
    <mergeCell ref="BR198:BX198"/>
    <mergeCell ref="BR194:BX194"/>
    <mergeCell ref="BF195:BH195"/>
    <mergeCell ref="BJ195:BP195"/>
    <mergeCell ref="BR195:BX195"/>
    <mergeCell ref="BF199:BH199"/>
    <mergeCell ref="BR192:BX192"/>
    <mergeCell ref="BF193:BH193"/>
    <mergeCell ref="BJ193:BP193"/>
    <mergeCell ref="BR193:BX193"/>
    <mergeCell ref="BF190:BH190"/>
    <mergeCell ref="BJ190:BP190"/>
    <mergeCell ref="BR190:BX190"/>
    <mergeCell ref="BF191:BH191"/>
    <mergeCell ref="BJ191:BP191"/>
    <mergeCell ref="BR191:BX191"/>
    <mergeCell ref="BS249:BX249"/>
    <mergeCell ref="BL246:BQ246"/>
    <mergeCell ref="BS246:BX246"/>
    <mergeCell ref="BL247:BQ247"/>
    <mergeCell ref="BS247:BX247"/>
    <mergeCell ref="BL250:BQ250"/>
    <mergeCell ref="BL276:BQ276"/>
    <mergeCell ref="BS276:BX276"/>
    <mergeCell ref="BS259:BX259"/>
    <mergeCell ref="BL260:BQ260"/>
    <mergeCell ref="BS260:BX260"/>
    <mergeCell ref="BS244:BX244"/>
    <mergeCell ref="BL245:BQ245"/>
    <mergeCell ref="BS245:BX245"/>
    <mergeCell ref="BS242:BX242"/>
    <mergeCell ref="BL243:BQ243"/>
    <mergeCell ref="BS243:BX243"/>
    <mergeCell ref="BS257:BX257"/>
    <mergeCell ref="BL258:BQ258"/>
    <mergeCell ref="BS258:BX258"/>
    <mergeCell ref="BS254:BX254"/>
    <mergeCell ref="BL256:BQ256"/>
    <mergeCell ref="BS256:BX256"/>
    <mergeCell ref="BS252:BX252"/>
    <mergeCell ref="BL253:BQ253"/>
    <mergeCell ref="BS253:BX253"/>
    <mergeCell ref="BS250:BX250"/>
    <mergeCell ref="BL251:BQ251"/>
    <mergeCell ref="BL257:BQ257"/>
    <mergeCell ref="BL248:BQ248"/>
    <mergeCell ref="BS248:BX248"/>
    <mergeCell ref="BL259:BQ259"/>
    <mergeCell ref="BS302:BX302"/>
    <mergeCell ref="BS282:BX282"/>
    <mergeCell ref="BS279:BX279"/>
    <mergeCell ref="BL280:BQ280"/>
    <mergeCell ref="BS280:BX280"/>
    <mergeCell ref="BS277:BX277"/>
    <mergeCell ref="BL278:BQ278"/>
    <mergeCell ref="BS278:BX278"/>
    <mergeCell ref="BL300:BQ300"/>
    <mergeCell ref="BS300:BX300"/>
    <mergeCell ref="BL299:BQ299"/>
    <mergeCell ref="BS299:BX299"/>
    <mergeCell ref="BL290:BQ290"/>
    <mergeCell ref="BS290:BX290"/>
    <mergeCell ref="BL301:BQ301"/>
    <mergeCell ref="BL287:BQ287"/>
    <mergeCell ref="BL277:BQ277"/>
    <mergeCell ref="BS287:BX287"/>
    <mergeCell ref="BL288:BQ288"/>
    <mergeCell ref="BS288:BX288"/>
    <mergeCell ref="BL285:BQ285"/>
    <mergeCell ref="BS285:BX285"/>
    <mergeCell ref="BL286:BQ286"/>
    <mergeCell ref="BS286:BX286"/>
    <mergeCell ref="BL283:BQ283"/>
    <mergeCell ref="BS283:BX283"/>
    <mergeCell ref="BS291:BX291"/>
    <mergeCell ref="BL284:BQ284"/>
    <mergeCell ref="BS284:BX284"/>
    <mergeCell ref="BL281:BQ281"/>
    <mergeCell ref="BS281:BX281"/>
    <mergeCell ref="BL302:BQ302"/>
    <mergeCell ref="BS320:BX320"/>
    <mergeCell ref="BL322:BQ322"/>
    <mergeCell ref="BS322:BX322"/>
    <mergeCell ref="BL318:BQ318"/>
    <mergeCell ref="BS318:BX318"/>
    <mergeCell ref="BL319:BQ319"/>
    <mergeCell ref="BS319:BX319"/>
    <mergeCell ref="BL297:BQ297"/>
    <mergeCell ref="BS297:BX297"/>
    <mergeCell ref="BL298:BQ298"/>
    <mergeCell ref="BS298:BX298"/>
    <mergeCell ref="BL294:BQ294"/>
    <mergeCell ref="BS294:BX294"/>
    <mergeCell ref="BL295:BQ295"/>
    <mergeCell ref="BS295:BX295"/>
    <mergeCell ref="BL292:BQ292"/>
    <mergeCell ref="BS292:BX292"/>
    <mergeCell ref="BL293:BQ293"/>
    <mergeCell ref="BS293:BX293"/>
    <mergeCell ref="BS317:BX317"/>
    <mergeCell ref="BL316:BQ316"/>
    <mergeCell ref="BL320:BQ320"/>
    <mergeCell ref="BS316:BX316"/>
    <mergeCell ref="BL314:BQ314"/>
    <mergeCell ref="BS301:BX301"/>
    <mergeCell ref="BS314:BX314"/>
    <mergeCell ref="BL315:BQ315"/>
    <mergeCell ref="BS315:BX315"/>
    <mergeCell ref="BL303:BQ303"/>
    <mergeCell ref="BS303:BX303"/>
    <mergeCell ref="BL304:BQ304"/>
    <mergeCell ref="BS304:BX304"/>
    <mergeCell ref="BS240:BX240"/>
    <mergeCell ref="BR139:BX139"/>
    <mergeCell ref="BF134:BH134"/>
    <mergeCell ref="BJ122:BP122"/>
    <mergeCell ref="BJ131:BP131"/>
    <mergeCell ref="BJ134:BP134"/>
    <mergeCell ref="BR134:BX134"/>
    <mergeCell ref="BR131:BX131"/>
    <mergeCell ref="BF132:BH132"/>
    <mergeCell ref="BR122:BX122"/>
    <mergeCell ref="BF116:BH116"/>
    <mergeCell ref="BJ121:BP121"/>
    <mergeCell ref="BR120:BX120"/>
    <mergeCell ref="BF121:BH121"/>
    <mergeCell ref="BR121:BX121"/>
    <mergeCell ref="BF115:BH115"/>
    <mergeCell ref="BJ115:BP115"/>
    <mergeCell ref="BR115:BX115"/>
    <mergeCell ref="BJ127:BP127"/>
    <mergeCell ref="BF120:BH120"/>
    <mergeCell ref="BJ120:BP120"/>
    <mergeCell ref="BF117:BH117"/>
    <mergeCell ref="BJ117:BP117"/>
    <mergeCell ref="BF122:BH122"/>
    <mergeCell ref="BF128:BH128"/>
    <mergeCell ref="BR128:BX128"/>
    <mergeCell ref="BR129:BX129"/>
    <mergeCell ref="BR117:BX117"/>
    <mergeCell ref="BF127:BH127"/>
    <mergeCell ref="BF130:BH130"/>
    <mergeCell ref="BJ116:BP116"/>
    <mergeCell ref="BR116:BX116"/>
    <mergeCell ref="BL228:BQ228"/>
    <mergeCell ref="AG238:AM238"/>
    <mergeCell ref="AG230:AM230"/>
    <mergeCell ref="AG234:AM234"/>
    <mergeCell ref="AG235:AM235"/>
    <mergeCell ref="AI305:AN305"/>
    <mergeCell ref="BL239:BQ239"/>
    <mergeCell ref="BF208:BH208"/>
    <mergeCell ref="BJ208:BP208"/>
    <mergeCell ref="BF204:BH204"/>
    <mergeCell ref="BJ204:BP204"/>
    <mergeCell ref="BJ201:BP201"/>
    <mergeCell ref="AG251:AM251"/>
    <mergeCell ref="BF133:BH133"/>
    <mergeCell ref="BR104:BX104"/>
    <mergeCell ref="BF105:BH105"/>
    <mergeCell ref="BJ105:BP105"/>
    <mergeCell ref="AH176:AN176"/>
    <mergeCell ref="AH195:AN195"/>
    <mergeCell ref="BF137:BH137"/>
    <mergeCell ref="BJ137:BP137"/>
    <mergeCell ref="BR137:BX137"/>
    <mergeCell ref="BF139:BH139"/>
    <mergeCell ref="BJ139:BP139"/>
    <mergeCell ref="AH108:AN108"/>
    <mergeCell ref="BS251:BX251"/>
    <mergeCell ref="BR105:BX105"/>
    <mergeCell ref="BF108:BH108"/>
    <mergeCell ref="BJ108:BP108"/>
    <mergeCell ref="BR108:BX108"/>
    <mergeCell ref="BF106:BH106"/>
    <mergeCell ref="BS241:BX241"/>
    <mergeCell ref="Z17:AF17"/>
    <mergeCell ref="V82:W82"/>
    <mergeCell ref="Z84:AF84"/>
    <mergeCell ref="B5:AN5"/>
    <mergeCell ref="B6:AN6"/>
    <mergeCell ref="V9:W9"/>
    <mergeCell ref="V13:W13"/>
    <mergeCell ref="V35:W35"/>
    <mergeCell ref="V32:W32"/>
    <mergeCell ref="V10:W10"/>
    <mergeCell ref="Z102:AF102"/>
    <mergeCell ref="Z82:AF82"/>
    <mergeCell ref="BL317:BQ317"/>
    <mergeCell ref="BL291:BQ291"/>
    <mergeCell ref="BL279:BQ279"/>
    <mergeCell ref="BL254:BQ254"/>
    <mergeCell ref="BL244:BQ244"/>
    <mergeCell ref="BL233:BQ233"/>
    <mergeCell ref="BF201:BH201"/>
    <mergeCell ref="BL252:BQ252"/>
    <mergeCell ref="BL242:BQ242"/>
    <mergeCell ref="BL231:BQ231"/>
    <mergeCell ref="AG229:AM229"/>
    <mergeCell ref="AG226:AM226"/>
    <mergeCell ref="AG240:AM240"/>
    <mergeCell ref="BL282:BQ282"/>
    <mergeCell ref="BL249:BQ249"/>
    <mergeCell ref="BL235:BQ235"/>
    <mergeCell ref="BF205:BH205"/>
    <mergeCell ref="BJ205:BP205"/>
    <mergeCell ref="BJ133:BP133"/>
    <mergeCell ref="V17:W17"/>
    <mergeCell ref="BS238:BX238"/>
    <mergeCell ref="BS239:BX239"/>
    <mergeCell ref="BS226:BX226"/>
    <mergeCell ref="BS228:BX228"/>
    <mergeCell ref="BR205:BX205"/>
    <mergeCell ref="BR208:BX208"/>
    <mergeCell ref="BR201:BX201"/>
    <mergeCell ref="BR204:BX204"/>
    <mergeCell ref="BJ199:BP199"/>
    <mergeCell ref="BR199:BX199"/>
    <mergeCell ref="BL240:BQ240"/>
    <mergeCell ref="BL241:BQ241"/>
    <mergeCell ref="BL238:BQ238"/>
    <mergeCell ref="BJ132:BP132"/>
    <mergeCell ref="B1:W1"/>
    <mergeCell ref="Z1:AN1"/>
    <mergeCell ref="U8:X8"/>
    <mergeCell ref="U57:X57"/>
    <mergeCell ref="W85:X85"/>
    <mergeCell ref="W59:X59"/>
    <mergeCell ref="W62:X62"/>
    <mergeCell ref="AH37:AN37"/>
    <mergeCell ref="V98:W98"/>
    <mergeCell ref="AH105:AN105"/>
    <mergeCell ref="V104:W104"/>
    <mergeCell ref="AH102:AN102"/>
    <mergeCell ref="AH39:AN39"/>
    <mergeCell ref="AH77:AN77"/>
    <mergeCell ref="AH50:AN50"/>
    <mergeCell ref="Z38:AF38"/>
    <mergeCell ref="Z49:AF49"/>
    <mergeCell ref="V75:W75"/>
    <mergeCell ref="BR132:BX132"/>
    <mergeCell ref="BS235:BX235"/>
    <mergeCell ref="BL236:BQ236"/>
    <mergeCell ref="BS236:BX236"/>
    <mergeCell ref="BS233:BX233"/>
    <mergeCell ref="BL234:BQ234"/>
    <mergeCell ref="BS234:BX234"/>
    <mergeCell ref="BS231:BX231"/>
    <mergeCell ref="BL232:BQ232"/>
    <mergeCell ref="BS232:BX232"/>
    <mergeCell ref="BL229:BQ229"/>
    <mergeCell ref="BS229:BX229"/>
    <mergeCell ref="BL230:BQ230"/>
    <mergeCell ref="BS230:BX230"/>
    <mergeCell ref="BL226:BQ226"/>
    <mergeCell ref="V90:W90"/>
    <mergeCell ref="BJ106:BP106"/>
    <mergeCell ref="BR106:BX106"/>
    <mergeCell ref="BF107:BH107"/>
    <mergeCell ref="BJ107:BP107"/>
    <mergeCell ref="BJ130:BP130"/>
    <mergeCell ref="BR130:BX130"/>
    <mergeCell ref="BR127:BX127"/>
    <mergeCell ref="BF131:BH131"/>
    <mergeCell ref="BF200:BH200"/>
    <mergeCell ref="BJ200:BP200"/>
    <mergeCell ref="BR200:BX200"/>
    <mergeCell ref="BF197:BH197"/>
    <mergeCell ref="BJ197:BP197"/>
    <mergeCell ref="BR197:BX197"/>
    <mergeCell ref="Z101:AF101"/>
    <mergeCell ref="AH114:AN114"/>
    <mergeCell ref="V25:W25"/>
    <mergeCell ref="V20:W20"/>
    <mergeCell ref="V18:W18"/>
    <mergeCell ref="V61:W61"/>
    <mergeCell ref="V80:W80"/>
    <mergeCell ref="W36:X36"/>
    <mergeCell ref="V24:W24"/>
    <mergeCell ref="V39:W39"/>
    <mergeCell ref="V42:W42"/>
    <mergeCell ref="V44:W44"/>
    <mergeCell ref="V84:W84"/>
    <mergeCell ref="V67:W67"/>
    <mergeCell ref="Z62:AF62"/>
    <mergeCell ref="V79:W79"/>
    <mergeCell ref="Z64:AF64"/>
    <mergeCell ref="V83:W83"/>
    <mergeCell ref="Z81:AF81"/>
    <mergeCell ref="Z79:AF79"/>
    <mergeCell ref="Z59:AF59"/>
    <mergeCell ref="Z68:AF68"/>
    <mergeCell ref="Z83:AF83"/>
    <mergeCell ref="Z77:AF77"/>
    <mergeCell ref="V46:W46"/>
    <mergeCell ref="V49:W49"/>
    <mergeCell ref="Z37:AF37"/>
    <mergeCell ref="Z73:AF73"/>
    <mergeCell ref="Z42:AF42"/>
    <mergeCell ref="W73:X73"/>
    <mergeCell ref="Z63:AF63"/>
    <mergeCell ref="Z65:AF65"/>
    <mergeCell ref="V63:W63"/>
    <mergeCell ref="V68:W68"/>
    <mergeCell ref="AH63:AN63"/>
    <mergeCell ref="W105:X105"/>
    <mergeCell ref="V113:W113"/>
    <mergeCell ref="W188:X188"/>
    <mergeCell ref="W189:X189"/>
    <mergeCell ref="W190:X190"/>
    <mergeCell ref="W191:X191"/>
    <mergeCell ref="W192:X192"/>
    <mergeCell ref="W193:X193"/>
    <mergeCell ref="W194:X194"/>
    <mergeCell ref="W195:X195"/>
    <mergeCell ref="W196:X196"/>
    <mergeCell ref="V128:W128"/>
    <mergeCell ref="W117:X117"/>
    <mergeCell ref="W119:X119"/>
    <mergeCell ref="Z97:AF97"/>
    <mergeCell ref="AH80:AN80"/>
    <mergeCell ref="V76:W76"/>
    <mergeCell ref="AH184:AN184"/>
    <mergeCell ref="V134:W134"/>
    <mergeCell ref="V130:W130"/>
    <mergeCell ref="V100:W100"/>
    <mergeCell ref="AH106:AN106"/>
    <mergeCell ref="AH97:AN97"/>
    <mergeCell ref="V125:W125"/>
    <mergeCell ref="W110:X110"/>
    <mergeCell ref="V151:W151"/>
    <mergeCell ref="V87:W87"/>
    <mergeCell ref="AH134:AN134"/>
    <mergeCell ref="AH151:AN151"/>
    <mergeCell ref="W109:X109"/>
    <mergeCell ref="V126:W126"/>
    <mergeCell ref="AG258:AM258"/>
    <mergeCell ref="AH78:AN78"/>
    <mergeCell ref="AH79:AN79"/>
    <mergeCell ref="AH115:AN115"/>
    <mergeCell ref="AH101:AN101"/>
    <mergeCell ref="V127:W127"/>
    <mergeCell ref="AH143:AN143"/>
    <mergeCell ref="Z134:AF134"/>
    <mergeCell ref="AH137:AN137"/>
    <mergeCell ref="AH131:AN131"/>
    <mergeCell ref="AH132:AN132"/>
    <mergeCell ref="AH152:AN152"/>
    <mergeCell ref="Z151:AF151"/>
    <mergeCell ref="Z114:AF114"/>
    <mergeCell ref="Z153:AF153"/>
    <mergeCell ref="V153:W153"/>
    <mergeCell ref="Y252:AE252"/>
    <mergeCell ref="Y242:AE242"/>
    <mergeCell ref="Z207:AF207"/>
    <mergeCell ref="Z117:AF117"/>
    <mergeCell ref="Z105:AF105"/>
    <mergeCell ref="W133:X133"/>
    <mergeCell ref="AH119:AN119"/>
    <mergeCell ref="AH103:AN103"/>
    <mergeCell ref="AH98:AN98"/>
    <mergeCell ref="Z99:AF99"/>
    <mergeCell ref="Z107:AF107"/>
    <mergeCell ref="Z130:AF130"/>
    <mergeCell ref="Z85:AF85"/>
    <mergeCell ref="W111:X111"/>
    <mergeCell ref="V102:W102"/>
    <mergeCell ref="Z115:AF115"/>
    <mergeCell ref="AH64:AN64"/>
    <mergeCell ref="AH72:AN72"/>
    <mergeCell ref="AH76:AN76"/>
    <mergeCell ref="Z74:AF74"/>
    <mergeCell ref="AH112:AN112"/>
    <mergeCell ref="AH74:AN74"/>
    <mergeCell ref="Z87:AF87"/>
    <mergeCell ref="AH65:AN65"/>
    <mergeCell ref="AH73:AN73"/>
    <mergeCell ref="B94:AN94"/>
    <mergeCell ref="Z113:AF113"/>
    <mergeCell ref="AH113:AN113"/>
    <mergeCell ref="Z108:AF108"/>
    <mergeCell ref="Z89:AF89"/>
    <mergeCell ref="V294:Y294"/>
    <mergeCell ref="V295:Y295"/>
    <mergeCell ref="W206:X206"/>
    <mergeCell ref="W207:X207"/>
    <mergeCell ref="W208:X208"/>
    <mergeCell ref="V66:W66"/>
    <mergeCell ref="V74:W74"/>
    <mergeCell ref="V81:W81"/>
    <mergeCell ref="V118:W118"/>
    <mergeCell ref="W108:X108"/>
    <mergeCell ref="V70:W70"/>
    <mergeCell ref="B259:Q259"/>
    <mergeCell ref="AH69:AN69"/>
    <mergeCell ref="W65:X65"/>
    <mergeCell ref="AH88:AN88"/>
    <mergeCell ref="AH90:AN90"/>
    <mergeCell ref="Z69:AF69"/>
    <mergeCell ref="Y258:AE258"/>
    <mergeCell ref="V50:W50"/>
    <mergeCell ref="C595:L595"/>
    <mergeCell ref="AO595:AW595"/>
    <mergeCell ref="AF595:AN595"/>
    <mergeCell ref="N595:V595"/>
    <mergeCell ref="W595:AD595"/>
    <mergeCell ref="C492:AW492"/>
    <mergeCell ref="C500:AW500"/>
    <mergeCell ref="C508:AW508"/>
    <mergeCell ref="Z47:AF47"/>
    <mergeCell ref="U172:X172"/>
    <mergeCell ref="V291:Y291"/>
    <mergeCell ref="W205:X205"/>
    <mergeCell ref="W201:X201"/>
    <mergeCell ref="W202:X202"/>
    <mergeCell ref="W203:X203"/>
    <mergeCell ref="W204:X204"/>
    <mergeCell ref="V226:W226"/>
    <mergeCell ref="W179:X179"/>
    <mergeCell ref="V107:W107"/>
    <mergeCell ref="V132:W132"/>
    <mergeCell ref="V129:W129"/>
    <mergeCell ref="V72:W72"/>
    <mergeCell ref="AH57:AN57"/>
    <mergeCell ref="AH61:AN61"/>
    <mergeCell ref="B285:Q285"/>
    <mergeCell ref="C298:S298"/>
    <mergeCell ref="W198:X198"/>
    <mergeCell ref="W199:X199"/>
    <mergeCell ref="W200:X200"/>
    <mergeCell ref="Y256:AE256"/>
    <mergeCell ref="Y226:AE226"/>
  </mergeCells>
  <phoneticPr fontId="0" type="noConversion"/>
  <pageMargins left="0.70866141732283472" right="0.19685039370078741" top="0.51181102362204722" bottom="0.51181102362204722" header="0.23622047244094491" footer="0.23622047244094491"/>
  <pageSetup paperSize="9" scale="95" firstPageNumber="8" orientation="portrait" useFirstPageNumber="1" verticalDpi="300" r:id="rId1"/>
  <headerFooter alignWithMargins="0">
    <oddFooter>&amp;C&amp;P</oddFooter>
  </headerFooter>
  <rowBreaks count="5" manualBreakCount="5">
    <brk id="52" max="16383" man="1"/>
    <brk id="90" min="1" max="62" man="1"/>
    <brk id="165" min="1" max="62" man="1"/>
    <brk id="219" min="1" max="62" man="1"/>
    <brk id="305" min="1" max="40" man="1"/>
  </rowBreaks>
  <colBreaks count="1" manualBreakCount="1">
    <brk id="41" max="328"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CP1336"/>
  <sheetViews>
    <sheetView showZeros="0" view="pageBreakPreview" topLeftCell="A1292" zoomScaleSheetLayoutView="100" workbookViewId="0">
      <selection activeCell="CI1" sqref="CI1:CO1048576"/>
    </sheetView>
  </sheetViews>
  <sheetFormatPr defaultColWidth="2.5703125" defaultRowHeight="15" outlineLevelRow="1" outlineLevelCol="1"/>
  <cols>
    <col min="1" max="1" width="3" style="1712" customWidth="1" outlineLevel="1"/>
    <col min="2" max="2" width="1" style="1672" customWidth="1" outlineLevel="1"/>
    <col min="3" max="3" width="1.5703125" style="1634" customWidth="1" outlineLevel="1"/>
    <col min="4" max="10" width="2" style="1634" customWidth="1" outlineLevel="1"/>
    <col min="11" max="11" width="1.42578125" style="1634" customWidth="1" outlineLevel="1"/>
    <col min="12" max="13" width="2" style="1634" customWidth="1" outlineLevel="1"/>
    <col min="14" max="14" width="1" style="1634" customWidth="1" outlineLevel="1"/>
    <col min="15" max="20" width="2" style="1634" customWidth="1" outlineLevel="1"/>
    <col min="21" max="21" width="2.140625" style="1634" customWidth="1" outlineLevel="1"/>
    <col min="22" max="24" width="2" style="1634" customWidth="1" outlineLevel="1"/>
    <col min="25" max="25" width="0.42578125" style="1634" customWidth="1" outlineLevel="1"/>
    <col min="26" max="26" width="2" style="1634" customWidth="1" outlineLevel="1"/>
    <col min="27" max="27" width="2.28515625" style="1634" customWidth="1" outlineLevel="1"/>
    <col min="28" max="28" width="2.42578125" style="1634" customWidth="1" outlineLevel="1"/>
    <col min="29" max="29" width="2" style="1634" customWidth="1" outlineLevel="1"/>
    <col min="30" max="30" width="3" style="1634" customWidth="1" outlineLevel="1"/>
    <col min="31" max="31" width="1" style="1634" customWidth="1" outlineLevel="1"/>
    <col min="32" max="32" width="2.7109375" style="1634" customWidth="1" outlineLevel="1"/>
    <col min="33" max="38" width="2" style="1634" customWidth="1" outlineLevel="1"/>
    <col min="39" max="39" width="4.140625" style="1634" customWidth="1" outlineLevel="1"/>
    <col min="40" max="40" width="1.5703125" style="1634" customWidth="1" outlineLevel="1"/>
    <col min="41" max="46" width="2" style="1634" customWidth="1" outlineLevel="1"/>
    <col min="47" max="47" width="1.85546875" style="1634" customWidth="1" outlineLevel="1"/>
    <col min="48" max="48" width="2.28515625" style="1634" customWidth="1" outlineLevel="1"/>
    <col min="49" max="49" width="2.140625" style="1634" customWidth="1" outlineLevel="1"/>
    <col min="50" max="50" width="6.140625" style="1634" hidden="1" customWidth="1"/>
    <col min="51" max="51" width="3" style="1672" hidden="1" customWidth="1" outlineLevel="1"/>
    <col min="52" max="52" width="1.140625" style="1672" hidden="1" customWidth="1" outlineLevel="1"/>
    <col min="53" max="83" width="2.5703125" style="1634" hidden="1" customWidth="1" outlineLevel="1"/>
    <col min="84" max="84" width="0.7109375" style="1634" hidden="1" customWidth="1" outlineLevel="1"/>
    <col min="85" max="85" width="0.5703125" style="1634" hidden="1" customWidth="1" outlineLevel="1"/>
    <col min="86" max="86" width="4.28515625" style="1634" hidden="1" customWidth="1" collapsed="1"/>
    <col min="87" max="87" width="19.7109375" style="1696" customWidth="1"/>
    <col min="88" max="88" width="18.5703125" style="1664" customWidth="1"/>
    <col min="89" max="89" width="28.5703125" style="1634" customWidth="1"/>
    <col min="90" max="90" width="18.42578125" style="1634" customWidth="1"/>
    <col min="91" max="91" width="18.140625" style="1696" bestFit="1" customWidth="1"/>
    <col min="92" max="16384" width="2.5703125" style="1634"/>
  </cols>
  <sheetData>
    <row r="1" spans="1:91" s="1160" customFormat="1">
      <c r="A1" s="1561" t="s">
        <v>1382</v>
      </c>
      <c r="B1" s="1159"/>
      <c r="C1" s="1159"/>
      <c r="D1" s="1159"/>
      <c r="E1" s="1159"/>
      <c r="F1" s="1159"/>
      <c r="G1" s="1159"/>
      <c r="H1" s="1159"/>
      <c r="I1" s="1159"/>
      <c r="J1" s="1159"/>
      <c r="K1" s="1159"/>
      <c r="L1" s="1159"/>
      <c r="M1" s="1159"/>
      <c r="N1" s="1159"/>
      <c r="O1" s="1159"/>
      <c r="P1" s="1159"/>
      <c r="Q1" s="1159"/>
      <c r="R1" s="1159"/>
      <c r="S1" s="1159"/>
      <c r="T1" s="1159"/>
      <c r="U1" s="1159"/>
      <c r="V1" s="1159"/>
      <c r="W1" s="1159"/>
      <c r="X1" s="1159"/>
      <c r="Y1" s="1159"/>
      <c r="Z1" s="1159"/>
      <c r="AA1" s="1159"/>
      <c r="AF1" s="2449" t="s">
        <v>2004</v>
      </c>
      <c r="AG1" s="2449"/>
      <c r="AH1" s="2449"/>
      <c r="AI1" s="2449"/>
      <c r="AJ1" s="2449"/>
      <c r="AK1" s="2449"/>
      <c r="AL1" s="2449"/>
      <c r="AM1" s="2449"/>
      <c r="AN1" s="2449"/>
      <c r="AO1" s="2449"/>
      <c r="AP1" s="2449"/>
      <c r="AQ1" s="2449"/>
      <c r="AR1" s="2449"/>
      <c r="AS1" s="2449"/>
      <c r="AT1" s="2449"/>
      <c r="AU1" s="2449"/>
      <c r="AV1" s="2449"/>
      <c r="AW1" s="2449"/>
      <c r="AY1" s="1804" t="s">
        <v>79</v>
      </c>
      <c r="AZ1" s="1159"/>
      <c r="BA1" s="1159"/>
      <c r="BB1" s="1159"/>
      <c r="BC1" s="1159"/>
      <c r="BD1" s="1159"/>
      <c r="BE1" s="1159"/>
      <c r="BF1" s="1159"/>
      <c r="BG1" s="1159"/>
      <c r="BH1" s="1159"/>
      <c r="BI1" s="1159"/>
      <c r="BJ1" s="1159"/>
      <c r="BK1" s="1159"/>
      <c r="BL1" s="1159"/>
      <c r="BM1" s="1159"/>
      <c r="BN1" s="1159"/>
      <c r="BO1" s="1159"/>
      <c r="BP1" s="1159"/>
      <c r="BQ1" s="1159"/>
      <c r="BR1" s="1159"/>
      <c r="CG1" s="1680" t="s">
        <v>84</v>
      </c>
      <c r="CH1" s="1805"/>
      <c r="CI1" s="1806"/>
      <c r="CJ1" s="1807"/>
      <c r="CK1" s="1808"/>
      <c r="CM1" s="1809"/>
    </row>
    <row r="2" spans="1:91" s="1160" customFormat="1">
      <c r="A2" s="1562" t="s">
        <v>1658</v>
      </c>
      <c r="B2" s="1161"/>
      <c r="C2" s="1162"/>
      <c r="D2" s="1162"/>
      <c r="E2" s="1162"/>
      <c r="F2" s="1162"/>
      <c r="G2" s="1162"/>
      <c r="H2" s="1162"/>
      <c r="I2" s="1163"/>
      <c r="J2" s="1162"/>
      <c r="K2" s="1162"/>
      <c r="L2" s="1162"/>
      <c r="M2" s="1162"/>
      <c r="N2" s="1163"/>
      <c r="O2" s="1162"/>
      <c r="P2" s="1162"/>
      <c r="Q2" s="1163"/>
      <c r="R2" s="1163"/>
      <c r="S2" s="1162"/>
      <c r="T2" s="1162"/>
      <c r="U2" s="1162"/>
      <c r="V2" s="1163"/>
      <c r="W2" s="1162"/>
      <c r="X2" s="1163"/>
      <c r="Y2" s="1162"/>
      <c r="Z2" s="1163"/>
      <c r="AA2" s="1162"/>
      <c r="AB2" s="1162"/>
      <c r="AC2" s="1162"/>
      <c r="AD2" s="1163"/>
      <c r="AE2" s="1162"/>
      <c r="AF2" s="1162"/>
      <c r="AG2" s="1162"/>
      <c r="AH2" s="1163"/>
      <c r="AI2" s="1163"/>
      <c r="AJ2" s="1162"/>
      <c r="AK2" s="1163"/>
      <c r="AL2" s="1162"/>
      <c r="AM2" s="1162"/>
      <c r="AN2" s="1162"/>
      <c r="AO2" s="1162"/>
      <c r="AP2" s="1162"/>
      <c r="AQ2" s="1162"/>
      <c r="AR2" s="1163"/>
      <c r="AS2" s="1163"/>
      <c r="AT2" s="1163"/>
      <c r="AU2" s="1162"/>
      <c r="AV2" s="1162"/>
      <c r="AW2" s="1164" t="s">
        <v>2005</v>
      </c>
      <c r="AY2" s="1810" t="s">
        <v>80</v>
      </c>
      <c r="AZ2" s="1159"/>
      <c r="CG2" s="1811" t="s">
        <v>82</v>
      </c>
      <c r="CH2" s="1812"/>
      <c r="CI2" s="1806"/>
      <c r="CJ2" s="1813"/>
      <c r="CK2" s="1814"/>
      <c r="CM2" s="1809"/>
    </row>
    <row r="3" spans="1:91" s="1160" customFormat="1" ht="13.5" customHeight="1">
      <c r="A3" s="1165"/>
      <c r="B3" s="1159"/>
      <c r="AY3" s="1159"/>
      <c r="AZ3" s="1159"/>
      <c r="CI3" s="1809"/>
      <c r="CJ3" s="1815"/>
      <c r="CM3" s="1809"/>
    </row>
    <row r="4" spans="1:91" s="1160" customFormat="1">
      <c r="A4" s="1388" t="s">
        <v>2117</v>
      </c>
      <c r="B4" s="1159"/>
      <c r="AY4" s="1159"/>
      <c r="AZ4" s="1159"/>
      <c r="CI4" s="1809"/>
      <c r="CJ4" s="1815"/>
      <c r="CM4" s="1809"/>
    </row>
    <row r="5" spans="1:91" s="1160" customFormat="1">
      <c r="A5" s="1712"/>
      <c r="B5" s="1159"/>
      <c r="AY5" s="1159"/>
      <c r="AZ5" s="1159"/>
      <c r="CI5" s="1809"/>
      <c r="CJ5" s="1815"/>
      <c r="CM5" s="1809"/>
    </row>
    <row r="6" spans="1:91" ht="17.25" customHeight="1">
      <c r="A6" s="1712">
        <v>1</v>
      </c>
      <c r="B6" s="1672" t="s">
        <v>536</v>
      </c>
      <c r="C6" s="1691" t="s">
        <v>575</v>
      </c>
      <c r="D6" s="1691"/>
      <c r="E6" s="1691"/>
      <c r="F6" s="1691"/>
      <c r="G6" s="1691"/>
      <c r="H6" s="1691"/>
      <c r="I6" s="1691"/>
      <c r="J6" s="1691"/>
      <c r="K6" s="1691"/>
      <c r="L6" s="1691"/>
      <c r="M6" s="1691"/>
      <c r="N6" s="1691"/>
      <c r="O6" s="1691"/>
      <c r="P6" s="1691"/>
      <c r="Q6" s="1691"/>
      <c r="R6" s="1691"/>
      <c r="S6" s="1691"/>
      <c r="T6" s="1691"/>
      <c r="U6" s="1691"/>
      <c r="V6" s="1691"/>
      <c r="W6" s="1691"/>
      <c r="X6" s="1691"/>
      <c r="Y6" s="1691"/>
      <c r="Z6" s="1691"/>
      <c r="AA6" s="1665"/>
      <c r="AB6" s="1665"/>
      <c r="AE6" s="2355" t="s">
        <v>2039</v>
      </c>
      <c r="AF6" s="2355"/>
      <c r="AG6" s="2355"/>
      <c r="AH6" s="2355"/>
      <c r="AI6" s="2355"/>
      <c r="AJ6" s="2355"/>
      <c r="AK6" s="2355"/>
      <c r="AL6" s="2355"/>
      <c r="AM6" s="2355"/>
      <c r="AO6" s="2283" t="s">
        <v>512</v>
      </c>
      <c r="AP6" s="2283"/>
      <c r="AQ6" s="2283"/>
      <c r="AR6" s="2283"/>
      <c r="AS6" s="2283"/>
      <c r="AT6" s="2283"/>
      <c r="AU6" s="2283"/>
      <c r="AV6" s="2283"/>
      <c r="AW6" s="2283"/>
      <c r="AY6" s="1672">
        <v>1</v>
      </c>
      <c r="AZ6" s="1672" t="s">
        <v>536</v>
      </c>
      <c r="BA6" s="1691" t="s">
        <v>193</v>
      </c>
      <c r="BB6" s="1691"/>
      <c r="BC6" s="1691"/>
      <c r="BD6" s="1691"/>
      <c r="BE6" s="1691"/>
      <c r="BF6" s="1691"/>
      <c r="BG6" s="1691"/>
      <c r="BH6" s="1691"/>
      <c r="BI6" s="1691"/>
      <c r="BJ6" s="1691"/>
      <c r="BK6" s="1691"/>
      <c r="BL6" s="1691"/>
      <c r="BM6" s="1691"/>
      <c r="BN6" s="1691"/>
      <c r="BO6" s="1691"/>
      <c r="BP6" s="1691"/>
      <c r="BQ6" s="1691"/>
      <c r="BR6" s="1691"/>
    </row>
    <row r="7" spans="1:91" ht="17.25" customHeight="1">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604"/>
      <c r="AB7" s="1604"/>
      <c r="AE7" s="2308" t="s">
        <v>574</v>
      </c>
      <c r="AF7" s="2308"/>
      <c r="AG7" s="2308"/>
      <c r="AH7" s="2308"/>
      <c r="AI7" s="2308"/>
      <c r="AJ7" s="2308"/>
      <c r="AK7" s="2308"/>
      <c r="AL7" s="2308"/>
      <c r="AM7" s="2308"/>
      <c r="AN7" s="1655"/>
      <c r="AO7" s="2345" t="s">
        <v>574</v>
      </c>
      <c r="AP7" s="2345"/>
      <c r="AQ7" s="2345"/>
      <c r="AR7" s="2345"/>
      <c r="AS7" s="2345"/>
      <c r="AT7" s="2345"/>
      <c r="AU7" s="2345"/>
      <c r="AV7" s="2345"/>
      <c r="AW7" s="2345"/>
      <c r="BA7" s="1166"/>
      <c r="BB7" s="1166"/>
      <c r="BC7" s="1166"/>
      <c r="BD7" s="1166"/>
      <c r="BE7" s="1166"/>
      <c r="BF7" s="1166"/>
      <c r="BG7" s="1166"/>
      <c r="BH7" s="1166"/>
      <c r="BI7" s="1166"/>
      <c r="BJ7" s="1166"/>
      <c r="BK7" s="1166"/>
      <c r="BL7" s="1166"/>
      <c r="BM7" s="1166"/>
      <c r="BN7" s="1166"/>
      <c r="BO7" s="1166"/>
      <c r="BP7" s="1166"/>
      <c r="BQ7" s="1166"/>
      <c r="BR7" s="1166"/>
      <c r="BU7" s="1227"/>
      <c r="BV7" s="1227"/>
      <c r="BW7" s="1227"/>
      <c r="BX7" s="1227"/>
      <c r="BY7" s="1227"/>
      <c r="BZ7" s="1227"/>
      <c r="CB7" s="1227"/>
      <c r="CC7" s="1227"/>
      <c r="CD7" s="1227"/>
      <c r="CE7" s="1227"/>
      <c r="CF7" s="1227"/>
      <c r="CG7" s="1227"/>
      <c r="CH7" s="1227"/>
    </row>
    <row r="8" spans="1:91" ht="17.25" customHeight="1">
      <c r="C8" s="1702" t="s">
        <v>534</v>
      </c>
      <c r="D8" s="1672"/>
      <c r="E8" s="1672"/>
      <c r="F8" s="1672"/>
      <c r="G8" s="1672"/>
      <c r="H8" s="1672"/>
      <c r="I8" s="1672"/>
      <c r="J8" s="1672"/>
      <c r="K8" s="1672"/>
      <c r="L8" s="1672"/>
      <c r="M8" s="1672"/>
      <c r="N8" s="1672"/>
      <c r="O8" s="1672"/>
      <c r="P8" s="1672"/>
      <c r="Q8" s="1672"/>
      <c r="R8" s="1672"/>
      <c r="S8" s="1672"/>
      <c r="T8" s="1672"/>
      <c r="U8" s="1672"/>
      <c r="V8" s="1672"/>
      <c r="W8" s="1672"/>
      <c r="X8" s="1672"/>
      <c r="Y8" s="1672"/>
      <c r="Z8" s="1672"/>
      <c r="AA8" s="1665"/>
      <c r="AB8" s="1665"/>
      <c r="AE8" s="2232">
        <v>3709622264</v>
      </c>
      <c r="AF8" s="2232"/>
      <c r="AG8" s="2232"/>
      <c r="AH8" s="2232"/>
      <c r="AI8" s="2232"/>
      <c r="AJ8" s="2232"/>
      <c r="AK8" s="2232"/>
      <c r="AL8" s="2232"/>
      <c r="AM8" s="2232"/>
      <c r="AN8" s="1621"/>
      <c r="AO8" s="2232">
        <v>4825470660</v>
      </c>
      <c r="AP8" s="2462"/>
      <c r="AQ8" s="2462"/>
      <c r="AR8" s="2463"/>
      <c r="AS8" s="2463"/>
      <c r="AT8" s="2464"/>
      <c r="AU8" s="2462"/>
      <c r="AV8" s="2462"/>
      <c r="AW8" s="2462"/>
      <c r="BA8" s="1702" t="s">
        <v>194</v>
      </c>
      <c r="BB8" s="1672"/>
      <c r="BC8" s="1672"/>
      <c r="BD8" s="1672"/>
      <c r="BE8" s="1672"/>
      <c r="BF8" s="1672"/>
      <c r="BG8" s="1672"/>
      <c r="BH8" s="1672"/>
      <c r="BI8" s="1672"/>
      <c r="BJ8" s="1672"/>
      <c r="BK8" s="1672"/>
      <c r="BL8" s="1672"/>
      <c r="BM8" s="1672"/>
      <c r="BN8" s="1672"/>
      <c r="BO8" s="1672"/>
      <c r="BP8" s="1672"/>
      <c r="BQ8" s="1672"/>
      <c r="BR8" s="1672"/>
      <c r="BU8" s="2234"/>
      <c r="BV8" s="2234"/>
      <c r="BW8" s="2234"/>
      <c r="BX8" s="2234"/>
      <c r="BY8" s="2234"/>
      <c r="BZ8" s="2234"/>
      <c r="CB8" s="2234"/>
      <c r="CC8" s="2234"/>
      <c r="CD8" s="2234"/>
      <c r="CE8" s="2234"/>
      <c r="CF8" s="2234"/>
      <c r="CG8" s="2234"/>
      <c r="CH8" s="1611"/>
    </row>
    <row r="9" spans="1:91" ht="17.25" customHeight="1">
      <c r="C9" s="1702" t="s">
        <v>860</v>
      </c>
      <c r="D9" s="1672"/>
      <c r="E9" s="1672"/>
      <c r="F9" s="1672"/>
      <c r="G9" s="1672"/>
      <c r="H9" s="1672"/>
      <c r="I9" s="1672"/>
      <c r="J9" s="1672"/>
      <c r="K9" s="1672"/>
      <c r="L9" s="1672"/>
      <c r="M9" s="1672"/>
      <c r="N9" s="1672"/>
      <c r="O9" s="1672"/>
      <c r="P9" s="1672"/>
      <c r="Q9" s="1672"/>
      <c r="R9" s="1672"/>
      <c r="S9" s="1672"/>
      <c r="T9" s="1672"/>
      <c r="U9" s="1672"/>
      <c r="V9" s="1672"/>
      <c r="W9" s="1672"/>
      <c r="X9" s="1672"/>
      <c r="Y9" s="1672"/>
      <c r="Z9" s="1672"/>
      <c r="AA9" s="1665"/>
      <c r="AB9" s="1665"/>
      <c r="AE9" s="2229">
        <v>3053938477</v>
      </c>
      <c r="AF9" s="2229"/>
      <c r="AG9" s="2229"/>
      <c r="AH9" s="2229"/>
      <c r="AI9" s="2229"/>
      <c r="AJ9" s="2229"/>
      <c r="AK9" s="2229"/>
      <c r="AL9" s="2229"/>
      <c r="AM9" s="2229"/>
      <c r="AN9" s="1621"/>
      <c r="AO9" s="2232">
        <v>37330872084</v>
      </c>
      <c r="AP9" s="2232"/>
      <c r="AQ9" s="2232"/>
      <c r="AR9" s="2232"/>
      <c r="AS9" s="2232"/>
      <c r="AT9" s="2232"/>
      <c r="AU9" s="2232"/>
      <c r="AV9" s="2232"/>
      <c r="AW9" s="2232"/>
      <c r="BA9" s="1702" t="s">
        <v>195</v>
      </c>
      <c r="BB9" s="1672"/>
      <c r="BC9" s="1672"/>
      <c r="BD9" s="1672"/>
      <c r="BE9" s="1672"/>
      <c r="BF9" s="1672"/>
      <c r="BG9" s="1672"/>
      <c r="BH9" s="1672"/>
      <c r="BI9" s="1672"/>
      <c r="BJ9" s="1672"/>
      <c r="BK9" s="1672"/>
      <c r="BL9" s="1672"/>
      <c r="BM9" s="1672"/>
      <c r="BN9" s="1672"/>
      <c r="BO9" s="1672"/>
      <c r="BP9" s="1672"/>
      <c r="BQ9" s="1672"/>
      <c r="BR9" s="1672"/>
      <c r="BU9" s="2224" t="e">
        <v>#REF!</v>
      </c>
      <c r="BV9" s="2224"/>
      <c r="BW9" s="2224"/>
      <c r="BX9" s="2224"/>
      <c r="BY9" s="2224"/>
      <c r="BZ9" s="2224"/>
      <c r="CB9" s="2224" t="e">
        <v>#REF!</v>
      </c>
      <c r="CC9" s="2224"/>
      <c r="CD9" s="2224"/>
      <c r="CE9" s="2224"/>
      <c r="CF9" s="2224"/>
      <c r="CG9" s="2224"/>
      <c r="CH9" s="1619"/>
    </row>
    <row r="10" spans="1:91" ht="17.25" hidden="1" customHeight="1">
      <c r="C10" s="1634" t="s">
        <v>505</v>
      </c>
      <c r="AA10" s="1665"/>
      <c r="AB10" s="1665"/>
      <c r="AE10" s="2229">
        <v>0</v>
      </c>
      <c r="AF10" s="2229"/>
      <c r="AG10" s="2229"/>
      <c r="AH10" s="2229"/>
      <c r="AI10" s="2229"/>
      <c r="AJ10" s="2229"/>
      <c r="AK10" s="2229"/>
      <c r="AL10" s="2229"/>
      <c r="AM10" s="2229"/>
      <c r="AN10" s="1621"/>
      <c r="AO10" s="2229">
        <v>0</v>
      </c>
      <c r="AP10" s="2229"/>
      <c r="AQ10" s="2229"/>
      <c r="AR10" s="2229"/>
      <c r="AS10" s="2229"/>
      <c r="AT10" s="2229"/>
      <c r="AU10" s="2229"/>
      <c r="AV10" s="2229"/>
      <c r="AW10" s="2229"/>
      <c r="BA10" s="1634" t="s">
        <v>196</v>
      </c>
      <c r="BU10" s="2224"/>
      <c r="BV10" s="2224"/>
      <c r="BW10" s="2224"/>
      <c r="BX10" s="2224"/>
      <c r="BY10" s="2224"/>
      <c r="BZ10" s="2224"/>
      <c r="CB10" s="2224"/>
      <c r="CC10" s="2224"/>
      <c r="CD10" s="2224"/>
      <c r="CE10" s="2224"/>
      <c r="CF10" s="2224"/>
      <c r="CG10" s="2224"/>
      <c r="CH10" s="1619"/>
    </row>
    <row r="11" spans="1:91" ht="17.25" hidden="1" customHeight="1">
      <c r="C11" s="1634" t="s">
        <v>887</v>
      </c>
      <c r="AA11" s="1665"/>
      <c r="AB11" s="1665"/>
      <c r="AE11" s="2229">
        <v>0</v>
      </c>
      <c r="AF11" s="2229"/>
      <c r="AG11" s="2229"/>
      <c r="AH11" s="2229"/>
      <c r="AI11" s="2229"/>
      <c r="AJ11" s="2229"/>
      <c r="AK11" s="2229"/>
      <c r="AL11" s="2229"/>
      <c r="AM11" s="2229"/>
      <c r="AN11" s="1621"/>
      <c r="AO11" s="2229">
        <v>0</v>
      </c>
      <c r="AP11" s="2229"/>
      <c r="AQ11" s="2229"/>
      <c r="AR11" s="2229"/>
      <c r="AS11" s="2229"/>
      <c r="AT11" s="2229"/>
      <c r="AU11" s="2229"/>
      <c r="AV11" s="2229"/>
      <c r="AW11" s="2229"/>
      <c r="BA11" s="1634" t="s">
        <v>196</v>
      </c>
      <c r="BU11" s="2224"/>
      <c r="BV11" s="2224"/>
      <c r="BW11" s="2224"/>
      <c r="BX11" s="2224"/>
      <c r="BY11" s="2224"/>
      <c r="BZ11" s="2224"/>
      <c r="CB11" s="2224"/>
      <c r="CC11" s="2224"/>
      <c r="CD11" s="2224"/>
      <c r="CE11" s="2224"/>
      <c r="CF11" s="2224"/>
      <c r="CG11" s="2224"/>
      <c r="CH11" s="1619"/>
      <c r="CI11" s="444"/>
      <c r="CJ11" s="444"/>
      <c r="CK11" s="444"/>
    </row>
    <row r="12" spans="1:91" ht="17.25" hidden="1" customHeight="1">
      <c r="C12" s="1744" t="s">
        <v>1345</v>
      </c>
      <c r="AA12" s="1604"/>
      <c r="AB12" s="1604"/>
      <c r="AE12" s="2969">
        <v>0</v>
      </c>
      <c r="AF12" s="2969"/>
      <c r="AG12" s="2969"/>
      <c r="AH12" s="2969"/>
      <c r="AI12" s="2969"/>
      <c r="AJ12" s="2969"/>
      <c r="AK12" s="2969"/>
      <c r="AL12" s="2969"/>
      <c r="AM12" s="2969"/>
      <c r="AN12" s="1621"/>
      <c r="AO12" s="2969">
        <v>0</v>
      </c>
      <c r="AP12" s="2969"/>
      <c r="AQ12" s="2969"/>
      <c r="AR12" s="2969"/>
      <c r="AS12" s="2969"/>
      <c r="AT12" s="2969"/>
      <c r="AU12" s="2969"/>
      <c r="AV12" s="2969"/>
      <c r="AW12" s="2969"/>
      <c r="BU12" s="1619"/>
      <c r="BV12" s="1619"/>
      <c r="BW12" s="1619"/>
      <c r="BX12" s="1619"/>
      <c r="BY12" s="1619"/>
      <c r="BZ12" s="1619"/>
      <c r="CB12" s="1619"/>
      <c r="CC12" s="1619"/>
      <c r="CD12" s="1619"/>
      <c r="CE12" s="1619"/>
      <c r="CF12" s="1619"/>
      <c r="CG12" s="1619"/>
      <c r="CH12" s="1619"/>
      <c r="CI12" s="444"/>
      <c r="CJ12" s="444"/>
      <c r="CK12" s="444"/>
    </row>
    <row r="13" spans="1:91" ht="17.25" customHeight="1" thickBot="1">
      <c r="C13" s="2394" t="s">
        <v>580</v>
      </c>
      <c r="D13" s="2394"/>
      <c r="E13" s="2394"/>
      <c r="F13" s="2394"/>
      <c r="G13" s="2394"/>
      <c r="H13" s="2394"/>
      <c r="I13" s="2394"/>
      <c r="J13" s="2394"/>
      <c r="K13" s="2394"/>
      <c r="L13" s="2394"/>
      <c r="M13" s="2394"/>
      <c r="N13" s="2394"/>
      <c r="O13" s="2394"/>
      <c r="P13" s="2394"/>
      <c r="Q13" s="2394"/>
      <c r="R13" s="2394"/>
      <c r="S13" s="2394"/>
      <c r="T13" s="2394"/>
      <c r="U13" s="2394"/>
      <c r="V13" s="2394"/>
      <c r="W13" s="2394"/>
      <c r="X13" s="1670"/>
      <c r="Y13" s="1691"/>
      <c r="Z13" s="1691"/>
      <c r="AA13" s="1736"/>
      <c r="AB13" s="1625"/>
      <c r="AE13" s="2958">
        <v>6763560741</v>
      </c>
      <c r="AF13" s="2958"/>
      <c r="AG13" s="2958"/>
      <c r="AH13" s="2244"/>
      <c r="AI13" s="2244"/>
      <c r="AJ13" s="2958"/>
      <c r="AK13" s="2244"/>
      <c r="AL13" s="2958"/>
      <c r="AM13" s="2958"/>
      <c r="AN13" s="1621"/>
      <c r="AO13" s="2968">
        <v>42156342744</v>
      </c>
      <c r="AP13" s="2968"/>
      <c r="AQ13" s="2968"/>
      <c r="AR13" s="2244"/>
      <c r="AS13" s="2244"/>
      <c r="AT13" s="2245"/>
      <c r="AU13" s="2968"/>
      <c r="AV13" s="2968"/>
      <c r="AW13" s="2968"/>
      <c r="BA13" s="1672" t="s">
        <v>197</v>
      </c>
      <c r="BB13" s="1672"/>
      <c r="BC13" s="1672"/>
      <c r="BD13" s="1672"/>
      <c r="BE13" s="1672"/>
      <c r="BF13" s="1672"/>
      <c r="BG13" s="1672"/>
      <c r="BH13" s="1672"/>
      <c r="BI13" s="1672"/>
      <c r="BJ13" s="1672"/>
      <c r="BK13" s="1672"/>
      <c r="BL13" s="1672"/>
      <c r="BM13" s="1672"/>
      <c r="BN13" s="1672"/>
      <c r="BO13" s="1672"/>
      <c r="BP13" s="1672"/>
      <c r="BQ13" s="1672"/>
      <c r="BR13" s="1672"/>
      <c r="BU13" s="2222">
        <v>0</v>
      </c>
      <c r="BV13" s="2222"/>
      <c r="BW13" s="2222"/>
      <c r="BX13" s="2222"/>
      <c r="BY13" s="2222"/>
      <c r="BZ13" s="2222"/>
      <c r="CB13" s="2222">
        <v>0</v>
      </c>
      <c r="CC13" s="2222"/>
      <c r="CD13" s="2222"/>
      <c r="CE13" s="2222"/>
      <c r="CF13" s="2222"/>
      <c r="CG13" s="2222"/>
      <c r="CH13" s="257"/>
      <c r="CI13" s="1226"/>
      <c r="CJ13" s="1226"/>
      <c r="CK13" s="1696"/>
      <c r="CL13" s="1696"/>
    </row>
    <row r="14" spans="1:91" ht="15.75" customHeight="1" thickTop="1">
      <c r="C14" s="1670"/>
      <c r="D14" s="1670"/>
      <c r="E14" s="1670"/>
      <c r="F14" s="1670"/>
      <c r="G14" s="1670"/>
      <c r="H14" s="1670"/>
      <c r="I14" s="1670"/>
      <c r="J14" s="1670"/>
      <c r="K14" s="1670"/>
      <c r="L14" s="1670"/>
      <c r="M14" s="1670"/>
      <c r="N14" s="1670"/>
      <c r="O14" s="1670"/>
      <c r="P14" s="1670"/>
      <c r="Q14" s="1670"/>
      <c r="R14" s="1670"/>
      <c r="S14" s="1670"/>
      <c r="T14" s="1670"/>
      <c r="U14" s="1670"/>
      <c r="V14" s="1670"/>
      <c r="W14" s="1670"/>
      <c r="X14" s="1670"/>
      <c r="Y14" s="1691"/>
      <c r="Z14" s="1691"/>
      <c r="AA14" s="1736"/>
      <c r="AB14" s="1625"/>
      <c r="AE14" s="1642"/>
      <c r="AF14" s="1642"/>
      <c r="AG14" s="1642"/>
      <c r="AH14" s="1642"/>
      <c r="AI14" s="1642"/>
      <c r="AJ14" s="1642"/>
      <c r="AK14" s="1642"/>
      <c r="AL14" s="1642"/>
      <c r="AM14" s="1642"/>
      <c r="AN14" s="1664"/>
      <c r="AO14" s="1625"/>
      <c r="AP14" s="1660"/>
      <c r="AQ14" s="1660"/>
      <c r="AR14" s="1660"/>
      <c r="AS14" s="1660"/>
      <c r="AT14" s="1660"/>
      <c r="AU14" s="1660"/>
      <c r="AV14" s="1660"/>
      <c r="AW14" s="1660"/>
      <c r="BA14" s="1672"/>
      <c r="BB14" s="1672"/>
      <c r="BC14" s="1672"/>
      <c r="BD14" s="1672"/>
      <c r="BE14" s="1672"/>
      <c r="BF14" s="1672"/>
      <c r="BG14" s="1672"/>
      <c r="BH14" s="1672"/>
      <c r="BI14" s="1672"/>
      <c r="BJ14" s="1672"/>
      <c r="BK14" s="1672"/>
      <c r="BL14" s="1672"/>
      <c r="BM14" s="1672"/>
      <c r="BN14" s="1672"/>
      <c r="BO14" s="1672"/>
      <c r="BP14" s="1672"/>
      <c r="BQ14" s="1672"/>
      <c r="BR14" s="1672"/>
      <c r="BU14" s="257"/>
      <c r="BV14" s="257"/>
      <c r="BW14" s="257"/>
      <c r="BX14" s="257"/>
      <c r="BY14" s="257"/>
      <c r="BZ14" s="257"/>
      <c r="CB14" s="257"/>
      <c r="CC14" s="257"/>
      <c r="CD14" s="257"/>
      <c r="CE14" s="257"/>
      <c r="CF14" s="257"/>
      <c r="CG14" s="257"/>
      <c r="CH14" s="257"/>
      <c r="CI14" s="840"/>
      <c r="CJ14" s="840"/>
      <c r="CK14" s="1204"/>
      <c r="CL14" s="1204"/>
    </row>
    <row r="15" spans="1:91" ht="17.25" customHeight="1">
      <c r="A15" s="1712">
        <v>2</v>
      </c>
      <c r="B15" s="908" t="s">
        <v>536</v>
      </c>
      <c r="C15" s="881" t="s">
        <v>1551</v>
      </c>
      <c r="D15" s="881"/>
      <c r="E15" s="881"/>
      <c r="F15" s="1691"/>
      <c r="G15" s="1691"/>
      <c r="H15" s="1691"/>
      <c r="I15" s="1691"/>
      <c r="J15" s="1691"/>
      <c r="K15" s="1691"/>
      <c r="L15" s="1691"/>
      <c r="M15" s="1691"/>
      <c r="N15" s="1691"/>
      <c r="O15" s="1691"/>
      <c r="P15" s="1691"/>
      <c r="Q15" s="1691"/>
      <c r="R15" s="1691"/>
      <c r="S15" s="1691"/>
      <c r="T15" s="1691"/>
      <c r="U15" s="1691"/>
      <c r="V15" s="1691"/>
      <c r="W15" s="1691"/>
      <c r="X15" s="1691"/>
      <c r="Y15" s="1691"/>
      <c r="Z15" s="1691"/>
      <c r="AA15" s="1665"/>
      <c r="AB15" s="1665"/>
      <c r="AE15" s="1167"/>
      <c r="AF15" s="1167"/>
      <c r="AG15" s="1167"/>
      <c r="AH15" s="1167"/>
      <c r="AI15" s="1167"/>
      <c r="AJ15" s="1167"/>
      <c r="AK15" s="1167"/>
      <c r="AL15" s="1167"/>
      <c r="AM15" s="1167"/>
      <c r="AO15" s="1167"/>
      <c r="AP15" s="1167"/>
      <c r="AQ15" s="1167"/>
      <c r="AR15" s="1167"/>
      <c r="AS15" s="1167"/>
      <c r="AT15" s="1167"/>
      <c r="AU15" s="1167"/>
      <c r="AV15" s="1167"/>
      <c r="AW15" s="1168" t="s">
        <v>389</v>
      </c>
      <c r="AY15" s="1672">
        <v>2</v>
      </c>
      <c r="AZ15" s="1672" t="s">
        <v>536</v>
      </c>
      <c r="BA15" s="1691" t="s">
        <v>198</v>
      </c>
      <c r="BB15" s="1691"/>
      <c r="BC15" s="1691"/>
      <c r="BD15" s="1691"/>
      <c r="BE15" s="1691"/>
      <c r="BF15" s="1691"/>
      <c r="BG15" s="1691"/>
      <c r="BH15" s="1691"/>
      <c r="BI15" s="1691"/>
      <c r="BJ15" s="1691"/>
      <c r="BK15" s="1691"/>
      <c r="BL15" s="1691"/>
      <c r="BM15" s="1691"/>
      <c r="BN15" s="1691"/>
      <c r="BO15" s="1691"/>
      <c r="BP15" s="1691"/>
      <c r="BQ15" s="1691"/>
      <c r="BR15" s="1691"/>
    </row>
    <row r="16" spans="1:91" ht="16.5" customHeight="1">
      <c r="C16" s="1745"/>
      <c r="D16" s="1672"/>
      <c r="E16" s="1672"/>
      <c r="F16" s="1672"/>
      <c r="G16" s="1672"/>
      <c r="H16" s="1672"/>
      <c r="I16" s="1672"/>
      <c r="J16" s="1672"/>
      <c r="K16" s="1672"/>
      <c r="L16" s="1672"/>
      <c r="M16" s="1672"/>
      <c r="N16" s="1672"/>
      <c r="O16" s="1672"/>
      <c r="P16" s="2028" t="s">
        <v>2039</v>
      </c>
      <c r="Q16" s="2028"/>
      <c r="R16" s="2028"/>
      <c r="S16" s="2028"/>
      <c r="T16" s="2028"/>
      <c r="U16" s="2028"/>
      <c r="V16" s="2028"/>
      <c r="W16" s="2028"/>
      <c r="X16" s="2028"/>
      <c r="Y16" s="2028"/>
      <c r="Z16" s="2028"/>
      <c r="AA16" s="2028"/>
      <c r="AB16" s="2028"/>
      <c r="AC16" s="2028"/>
      <c r="AD16" s="2028"/>
      <c r="AE16" s="2028"/>
      <c r="AF16" s="2028"/>
      <c r="AG16" s="1667"/>
      <c r="AH16" s="2978" t="s">
        <v>512</v>
      </c>
      <c r="AI16" s="2965"/>
      <c r="AJ16" s="2965"/>
      <c r="AK16" s="2965"/>
      <c r="AL16" s="2965"/>
      <c r="AM16" s="2965"/>
      <c r="AN16" s="2965"/>
      <c r="AO16" s="2965"/>
      <c r="AP16" s="2965"/>
      <c r="AQ16" s="2965"/>
      <c r="AR16" s="2965"/>
      <c r="AS16" s="2965"/>
      <c r="AT16" s="2965"/>
      <c r="AU16" s="2965"/>
      <c r="AV16" s="2965"/>
      <c r="AW16" s="2965"/>
      <c r="BA16" s="1702"/>
      <c r="BB16" s="1672"/>
      <c r="BC16" s="1672"/>
      <c r="BD16" s="1672"/>
      <c r="BE16" s="1672"/>
      <c r="BF16" s="1672"/>
      <c r="BG16" s="1672"/>
      <c r="BH16" s="1672"/>
      <c r="BI16" s="1672"/>
      <c r="BJ16" s="1672"/>
      <c r="BK16" s="1672"/>
      <c r="BL16" s="1672"/>
      <c r="BM16" s="1672"/>
      <c r="BN16" s="1672"/>
      <c r="BO16" s="1672"/>
      <c r="BP16" s="1672"/>
      <c r="BQ16" s="1672"/>
      <c r="BR16" s="1672"/>
      <c r="BU16" s="1619"/>
      <c r="BV16" s="1619"/>
      <c r="BW16" s="1619"/>
      <c r="BX16" s="1619"/>
      <c r="BY16" s="1619"/>
      <c r="BZ16" s="1619"/>
      <c r="CB16" s="1619"/>
      <c r="CC16" s="1619"/>
      <c r="CD16" s="1619"/>
      <c r="CE16" s="1619"/>
      <c r="CF16" s="1619"/>
      <c r="CG16" s="1619"/>
      <c r="CH16" s="1619"/>
    </row>
    <row r="17" spans="3:90" ht="16.5" customHeight="1">
      <c r="C17" s="1745"/>
      <c r="D17" s="1672"/>
      <c r="E17" s="1672"/>
      <c r="F17" s="1672"/>
      <c r="G17" s="1672"/>
      <c r="H17" s="1672"/>
      <c r="I17" s="1672"/>
      <c r="J17" s="1672"/>
      <c r="K17" s="1672"/>
      <c r="L17" s="1672"/>
      <c r="M17" s="1672"/>
      <c r="N17" s="1672"/>
      <c r="O17" s="1672"/>
      <c r="P17" s="2239" t="s">
        <v>987</v>
      </c>
      <c r="Q17" s="2239"/>
      <c r="R17" s="2239"/>
      <c r="S17" s="2239"/>
      <c r="T17" s="2239"/>
      <c r="U17" s="2239"/>
      <c r="V17" s="2239"/>
      <c r="W17" s="2239"/>
      <c r="X17" s="2239"/>
      <c r="Y17" s="2447" t="s">
        <v>925</v>
      </c>
      <c r="Z17" s="2447"/>
      <c r="AA17" s="2447"/>
      <c r="AB17" s="2447"/>
      <c r="AC17" s="2447"/>
      <c r="AD17" s="2447"/>
      <c r="AE17" s="2447"/>
      <c r="AF17" s="2447"/>
      <c r="AG17" s="1624"/>
      <c r="AH17" s="2565" t="s">
        <v>987</v>
      </c>
      <c r="AI17" s="2565"/>
      <c r="AJ17" s="2565"/>
      <c r="AK17" s="2565"/>
      <c r="AL17" s="2565"/>
      <c r="AM17" s="2565"/>
      <c r="AN17" s="2565"/>
      <c r="AO17" s="2565"/>
      <c r="AP17" s="2565"/>
      <c r="AQ17" s="2565" t="s">
        <v>925</v>
      </c>
      <c r="AR17" s="2565"/>
      <c r="AS17" s="2565"/>
      <c r="AT17" s="2565"/>
      <c r="AU17" s="2565"/>
      <c r="AV17" s="2565"/>
      <c r="AW17" s="2565"/>
      <c r="BA17" s="1702"/>
      <c r="BB17" s="1672"/>
      <c r="BC17" s="1672"/>
      <c r="BD17" s="1672"/>
      <c r="BE17" s="1672"/>
      <c r="BF17" s="1672"/>
      <c r="BG17" s="1672"/>
      <c r="BH17" s="1672"/>
      <c r="BI17" s="1672"/>
      <c r="BJ17" s="1672"/>
      <c r="BK17" s="1672"/>
      <c r="BL17" s="1672"/>
      <c r="BM17" s="1672"/>
      <c r="BN17" s="1672"/>
      <c r="BO17" s="1672"/>
      <c r="BP17" s="1672"/>
      <c r="BQ17" s="1672"/>
      <c r="BR17" s="1672"/>
      <c r="BU17" s="1619"/>
      <c r="BV17" s="1619"/>
      <c r="BW17" s="1619"/>
      <c r="BX17" s="1619"/>
      <c r="BY17" s="1619"/>
      <c r="BZ17" s="1619"/>
      <c r="CB17" s="1619"/>
      <c r="CC17" s="1619"/>
      <c r="CD17" s="1619"/>
      <c r="CE17" s="1619"/>
      <c r="CF17" s="1619"/>
      <c r="CG17" s="1619"/>
      <c r="CH17" s="1619"/>
    </row>
    <row r="18" spans="3:90" ht="16.5" customHeight="1">
      <c r="C18" s="1691" t="s">
        <v>1552</v>
      </c>
      <c r="D18" s="1672"/>
      <c r="E18" s="1672"/>
      <c r="F18" s="1672"/>
      <c r="G18" s="1672"/>
      <c r="H18" s="1672"/>
      <c r="I18" s="1672"/>
      <c r="J18" s="1672"/>
      <c r="K18" s="1672"/>
      <c r="L18" s="1672"/>
      <c r="M18" s="1672"/>
      <c r="N18" s="1672"/>
      <c r="O18" s="1672"/>
      <c r="P18" s="2631">
        <v>448564177941</v>
      </c>
      <c r="Q18" s="2631"/>
      <c r="R18" s="2631"/>
      <c r="S18" s="2631"/>
      <c r="T18" s="2631"/>
      <c r="U18" s="2631"/>
      <c r="V18" s="2631"/>
      <c r="W18" s="2631"/>
      <c r="X18" s="2631"/>
      <c r="Y18" s="2221">
        <v>0</v>
      </c>
      <c r="Z18" s="2221"/>
      <c r="AA18" s="2221"/>
      <c r="AB18" s="2221"/>
      <c r="AC18" s="2221"/>
      <c r="AD18" s="2221"/>
      <c r="AE18" s="2221"/>
      <c r="AF18" s="2221"/>
      <c r="AG18" s="1713"/>
      <c r="AH18" s="2221">
        <v>331575875251</v>
      </c>
      <c r="AI18" s="2221"/>
      <c r="AJ18" s="2221"/>
      <c r="AK18" s="2221"/>
      <c r="AL18" s="2221"/>
      <c r="AM18" s="2221"/>
      <c r="AN18" s="2221"/>
      <c r="AO18" s="2221"/>
      <c r="AP18" s="2221"/>
      <c r="AQ18" s="2231">
        <v>0</v>
      </c>
      <c r="AR18" s="2231"/>
      <c r="AS18" s="2231"/>
      <c r="AT18" s="2231"/>
      <c r="AU18" s="2231"/>
      <c r="AV18" s="2231"/>
      <c r="AW18" s="2231"/>
      <c r="BA18" s="1702"/>
      <c r="BB18" s="1672"/>
      <c r="BC18" s="1672"/>
      <c r="BD18" s="1672"/>
      <c r="BE18" s="1672"/>
      <c r="BF18" s="1672"/>
      <c r="BG18" s="1672"/>
      <c r="BH18" s="1672"/>
      <c r="BI18" s="1672"/>
      <c r="BJ18" s="1672"/>
      <c r="BK18" s="1672"/>
      <c r="BL18" s="1672"/>
      <c r="BM18" s="1672"/>
      <c r="BN18" s="1672"/>
      <c r="BO18" s="1672"/>
      <c r="BP18" s="1672"/>
      <c r="BQ18" s="1672"/>
      <c r="BR18" s="1672"/>
      <c r="BU18" s="1619"/>
      <c r="BV18" s="1619"/>
      <c r="BW18" s="1619"/>
      <c r="BX18" s="1619"/>
      <c r="BY18" s="1619"/>
      <c r="BZ18" s="1619"/>
      <c r="CB18" s="1619"/>
      <c r="CC18" s="1619"/>
      <c r="CD18" s="1619"/>
      <c r="CE18" s="1619"/>
      <c r="CF18" s="1619"/>
      <c r="CG18" s="1619"/>
      <c r="CH18" s="1619"/>
      <c r="CI18" s="1226"/>
      <c r="CJ18" s="1279"/>
      <c r="CK18" s="438"/>
      <c r="CL18" s="1664"/>
    </row>
    <row r="19" spans="3:90" ht="46.5" hidden="1" customHeight="1">
      <c r="C19" s="2281" t="s">
        <v>1974</v>
      </c>
      <c r="D19" s="2281"/>
      <c r="E19" s="2281"/>
      <c r="F19" s="2281"/>
      <c r="G19" s="2281"/>
      <c r="H19" s="2281"/>
      <c r="I19" s="2281"/>
      <c r="J19" s="2281"/>
      <c r="K19" s="2281"/>
      <c r="L19" s="2281"/>
      <c r="M19" s="2281"/>
      <c r="N19" s="2281"/>
      <c r="O19" s="2281"/>
      <c r="P19" s="2229"/>
      <c r="Q19" s="2434"/>
      <c r="R19" s="2434"/>
      <c r="S19" s="2434"/>
      <c r="T19" s="2434"/>
      <c r="U19" s="2434"/>
      <c r="V19" s="2434"/>
      <c r="W19" s="2434"/>
      <c r="X19" s="2434"/>
      <c r="Y19" s="2221"/>
      <c r="Z19" s="2221"/>
      <c r="AA19" s="2221"/>
      <c r="AB19" s="2221"/>
      <c r="AC19" s="2221"/>
      <c r="AD19" s="2221"/>
      <c r="AE19" s="2221"/>
      <c r="AF19" s="2221"/>
      <c r="AG19" s="1713"/>
      <c r="AH19" s="2229"/>
      <c r="AI19" s="2434"/>
      <c r="AJ19" s="2434"/>
      <c r="AK19" s="2434"/>
      <c r="AL19" s="2434"/>
      <c r="AM19" s="2434"/>
      <c r="AN19" s="2434"/>
      <c r="AO19" s="2434"/>
      <c r="AP19" s="2434"/>
      <c r="AQ19" s="2232"/>
      <c r="AR19" s="2232"/>
      <c r="AS19" s="2232"/>
      <c r="AT19" s="2232"/>
      <c r="AU19" s="2232"/>
      <c r="AV19" s="2232"/>
      <c r="AW19" s="2232"/>
      <c r="BA19" s="1702"/>
      <c r="BB19" s="1672"/>
      <c r="BC19" s="1672"/>
      <c r="BD19" s="1672"/>
      <c r="BE19" s="1672"/>
      <c r="BF19" s="1672"/>
      <c r="BG19" s="1672"/>
      <c r="BH19" s="1672"/>
      <c r="BI19" s="1672"/>
      <c r="BJ19" s="1672"/>
      <c r="BK19" s="1672"/>
      <c r="BL19" s="1672"/>
      <c r="BM19" s="1672"/>
      <c r="BN19" s="1672"/>
      <c r="BO19" s="1672"/>
      <c r="BP19" s="1672"/>
      <c r="BQ19" s="1672"/>
      <c r="BR19" s="1672"/>
      <c r="BU19" s="1619"/>
      <c r="BV19" s="1619"/>
      <c r="BW19" s="1619"/>
      <c r="BX19" s="1619"/>
      <c r="BY19" s="1619"/>
      <c r="BZ19" s="1619"/>
      <c r="CB19" s="1619"/>
      <c r="CC19" s="1619"/>
      <c r="CD19" s="1619"/>
      <c r="CE19" s="1619"/>
      <c r="CF19" s="1619"/>
      <c r="CG19" s="1619"/>
      <c r="CH19" s="1619"/>
      <c r="CI19" s="1406"/>
      <c r="CJ19" s="1816"/>
      <c r="CK19" s="1816"/>
    </row>
    <row r="20" spans="3:90" ht="31.5" customHeight="1">
      <c r="C20" s="2281" t="s">
        <v>1503</v>
      </c>
      <c r="D20" s="2281"/>
      <c r="E20" s="2281"/>
      <c r="F20" s="2281"/>
      <c r="G20" s="2281"/>
      <c r="H20" s="2281"/>
      <c r="I20" s="2281"/>
      <c r="J20" s="2281"/>
      <c r="K20" s="2281"/>
      <c r="L20" s="2281"/>
      <c r="M20" s="2281"/>
      <c r="N20" s="2281"/>
      <c r="O20" s="2281"/>
      <c r="P20" s="2229">
        <v>75840520214</v>
      </c>
      <c r="Q20" s="2434"/>
      <c r="R20" s="2434"/>
      <c r="S20" s="2434"/>
      <c r="T20" s="2434"/>
      <c r="U20" s="2434"/>
      <c r="V20" s="2434"/>
      <c r="W20" s="2434"/>
      <c r="X20" s="2434"/>
      <c r="Y20" s="2221"/>
      <c r="Z20" s="2221"/>
      <c r="AA20" s="2221"/>
      <c r="AB20" s="2221"/>
      <c r="AC20" s="2221"/>
      <c r="AD20" s="2221"/>
      <c r="AE20" s="2221"/>
      <c r="AF20" s="2221"/>
      <c r="AG20" s="1713"/>
      <c r="AH20" s="2229">
        <v>111318478477</v>
      </c>
      <c r="AI20" s="2434"/>
      <c r="AJ20" s="2434"/>
      <c r="AK20" s="2434"/>
      <c r="AL20" s="2434"/>
      <c r="AM20" s="2434"/>
      <c r="AN20" s="2434"/>
      <c r="AO20" s="2434"/>
      <c r="AP20" s="2434"/>
      <c r="AQ20" s="2232"/>
      <c r="AR20" s="2232"/>
      <c r="AS20" s="2232"/>
      <c r="AT20" s="2232"/>
      <c r="AU20" s="2232"/>
      <c r="AV20" s="2232"/>
      <c r="AW20" s="2232"/>
      <c r="BA20" s="1702"/>
      <c r="BB20" s="1672"/>
      <c r="BC20" s="1672"/>
      <c r="BD20" s="1672"/>
      <c r="BE20" s="1672"/>
      <c r="BF20" s="1672"/>
      <c r="BG20" s="1672"/>
      <c r="BH20" s="1672"/>
      <c r="BI20" s="1672"/>
      <c r="BJ20" s="1672"/>
      <c r="BK20" s="1672"/>
      <c r="BL20" s="1672"/>
      <c r="BM20" s="1672"/>
      <c r="BN20" s="1672"/>
      <c r="BO20" s="1672"/>
      <c r="BP20" s="1672"/>
      <c r="BQ20" s="1672"/>
      <c r="BR20" s="1672"/>
      <c r="BU20" s="1619"/>
      <c r="BV20" s="1619"/>
      <c r="BW20" s="1619"/>
      <c r="BX20" s="1619"/>
      <c r="BY20" s="1619"/>
      <c r="BZ20" s="1619"/>
      <c r="CB20" s="1619"/>
      <c r="CC20" s="1619"/>
      <c r="CD20" s="1619"/>
      <c r="CE20" s="1619"/>
      <c r="CF20" s="1619"/>
      <c r="CG20" s="1619"/>
      <c r="CH20" s="1619"/>
      <c r="CI20" s="1406"/>
      <c r="CJ20" s="1817"/>
      <c r="CK20" s="1816"/>
    </row>
    <row r="21" spans="3:90" ht="31.5" customHeight="1">
      <c r="C21" s="2281" t="s">
        <v>1570</v>
      </c>
      <c r="D21" s="2281"/>
      <c r="E21" s="2281"/>
      <c r="F21" s="2281"/>
      <c r="G21" s="2281"/>
      <c r="H21" s="2281"/>
      <c r="I21" s="2281"/>
      <c r="J21" s="2281"/>
      <c r="K21" s="2281"/>
      <c r="L21" s="2281"/>
      <c r="M21" s="2281"/>
      <c r="N21" s="2281"/>
      <c r="O21" s="2281"/>
      <c r="P21" s="2229">
        <v>17832801670</v>
      </c>
      <c r="Q21" s="2229"/>
      <c r="R21" s="2229"/>
      <c r="S21" s="2229"/>
      <c r="T21" s="2229"/>
      <c r="U21" s="2229"/>
      <c r="V21" s="2229"/>
      <c r="W21" s="2229"/>
      <c r="X21" s="2229"/>
      <c r="Y21" s="2210"/>
      <c r="Z21" s="2210"/>
      <c r="AA21" s="2210"/>
      <c r="AB21" s="2210"/>
      <c r="AC21" s="2210"/>
      <c r="AD21" s="2210"/>
      <c r="AE21" s="2210"/>
      <c r="AF21" s="2210"/>
      <c r="AG21" s="1713"/>
      <c r="AH21" s="2229">
        <v>21844825371</v>
      </c>
      <c r="AI21" s="2229"/>
      <c r="AJ21" s="2229"/>
      <c r="AK21" s="2229"/>
      <c r="AL21" s="2229"/>
      <c r="AM21" s="2229"/>
      <c r="AN21" s="2229"/>
      <c r="AO21" s="2229"/>
      <c r="AP21" s="2229"/>
      <c r="AQ21" s="2232"/>
      <c r="AR21" s="2232"/>
      <c r="AS21" s="2232"/>
      <c r="AT21" s="2232"/>
      <c r="AU21" s="2232"/>
      <c r="AV21" s="2232"/>
      <c r="AW21" s="2232"/>
      <c r="BA21" s="1702"/>
      <c r="BB21" s="1672"/>
      <c r="BC21" s="1672"/>
      <c r="BD21" s="1672"/>
      <c r="BE21" s="1672"/>
      <c r="BF21" s="1672"/>
      <c r="BG21" s="1672"/>
      <c r="BH21" s="1672"/>
      <c r="BI21" s="1672"/>
      <c r="BJ21" s="1672"/>
      <c r="BK21" s="1672"/>
      <c r="BL21" s="1672"/>
      <c r="BM21" s="1672"/>
      <c r="BN21" s="1672"/>
      <c r="BO21" s="1672"/>
      <c r="BP21" s="1672"/>
      <c r="BQ21" s="1672"/>
      <c r="BR21" s="1672"/>
      <c r="BU21" s="1619"/>
      <c r="BV21" s="1619"/>
      <c r="BW21" s="1619"/>
      <c r="BX21" s="1619"/>
      <c r="BY21" s="1619"/>
      <c r="BZ21" s="1619"/>
      <c r="CB21" s="1619"/>
      <c r="CC21" s="1619"/>
      <c r="CD21" s="1619"/>
      <c r="CE21" s="1619"/>
      <c r="CF21" s="1619"/>
      <c r="CG21" s="1619"/>
      <c r="CH21" s="1619"/>
      <c r="CJ21" s="1816"/>
      <c r="CK21" s="1816"/>
    </row>
    <row r="22" spans="3:90" ht="31.5" hidden="1" customHeight="1">
      <c r="C22" s="2281" t="s">
        <v>1912</v>
      </c>
      <c r="D22" s="2281"/>
      <c r="E22" s="2281"/>
      <c r="F22" s="2281"/>
      <c r="G22" s="2281"/>
      <c r="H22" s="2281"/>
      <c r="I22" s="2281"/>
      <c r="J22" s="2281"/>
      <c r="K22" s="2281"/>
      <c r="L22" s="2281"/>
      <c r="M22" s="2281"/>
      <c r="N22" s="2281"/>
      <c r="O22" s="2281"/>
      <c r="P22" s="2229"/>
      <c r="Q22" s="2229"/>
      <c r="R22" s="2229"/>
      <c r="S22" s="2229"/>
      <c r="T22" s="2229"/>
      <c r="U22" s="2229"/>
      <c r="V22" s="2229"/>
      <c r="W22" s="2229"/>
      <c r="X22" s="2229"/>
      <c r="Y22" s="2210"/>
      <c r="Z22" s="2210"/>
      <c r="AA22" s="2210"/>
      <c r="AB22" s="2210"/>
      <c r="AC22" s="2210"/>
      <c r="AD22" s="2210"/>
      <c r="AE22" s="2210"/>
      <c r="AF22" s="2210"/>
      <c r="AG22" s="1713"/>
      <c r="AH22" s="2229"/>
      <c r="AI22" s="2229"/>
      <c r="AJ22" s="2229"/>
      <c r="AK22" s="2229"/>
      <c r="AL22" s="2229"/>
      <c r="AM22" s="2229"/>
      <c r="AN22" s="2229"/>
      <c r="AO22" s="2229"/>
      <c r="AP22" s="2229"/>
      <c r="AQ22" s="2232"/>
      <c r="AR22" s="2232"/>
      <c r="AS22" s="2232"/>
      <c r="AT22" s="2232"/>
      <c r="AU22" s="2232"/>
      <c r="AV22" s="2232"/>
      <c r="AW22" s="2232"/>
      <c r="BA22" s="1702"/>
      <c r="BB22" s="1672"/>
      <c r="BC22" s="1672"/>
      <c r="BD22" s="1672"/>
      <c r="BE22" s="1672"/>
      <c r="BF22" s="1672"/>
      <c r="BG22" s="1672"/>
      <c r="BH22" s="1672"/>
      <c r="BI22" s="1672"/>
      <c r="BJ22" s="1672"/>
      <c r="BK22" s="1672"/>
      <c r="BL22" s="1672"/>
      <c r="BM22" s="1672"/>
      <c r="BN22" s="1672"/>
      <c r="BO22" s="1672"/>
      <c r="BP22" s="1672"/>
      <c r="BQ22" s="1672"/>
      <c r="BR22" s="1672"/>
      <c r="BU22" s="1619"/>
      <c r="BV22" s="1619"/>
      <c r="BW22" s="1619"/>
      <c r="BX22" s="1619"/>
      <c r="BY22" s="1619"/>
      <c r="BZ22" s="1619"/>
      <c r="CB22" s="1619"/>
      <c r="CC22" s="1619"/>
      <c r="CD22" s="1619"/>
      <c r="CE22" s="1619"/>
      <c r="CF22" s="1619"/>
      <c r="CG22" s="1619"/>
      <c r="CH22" s="1619"/>
      <c r="CJ22" s="1816"/>
      <c r="CK22" s="1816"/>
    </row>
    <row r="23" spans="3:90" ht="31.5" customHeight="1">
      <c r="C23" s="2281" t="s">
        <v>1913</v>
      </c>
      <c r="D23" s="2281"/>
      <c r="E23" s="2281"/>
      <c r="F23" s="2281"/>
      <c r="G23" s="2281"/>
      <c r="H23" s="2281"/>
      <c r="I23" s="2281"/>
      <c r="J23" s="2281"/>
      <c r="K23" s="2281"/>
      <c r="L23" s="2281"/>
      <c r="M23" s="2281"/>
      <c r="N23" s="2281"/>
      <c r="O23" s="2281"/>
      <c r="P23" s="2229">
        <v>137773551499</v>
      </c>
      <c r="Q23" s="2229"/>
      <c r="R23" s="2229"/>
      <c r="S23" s="2229"/>
      <c r="T23" s="2229"/>
      <c r="U23" s="2229"/>
      <c r="V23" s="2229"/>
      <c r="W23" s="2229"/>
      <c r="X23" s="2229"/>
      <c r="Y23" s="2210"/>
      <c r="Z23" s="2210"/>
      <c r="AA23" s="2210"/>
      <c r="AB23" s="2210"/>
      <c r="AC23" s="2210"/>
      <c r="AD23" s="2210"/>
      <c r="AE23" s="2210"/>
      <c r="AF23" s="2210"/>
      <c r="AG23" s="1713"/>
      <c r="AH23" s="2229">
        <v>24806071207</v>
      </c>
      <c r="AI23" s="2229"/>
      <c r="AJ23" s="2229"/>
      <c r="AK23" s="2229"/>
      <c r="AL23" s="2229"/>
      <c r="AM23" s="2229"/>
      <c r="AN23" s="2229"/>
      <c r="AO23" s="2229"/>
      <c r="AP23" s="2229"/>
      <c r="AQ23" s="2232"/>
      <c r="AR23" s="2232"/>
      <c r="AS23" s="2232"/>
      <c r="AT23" s="2232"/>
      <c r="AU23" s="2232"/>
      <c r="AV23" s="2232"/>
      <c r="AW23" s="2232"/>
      <c r="BA23" s="1702"/>
      <c r="BB23" s="1672"/>
      <c r="BC23" s="1672"/>
      <c r="BD23" s="1672"/>
      <c r="BE23" s="1672"/>
      <c r="BF23" s="1672"/>
      <c r="BG23" s="1672"/>
      <c r="BH23" s="1672"/>
      <c r="BI23" s="1672"/>
      <c r="BJ23" s="1672"/>
      <c r="BK23" s="1672"/>
      <c r="BL23" s="1672"/>
      <c r="BM23" s="1672"/>
      <c r="BN23" s="1672"/>
      <c r="BO23" s="1672"/>
      <c r="BP23" s="1672"/>
      <c r="BQ23" s="1672"/>
      <c r="BR23" s="1672"/>
      <c r="BU23" s="1619"/>
      <c r="BV23" s="1619"/>
      <c r="BW23" s="1619"/>
      <c r="BX23" s="1619"/>
      <c r="BY23" s="1619"/>
      <c r="BZ23" s="1619"/>
      <c r="CB23" s="1619"/>
      <c r="CC23" s="1619"/>
      <c r="CD23" s="1619"/>
      <c r="CE23" s="1619"/>
      <c r="CF23" s="1619"/>
      <c r="CG23" s="1619"/>
      <c r="CH23" s="1619"/>
      <c r="CJ23" s="1816"/>
      <c r="CK23" s="1816"/>
    </row>
    <row r="24" spans="3:90" ht="31.5" customHeight="1">
      <c r="C24" s="3110" t="s">
        <v>1450</v>
      </c>
      <c r="D24" s="2281"/>
      <c r="E24" s="2281"/>
      <c r="F24" s="2281"/>
      <c r="G24" s="2281"/>
      <c r="H24" s="2281"/>
      <c r="I24" s="2281"/>
      <c r="J24" s="2281"/>
      <c r="K24" s="2281"/>
      <c r="L24" s="2281"/>
      <c r="M24" s="2281"/>
      <c r="N24" s="2281"/>
      <c r="O24" s="2281"/>
      <c r="P24" s="2229">
        <v>18861690250</v>
      </c>
      <c r="Q24" s="2229"/>
      <c r="R24" s="2229"/>
      <c r="S24" s="2229"/>
      <c r="T24" s="2229"/>
      <c r="U24" s="2229"/>
      <c r="V24" s="2229"/>
      <c r="W24" s="2229"/>
      <c r="X24" s="2229"/>
      <c r="Y24" s="2232"/>
      <c r="Z24" s="2232"/>
      <c r="AA24" s="2232"/>
      <c r="AB24" s="2232"/>
      <c r="AC24" s="2232"/>
      <c r="AD24" s="2232"/>
      <c r="AE24" s="2232"/>
      <c r="AF24" s="2232"/>
      <c r="AG24" s="1713"/>
      <c r="AH24" s="2229">
        <v>24419520127</v>
      </c>
      <c r="AI24" s="2229"/>
      <c r="AJ24" s="2229"/>
      <c r="AK24" s="2229"/>
      <c r="AL24" s="2229"/>
      <c r="AM24" s="2229"/>
      <c r="AN24" s="2229"/>
      <c r="AO24" s="2229"/>
      <c r="AP24" s="2229"/>
      <c r="AQ24" s="2232"/>
      <c r="AR24" s="2232"/>
      <c r="AS24" s="2232"/>
      <c r="AT24" s="2232"/>
      <c r="AU24" s="2232"/>
      <c r="AV24" s="2232"/>
      <c r="AW24" s="2232"/>
      <c r="BA24" s="1702"/>
      <c r="BB24" s="1672"/>
      <c r="BC24" s="1672"/>
      <c r="BD24" s="1672"/>
      <c r="BE24" s="1672"/>
      <c r="BF24" s="1672"/>
      <c r="BG24" s="1672"/>
      <c r="BH24" s="1672"/>
      <c r="BI24" s="1672"/>
      <c r="BJ24" s="1672"/>
      <c r="BK24" s="1672"/>
      <c r="BL24" s="1672"/>
      <c r="BM24" s="1672"/>
      <c r="BN24" s="1672"/>
      <c r="BO24" s="1672"/>
      <c r="BP24" s="1672"/>
      <c r="BQ24" s="1672"/>
      <c r="BR24" s="1672"/>
      <c r="BU24" s="1619"/>
      <c r="BV24" s="1619"/>
      <c r="BW24" s="1619"/>
      <c r="BX24" s="1619"/>
      <c r="BY24" s="1619"/>
      <c r="BZ24" s="1619"/>
      <c r="CB24" s="1619"/>
      <c r="CC24" s="1619"/>
      <c r="CD24" s="1619"/>
      <c r="CE24" s="1619"/>
      <c r="CF24" s="1619"/>
      <c r="CG24" s="1619"/>
      <c r="CH24" s="1619"/>
      <c r="CI24" s="1406"/>
      <c r="CJ24" s="1816"/>
      <c r="CK24" s="1816"/>
    </row>
    <row r="25" spans="3:90" ht="31.5" hidden="1" customHeight="1">
      <c r="C25" s="3110" t="s">
        <v>1914</v>
      </c>
      <c r="D25" s="2281"/>
      <c r="E25" s="2281"/>
      <c r="F25" s="2281"/>
      <c r="G25" s="2281"/>
      <c r="H25" s="2281"/>
      <c r="I25" s="2281"/>
      <c r="J25" s="2281"/>
      <c r="K25" s="2281"/>
      <c r="L25" s="2281"/>
      <c r="M25" s="2281"/>
      <c r="N25" s="2281"/>
      <c r="O25" s="2281"/>
      <c r="P25" s="2229"/>
      <c r="Q25" s="2229"/>
      <c r="R25" s="2229"/>
      <c r="S25" s="2229"/>
      <c r="T25" s="2229"/>
      <c r="U25" s="2229"/>
      <c r="V25" s="2229"/>
      <c r="W25" s="2229"/>
      <c r="X25" s="2229"/>
      <c r="Y25" s="2232"/>
      <c r="Z25" s="2232"/>
      <c r="AA25" s="2232"/>
      <c r="AB25" s="2232"/>
      <c r="AC25" s="2232"/>
      <c r="AD25" s="2232"/>
      <c r="AE25" s="2232"/>
      <c r="AF25" s="2232"/>
      <c r="AG25" s="1713"/>
      <c r="AH25" s="2229"/>
      <c r="AI25" s="2229"/>
      <c r="AJ25" s="2229"/>
      <c r="AK25" s="2229"/>
      <c r="AL25" s="2229"/>
      <c r="AM25" s="2229"/>
      <c r="AN25" s="2229"/>
      <c r="AO25" s="2229"/>
      <c r="AP25" s="2229"/>
      <c r="AQ25" s="2232"/>
      <c r="AR25" s="2232"/>
      <c r="AS25" s="2232"/>
      <c r="AT25" s="2232"/>
      <c r="AU25" s="2232"/>
      <c r="AV25" s="2232"/>
      <c r="AW25" s="2232"/>
      <c r="BA25" s="1702"/>
      <c r="BB25" s="1672"/>
      <c r="BC25" s="1672"/>
      <c r="BD25" s="1672"/>
      <c r="BE25" s="1672"/>
      <c r="BF25" s="1672"/>
      <c r="BG25" s="1672"/>
      <c r="BH25" s="1672"/>
      <c r="BI25" s="1672"/>
      <c r="BJ25" s="1672"/>
      <c r="BK25" s="1672"/>
      <c r="BL25" s="1672"/>
      <c r="BM25" s="1672"/>
      <c r="BN25" s="1672"/>
      <c r="BO25" s="1672"/>
      <c r="BP25" s="1672"/>
      <c r="BQ25" s="1672"/>
      <c r="BR25" s="1672"/>
      <c r="BU25" s="1619"/>
      <c r="BV25" s="1619"/>
      <c r="BW25" s="1619"/>
      <c r="BX25" s="1619"/>
      <c r="BY25" s="1619"/>
      <c r="BZ25" s="1619"/>
      <c r="CB25" s="1619"/>
      <c r="CC25" s="1619"/>
      <c r="CD25" s="1619"/>
      <c r="CE25" s="1619"/>
      <c r="CF25" s="1619"/>
      <c r="CG25" s="1619"/>
      <c r="CH25" s="1619"/>
      <c r="CJ25" s="1816"/>
      <c r="CK25" s="1816"/>
    </row>
    <row r="26" spans="3:90" ht="31.5" customHeight="1">
      <c r="C26" s="3110" t="s">
        <v>1975</v>
      </c>
      <c r="D26" s="2281"/>
      <c r="E26" s="2281"/>
      <c r="F26" s="2281"/>
      <c r="G26" s="2281"/>
      <c r="H26" s="2281"/>
      <c r="I26" s="2281"/>
      <c r="J26" s="2281"/>
      <c r="K26" s="2281"/>
      <c r="L26" s="2281"/>
      <c r="M26" s="2281"/>
      <c r="N26" s="2281"/>
      <c r="O26" s="2281"/>
      <c r="P26" s="2229">
        <v>21219025318</v>
      </c>
      <c r="Q26" s="2229"/>
      <c r="R26" s="2229"/>
      <c r="S26" s="2229"/>
      <c r="T26" s="2229"/>
      <c r="U26" s="2229"/>
      <c r="V26" s="2229"/>
      <c r="W26" s="2229"/>
      <c r="X26" s="2229"/>
      <c r="Y26" s="2232"/>
      <c r="Z26" s="2232"/>
      <c r="AA26" s="2232"/>
      <c r="AB26" s="2232"/>
      <c r="AC26" s="2232"/>
      <c r="AD26" s="2232"/>
      <c r="AE26" s="2232"/>
      <c r="AF26" s="2232"/>
      <c r="AG26" s="1713"/>
      <c r="AH26" s="2229">
        <v>16194942951</v>
      </c>
      <c r="AI26" s="2229"/>
      <c r="AJ26" s="2229"/>
      <c r="AK26" s="2229"/>
      <c r="AL26" s="2229"/>
      <c r="AM26" s="2229"/>
      <c r="AN26" s="2229"/>
      <c r="AO26" s="2229"/>
      <c r="AP26" s="2229"/>
      <c r="AQ26" s="2232"/>
      <c r="AR26" s="2232"/>
      <c r="AS26" s="2232"/>
      <c r="AT26" s="2232"/>
      <c r="AU26" s="2232"/>
      <c r="AV26" s="2232"/>
      <c r="AW26" s="2232"/>
      <c r="BA26" s="1702"/>
      <c r="BB26" s="1672"/>
      <c r="BC26" s="1672"/>
      <c r="BD26" s="1672"/>
      <c r="BE26" s="1672"/>
      <c r="BF26" s="1672"/>
      <c r="BG26" s="1672"/>
      <c r="BH26" s="1672"/>
      <c r="BI26" s="1672"/>
      <c r="BJ26" s="1672"/>
      <c r="BK26" s="1672"/>
      <c r="BL26" s="1672"/>
      <c r="BM26" s="1672"/>
      <c r="BN26" s="1672"/>
      <c r="BO26" s="1672"/>
      <c r="BP26" s="1672"/>
      <c r="BQ26" s="1672"/>
      <c r="BR26" s="1672"/>
      <c r="BU26" s="1619"/>
      <c r="BV26" s="1619"/>
      <c r="BW26" s="1619"/>
      <c r="BX26" s="1619"/>
      <c r="BY26" s="1619"/>
      <c r="BZ26" s="1619"/>
      <c r="CB26" s="1619"/>
      <c r="CC26" s="1619"/>
      <c r="CD26" s="1619"/>
      <c r="CE26" s="1619"/>
      <c r="CF26" s="1619"/>
      <c r="CG26" s="1619"/>
      <c r="CH26" s="1619"/>
      <c r="CI26" s="1406"/>
      <c r="CJ26" s="1816"/>
      <c r="CK26" s="1816"/>
    </row>
    <row r="27" spans="3:90" ht="31.5" customHeight="1">
      <c r="C27" s="2281" t="s">
        <v>1392</v>
      </c>
      <c r="D27" s="2281"/>
      <c r="E27" s="2281"/>
      <c r="F27" s="2281"/>
      <c r="G27" s="2281"/>
      <c r="H27" s="2281"/>
      <c r="I27" s="2281"/>
      <c r="J27" s="2281"/>
      <c r="K27" s="2281"/>
      <c r="L27" s="2281"/>
      <c r="M27" s="2281"/>
      <c r="N27" s="2281"/>
      <c r="O27" s="2281"/>
      <c r="P27" s="2229">
        <v>177036588990</v>
      </c>
      <c r="Q27" s="2229"/>
      <c r="R27" s="2229"/>
      <c r="S27" s="2229"/>
      <c r="T27" s="2229"/>
      <c r="U27" s="2229"/>
      <c r="V27" s="2229"/>
      <c r="W27" s="2229"/>
      <c r="X27" s="2229"/>
      <c r="Y27" s="2232"/>
      <c r="Z27" s="2232"/>
      <c r="AA27" s="2232"/>
      <c r="AB27" s="2232"/>
      <c r="AC27" s="2232"/>
      <c r="AD27" s="2232"/>
      <c r="AE27" s="2232"/>
      <c r="AF27" s="2232"/>
      <c r="AG27" s="1713"/>
      <c r="AH27" s="2229">
        <v>132992037118</v>
      </c>
      <c r="AI27" s="2229"/>
      <c r="AJ27" s="2229"/>
      <c r="AK27" s="2229"/>
      <c r="AL27" s="2229"/>
      <c r="AM27" s="2229"/>
      <c r="AN27" s="2229"/>
      <c r="AO27" s="2229"/>
      <c r="AP27" s="2229"/>
      <c r="AQ27" s="2232"/>
      <c r="AR27" s="2232"/>
      <c r="AS27" s="2232"/>
      <c r="AT27" s="2232"/>
      <c r="AU27" s="2232"/>
      <c r="AV27" s="2232"/>
      <c r="AW27" s="2232"/>
      <c r="BA27" s="1702"/>
      <c r="BB27" s="1672"/>
      <c r="BC27" s="1672"/>
      <c r="BD27" s="1672"/>
      <c r="BE27" s="1672"/>
      <c r="BF27" s="1672"/>
      <c r="BG27" s="1672"/>
      <c r="BH27" s="1672"/>
      <c r="BI27" s="1672"/>
      <c r="BJ27" s="1672"/>
      <c r="BK27" s="1672"/>
      <c r="BL27" s="1672"/>
      <c r="BM27" s="1672"/>
      <c r="BN27" s="1672"/>
      <c r="BO27" s="1672"/>
      <c r="BP27" s="1672"/>
      <c r="BQ27" s="1672"/>
      <c r="BR27" s="1672"/>
      <c r="BU27" s="1619"/>
      <c r="BV27" s="1619"/>
      <c r="BW27" s="1619"/>
      <c r="BX27" s="1619"/>
      <c r="BY27" s="1619"/>
      <c r="BZ27" s="1619"/>
      <c r="CB27" s="1619"/>
      <c r="CC27" s="1619"/>
      <c r="CD27" s="1619"/>
      <c r="CE27" s="1619"/>
      <c r="CF27" s="1619"/>
      <c r="CG27" s="1619"/>
      <c r="CH27" s="1619"/>
      <c r="CJ27" s="1816"/>
      <c r="CK27" s="1816"/>
      <c r="CL27" s="1392"/>
    </row>
    <row r="28" spans="3:90" ht="16.5" customHeight="1">
      <c r="C28" s="2207" t="s">
        <v>1553</v>
      </c>
      <c r="D28" s="2207"/>
      <c r="E28" s="2207"/>
      <c r="F28" s="2207"/>
      <c r="G28" s="2207"/>
      <c r="H28" s="2207"/>
      <c r="I28" s="2207"/>
      <c r="J28" s="2207"/>
      <c r="K28" s="2207"/>
      <c r="L28" s="2207"/>
      <c r="M28" s="2207"/>
      <c r="N28" s="2207"/>
      <c r="O28" s="2207"/>
      <c r="P28" s="2221">
        <v>0</v>
      </c>
      <c r="Q28" s="2221"/>
      <c r="R28" s="2221"/>
      <c r="S28" s="2221"/>
      <c r="T28" s="2221"/>
      <c r="U28" s="2221"/>
      <c r="V28" s="2221"/>
      <c r="W28" s="2221"/>
      <c r="X28" s="2221"/>
      <c r="Y28" s="2221">
        <v>0</v>
      </c>
      <c r="Z28" s="2221"/>
      <c r="AA28" s="2221"/>
      <c r="AB28" s="2221"/>
      <c r="AC28" s="2221"/>
      <c r="AD28" s="2221"/>
      <c r="AE28" s="2221"/>
      <c r="AF28" s="2221"/>
      <c r="AG28" s="1689"/>
      <c r="AH28" s="2461">
        <v>0</v>
      </c>
      <c r="AI28" s="2461"/>
      <c r="AJ28" s="2461"/>
      <c r="AK28" s="2461"/>
      <c r="AL28" s="2461"/>
      <c r="AM28" s="2461"/>
      <c r="AN28" s="2461"/>
      <c r="AO28" s="2461"/>
      <c r="AP28" s="2461"/>
      <c r="AQ28" s="2461">
        <v>0</v>
      </c>
      <c r="AR28" s="2461"/>
      <c r="AS28" s="2461"/>
      <c r="AT28" s="2461"/>
      <c r="AU28" s="2461"/>
      <c r="AV28" s="2461"/>
      <c r="AW28" s="2461"/>
      <c r="BA28" s="1702"/>
      <c r="BB28" s="1672"/>
      <c r="BC28" s="1672"/>
      <c r="BD28" s="1672"/>
      <c r="BE28" s="1672"/>
      <c r="BF28" s="1672"/>
      <c r="BG28" s="1672"/>
      <c r="BH28" s="1672"/>
      <c r="BI28" s="1672"/>
      <c r="BJ28" s="1672"/>
      <c r="BK28" s="1672"/>
      <c r="BL28" s="1672"/>
      <c r="BM28" s="1672"/>
      <c r="BN28" s="1672"/>
      <c r="BO28" s="1672"/>
      <c r="BP28" s="1672"/>
      <c r="BQ28" s="1672"/>
      <c r="BR28" s="1672"/>
      <c r="BU28" s="1619"/>
      <c r="BV28" s="1619"/>
      <c r="BW28" s="1619"/>
      <c r="BX28" s="1619"/>
      <c r="BY28" s="1619"/>
      <c r="BZ28" s="1619"/>
      <c r="CB28" s="1619"/>
      <c r="CC28" s="1619"/>
      <c r="CD28" s="1619"/>
      <c r="CE28" s="1619"/>
      <c r="CF28" s="1619"/>
      <c r="CG28" s="1619"/>
      <c r="CH28" s="1619"/>
      <c r="CI28" s="1226"/>
      <c r="CJ28" s="1279"/>
      <c r="CK28" s="438"/>
      <c r="CL28" s="1664"/>
    </row>
    <row r="29" spans="3:90" ht="30" hidden="1" customHeight="1">
      <c r="C29" s="2281" t="s">
        <v>1412</v>
      </c>
      <c r="D29" s="2281"/>
      <c r="E29" s="2281"/>
      <c r="F29" s="2281"/>
      <c r="G29" s="2281"/>
      <c r="H29" s="2281"/>
      <c r="I29" s="2281"/>
      <c r="J29" s="2281"/>
      <c r="K29" s="2281"/>
      <c r="L29" s="2281"/>
      <c r="M29" s="2281"/>
      <c r="N29" s="2281"/>
      <c r="O29" s="2281"/>
      <c r="P29" s="2232"/>
      <c r="Q29" s="2232"/>
      <c r="R29" s="2232"/>
      <c r="S29" s="2232"/>
      <c r="T29" s="2232"/>
      <c r="U29" s="2232"/>
      <c r="V29" s="2232"/>
      <c r="W29" s="2232"/>
      <c r="X29" s="2232"/>
      <c r="Y29" s="2232"/>
      <c r="Z29" s="2232"/>
      <c r="AA29" s="2232"/>
      <c r="AB29" s="2232"/>
      <c r="AC29" s="2232"/>
      <c r="AD29" s="2232"/>
      <c r="AE29" s="2232"/>
      <c r="AF29" s="2232"/>
      <c r="AG29" s="1624"/>
      <c r="AH29" s="2232"/>
      <c r="AI29" s="2232"/>
      <c r="AJ29" s="2232"/>
      <c r="AK29" s="2232"/>
      <c r="AL29" s="2232"/>
      <c r="AM29" s="2232"/>
      <c r="AN29" s="2232"/>
      <c r="AO29" s="2232"/>
      <c r="AP29" s="2232"/>
      <c r="AQ29" s="2232"/>
      <c r="AR29" s="2232"/>
      <c r="AS29" s="2232"/>
      <c r="AT29" s="2232"/>
      <c r="AU29" s="2232"/>
      <c r="AV29" s="2232"/>
      <c r="AW29" s="2232"/>
      <c r="BA29" s="1702"/>
      <c r="BB29" s="1672"/>
      <c r="BC29" s="1672"/>
      <c r="BD29" s="1672"/>
      <c r="BE29" s="1672"/>
      <c r="BF29" s="1672"/>
      <c r="BG29" s="1672"/>
      <c r="BH29" s="1672"/>
      <c r="BI29" s="1672"/>
      <c r="BJ29" s="1672"/>
      <c r="BK29" s="1672"/>
      <c r="BL29" s="1672"/>
      <c r="BM29" s="1672"/>
      <c r="BN29" s="1672"/>
      <c r="BO29" s="1672"/>
      <c r="BP29" s="1672"/>
      <c r="BQ29" s="1672"/>
      <c r="BR29" s="1672"/>
      <c r="BU29" s="1619"/>
      <c r="BV29" s="1619"/>
      <c r="BW29" s="1619"/>
      <c r="BX29" s="1619"/>
      <c r="BY29" s="1619"/>
      <c r="BZ29" s="1619"/>
      <c r="CB29" s="1619"/>
      <c r="CC29" s="1619"/>
      <c r="CD29" s="1619"/>
      <c r="CE29" s="1619"/>
      <c r="CF29" s="1619"/>
      <c r="CG29" s="1619"/>
      <c r="CH29" s="1619"/>
    </row>
    <row r="30" spans="3:90" ht="21" hidden="1" customHeight="1">
      <c r="C30" s="2281" t="s">
        <v>1413</v>
      </c>
      <c r="D30" s="2281"/>
      <c r="E30" s="2281"/>
      <c r="F30" s="2281"/>
      <c r="G30" s="2281"/>
      <c r="H30" s="2281"/>
      <c r="I30" s="2281"/>
      <c r="J30" s="2281"/>
      <c r="K30" s="2281"/>
      <c r="L30" s="2281"/>
      <c r="M30" s="2281"/>
      <c r="N30" s="2281"/>
      <c r="O30" s="2281"/>
      <c r="P30" s="2232"/>
      <c r="Q30" s="2232"/>
      <c r="R30" s="2232"/>
      <c r="S30" s="2232"/>
      <c r="T30" s="2232"/>
      <c r="U30" s="2232"/>
      <c r="V30" s="2232"/>
      <c r="W30" s="2232"/>
      <c r="X30" s="2232"/>
      <c r="Y30" s="2232"/>
      <c r="Z30" s="2232"/>
      <c r="AA30" s="2232"/>
      <c r="AB30" s="2232"/>
      <c r="AC30" s="2232"/>
      <c r="AD30" s="2232"/>
      <c r="AE30" s="2232"/>
      <c r="AF30" s="2232"/>
      <c r="AG30" s="1624"/>
      <c r="AH30" s="2232"/>
      <c r="AI30" s="2232"/>
      <c r="AJ30" s="2232"/>
      <c r="AK30" s="2232"/>
      <c r="AL30" s="2232"/>
      <c r="AM30" s="2232"/>
      <c r="AN30" s="2232"/>
      <c r="AO30" s="2232"/>
      <c r="AP30" s="2232"/>
      <c r="AQ30" s="2232"/>
      <c r="AR30" s="2232"/>
      <c r="AS30" s="2232"/>
      <c r="AT30" s="2232"/>
      <c r="AU30" s="2232"/>
      <c r="AV30" s="2232"/>
      <c r="AW30" s="2232"/>
      <c r="BA30" s="1702"/>
      <c r="BB30" s="1672"/>
      <c r="BC30" s="1672"/>
      <c r="BD30" s="1672"/>
      <c r="BE30" s="1672"/>
      <c r="BF30" s="1672"/>
      <c r="BG30" s="1672"/>
      <c r="BH30" s="1672"/>
      <c r="BI30" s="1672"/>
      <c r="BJ30" s="1672"/>
      <c r="BK30" s="1672"/>
      <c r="BL30" s="1672"/>
      <c r="BM30" s="1672"/>
      <c r="BN30" s="1672"/>
      <c r="BO30" s="1672"/>
      <c r="BP30" s="1672"/>
      <c r="BQ30" s="1672"/>
      <c r="BR30" s="1672"/>
      <c r="BU30" s="1619"/>
      <c r="BV30" s="1619"/>
      <c r="BW30" s="1619"/>
      <c r="BX30" s="1619"/>
      <c r="BY30" s="1619"/>
      <c r="BZ30" s="1619"/>
      <c r="CB30" s="1619"/>
      <c r="CC30" s="1619"/>
      <c r="CD30" s="1619"/>
      <c r="CE30" s="1619"/>
      <c r="CF30" s="1619"/>
      <c r="CG30" s="1619"/>
      <c r="CH30" s="1619"/>
    </row>
    <row r="31" spans="3:90" ht="30" hidden="1" customHeight="1">
      <c r="C31" s="2281" t="s">
        <v>1414</v>
      </c>
      <c r="D31" s="2281"/>
      <c r="E31" s="2281"/>
      <c r="F31" s="2281"/>
      <c r="G31" s="2281"/>
      <c r="H31" s="2281"/>
      <c r="I31" s="2281"/>
      <c r="J31" s="2281"/>
      <c r="K31" s="2281"/>
      <c r="L31" s="2281"/>
      <c r="M31" s="2281"/>
      <c r="N31" s="2281"/>
      <c r="O31" s="2281"/>
      <c r="P31" s="2232">
        <v>0</v>
      </c>
      <c r="Q31" s="2232"/>
      <c r="R31" s="2232"/>
      <c r="S31" s="2232"/>
      <c r="T31" s="2232"/>
      <c r="U31" s="2232"/>
      <c r="V31" s="2232"/>
      <c r="W31" s="2232"/>
      <c r="X31" s="2232"/>
      <c r="Y31" s="2232"/>
      <c r="Z31" s="2232"/>
      <c r="AA31" s="2232"/>
      <c r="AB31" s="2232"/>
      <c r="AC31" s="2232"/>
      <c r="AD31" s="2232"/>
      <c r="AE31" s="2232"/>
      <c r="AF31" s="2232"/>
      <c r="AG31" s="1624"/>
      <c r="AH31" s="2232"/>
      <c r="AI31" s="2232"/>
      <c r="AJ31" s="2232"/>
      <c r="AK31" s="2232"/>
      <c r="AL31" s="2232"/>
      <c r="AM31" s="2232"/>
      <c r="AN31" s="2232"/>
      <c r="AO31" s="2232"/>
      <c r="AP31" s="2232"/>
      <c r="AQ31" s="2232"/>
      <c r="AR31" s="2232"/>
      <c r="AS31" s="2232"/>
      <c r="AT31" s="2232"/>
      <c r="AU31" s="2232"/>
      <c r="AV31" s="2232"/>
      <c r="AW31" s="2232"/>
      <c r="BA31" s="1702"/>
      <c r="BB31" s="1672"/>
      <c r="BC31" s="1672"/>
      <c r="BD31" s="1672"/>
      <c r="BE31" s="1672"/>
      <c r="BF31" s="1672"/>
      <c r="BG31" s="1672"/>
      <c r="BH31" s="1672"/>
      <c r="BI31" s="1672"/>
      <c r="BJ31" s="1672"/>
      <c r="BK31" s="1672"/>
      <c r="BL31" s="1672"/>
      <c r="BM31" s="1672"/>
      <c r="BN31" s="1672"/>
      <c r="BO31" s="1672"/>
      <c r="BP31" s="1672"/>
      <c r="BQ31" s="1672"/>
      <c r="BR31" s="1672"/>
      <c r="BU31" s="1619"/>
      <c r="BV31" s="1619"/>
      <c r="BW31" s="1619"/>
      <c r="BX31" s="1619"/>
      <c r="BY31" s="1619"/>
      <c r="BZ31" s="1619"/>
      <c r="CB31" s="1619"/>
      <c r="CC31" s="1619"/>
      <c r="CD31" s="1619"/>
      <c r="CE31" s="1619"/>
      <c r="CF31" s="1619"/>
      <c r="CG31" s="1619"/>
      <c r="CH31" s="1619"/>
      <c r="CK31" s="1696"/>
      <c r="CL31" s="1664"/>
    </row>
    <row r="32" spans="3:90" ht="16.5" customHeight="1" thickBot="1">
      <c r="C32" s="2347" t="s">
        <v>580</v>
      </c>
      <c r="D32" s="2347"/>
      <c r="E32" s="2347"/>
      <c r="F32" s="2347"/>
      <c r="G32" s="2347"/>
      <c r="H32" s="2347"/>
      <c r="I32" s="2347"/>
      <c r="J32" s="2347"/>
      <c r="K32" s="2347"/>
      <c r="L32" s="2347"/>
      <c r="M32" s="2347"/>
      <c r="N32" s="2347"/>
      <c r="O32" s="2347"/>
      <c r="P32" s="2513">
        <v>448564177941</v>
      </c>
      <c r="Q32" s="2513"/>
      <c r="R32" s="2513"/>
      <c r="S32" s="2513"/>
      <c r="T32" s="2513"/>
      <c r="U32" s="2513"/>
      <c r="V32" s="2513"/>
      <c r="W32" s="2513"/>
      <c r="X32" s="2513"/>
      <c r="Y32" s="3112">
        <v>0</v>
      </c>
      <c r="Z32" s="3112"/>
      <c r="AA32" s="3112"/>
      <c r="AB32" s="3112"/>
      <c r="AC32" s="3112"/>
      <c r="AD32" s="3112"/>
      <c r="AE32" s="3112"/>
      <c r="AF32" s="3112"/>
      <c r="AG32" s="1624"/>
      <c r="AH32" s="2244">
        <v>331575875251</v>
      </c>
      <c r="AI32" s="2244"/>
      <c r="AJ32" s="2244"/>
      <c r="AK32" s="2244"/>
      <c r="AL32" s="2244"/>
      <c r="AM32" s="2244"/>
      <c r="AN32" s="2244"/>
      <c r="AO32" s="2244"/>
      <c r="AP32" s="2244"/>
      <c r="AQ32" s="3111">
        <v>0</v>
      </c>
      <c r="AR32" s="3111"/>
      <c r="AS32" s="3111"/>
      <c r="AT32" s="3111"/>
      <c r="AU32" s="3111"/>
      <c r="AV32" s="3111"/>
      <c r="AW32" s="3111"/>
      <c r="BA32" s="1702"/>
      <c r="BB32" s="1672"/>
      <c r="BC32" s="1672"/>
      <c r="BD32" s="1672"/>
      <c r="BE32" s="1672"/>
      <c r="BF32" s="1672"/>
      <c r="BG32" s="1672"/>
      <c r="BH32" s="1672"/>
      <c r="BI32" s="1672"/>
      <c r="BJ32" s="1672"/>
      <c r="BK32" s="1672"/>
      <c r="BL32" s="1672"/>
      <c r="BM32" s="1672"/>
      <c r="BN32" s="1672"/>
      <c r="BO32" s="1672"/>
      <c r="BP32" s="1672"/>
      <c r="BQ32" s="1672"/>
      <c r="BR32" s="1672"/>
      <c r="BU32" s="1619"/>
      <c r="BV32" s="1619"/>
      <c r="BW32" s="1619"/>
      <c r="BX32" s="1619"/>
      <c r="BY32" s="1619"/>
      <c r="BZ32" s="1619"/>
      <c r="CB32" s="1619"/>
      <c r="CC32" s="1619"/>
      <c r="CD32" s="1619"/>
      <c r="CE32" s="1619"/>
      <c r="CF32" s="1619"/>
      <c r="CG32" s="1619"/>
      <c r="CH32" s="1619"/>
      <c r="CK32" s="1696"/>
    </row>
    <row r="33" spans="1:91" ht="16.5" customHeight="1" thickTop="1">
      <c r="C33" s="1745"/>
      <c r="D33" s="1672"/>
      <c r="E33" s="1672"/>
      <c r="F33" s="1672"/>
      <c r="G33" s="1672"/>
      <c r="H33" s="1672"/>
      <c r="I33" s="1672"/>
      <c r="J33" s="1672"/>
      <c r="K33" s="1672"/>
      <c r="L33" s="1672"/>
      <c r="M33" s="1672"/>
      <c r="N33" s="1672"/>
      <c r="O33" s="1672"/>
      <c r="P33" s="1672"/>
      <c r="Q33" s="1672"/>
      <c r="R33" s="1672"/>
      <c r="S33" s="1672"/>
      <c r="T33" s="1672"/>
      <c r="U33" s="1672"/>
      <c r="V33" s="1672"/>
      <c r="W33" s="1672"/>
      <c r="X33" s="1672"/>
      <c r="Y33" s="1672"/>
      <c r="Z33" s="1672"/>
      <c r="AA33" s="1665"/>
      <c r="AB33" s="1665"/>
      <c r="AE33" s="1273"/>
      <c r="AF33" s="1273"/>
      <c r="AG33" s="1273"/>
      <c r="AH33" s="1273"/>
      <c r="AI33" s="1273"/>
      <c r="AJ33" s="1273"/>
      <c r="AK33" s="1273"/>
      <c r="AL33" s="1273"/>
      <c r="AM33" s="1273"/>
      <c r="AN33" s="1273"/>
      <c r="AO33" s="1273"/>
      <c r="AP33" s="1273"/>
      <c r="AQ33" s="1273"/>
      <c r="AR33" s="1273"/>
      <c r="AS33" s="1273"/>
      <c r="AT33" s="1273"/>
      <c r="AU33" s="1273"/>
      <c r="AV33" s="1273"/>
      <c r="AW33" s="1273"/>
      <c r="BA33" s="1702"/>
      <c r="BB33" s="1672"/>
      <c r="BC33" s="1672"/>
      <c r="BD33" s="1672"/>
      <c r="BE33" s="1672"/>
      <c r="BF33" s="1672"/>
      <c r="BG33" s="1672"/>
      <c r="BH33" s="1672"/>
      <c r="BI33" s="1672"/>
      <c r="BJ33" s="1672"/>
      <c r="BK33" s="1672"/>
      <c r="BL33" s="1672"/>
      <c r="BM33" s="1672"/>
      <c r="BN33" s="1672"/>
      <c r="BO33" s="1672"/>
      <c r="BP33" s="1672"/>
      <c r="BQ33" s="1672"/>
      <c r="BR33" s="1672"/>
      <c r="BU33" s="1619"/>
      <c r="BV33" s="1619"/>
      <c r="BW33" s="1619"/>
      <c r="BX33" s="1619"/>
      <c r="BY33" s="1619"/>
      <c r="BZ33" s="1619"/>
      <c r="CB33" s="1619"/>
      <c r="CC33" s="1619"/>
      <c r="CD33" s="1619"/>
      <c r="CE33" s="1619"/>
      <c r="CF33" s="1619"/>
      <c r="CG33" s="1619"/>
      <c r="CH33" s="1619"/>
      <c r="CK33" s="438"/>
    </row>
    <row r="34" spans="1:91" ht="17.25" customHeight="1">
      <c r="C34" s="1278" t="s">
        <v>1411</v>
      </c>
      <c r="V34" s="1691"/>
      <c r="X34" s="2959" t="s">
        <v>395</v>
      </c>
      <c r="Y34" s="2959"/>
      <c r="Z34" s="2959"/>
      <c r="AA34" s="2959"/>
      <c r="AB34" s="2959"/>
      <c r="AC34" s="2959"/>
      <c r="AD34" s="2959"/>
      <c r="AE34" s="2366" t="s">
        <v>2039</v>
      </c>
      <c r="AF34" s="2366"/>
      <c r="AG34" s="2366"/>
      <c r="AH34" s="2366"/>
      <c r="AI34" s="2366"/>
      <c r="AJ34" s="2366"/>
      <c r="AK34" s="2366"/>
      <c r="AL34" s="2366"/>
      <c r="AM34" s="2366"/>
      <c r="AN34" s="1273"/>
      <c r="AO34" s="2458" t="s">
        <v>512</v>
      </c>
      <c r="AP34" s="2458"/>
      <c r="AQ34" s="2458"/>
      <c r="AR34" s="2458"/>
      <c r="AS34" s="2458"/>
      <c r="AT34" s="2458"/>
      <c r="AU34" s="2458"/>
      <c r="AV34" s="2458"/>
      <c r="AW34" s="2458"/>
      <c r="BA34" s="1702"/>
      <c r="BB34" s="1672"/>
      <c r="BC34" s="1672"/>
      <c r="BD34" s="1672"/>
      <c r="BE34" s="1672"/>
      <c r="BF34" s="1672"/>
      <c r="BG34" s="1672"/>
      <c r="BH34" s="1672"/>
      <c r="BI34" s="1672"/>
      <c r="BJ34" s="1672"/>
      <c r="BK34" s="1672"/>
      <c r="BL34" s="1672"/>
      <c r="BM34" s="1672"/>
      <c r="BN34" s="1672"/>
      <c r="BO34" s="1672"/>
      <c r="BP34" s="1672"/>
      <c r="BQ34" s="1672"/>
      <c r="BR34" s="1672"/>
      <c r="BU34" s="1619"/>
      <c r="BV34" s="1619"/>
      <c r="BW34" s="1619"/>
      <c r="BX34" s="1619"/>
      <c r="BY34" s="1619"/>
      <c r="BZ34" s="1619"/>
      <c r="CB34" s="1619"/>
      <c r="CC34" s="1619"/>
      <c r="CD34" s="1619"/>
      <c r="CE34" s="1619"/>
      <c r="CF34" s="1619"/>
      <c r="CG34" s="1619"/>
      <c r="CH34" s="1619"/>
    </row>
    <row r="35" spans="1:91" ht="17.25" customHeight="1">
      <c r="C35" s="1278"/>
      <c r="V35" s="1691"/>
      <c r="X35" s="1736"/>
      <c r="Y35" s="1736"/>
      <c r="Z35" s="1736"/>
      <c r="AA35" s="1736"/>
      <c r="AB35" s="1736"/>
      <c r="AC35" s="1736"/>
      <c r="AD35" s="1736"/>
      <c r="AE35" s="2927" t="s">
        <v>574</v>
      </c>
      <c r="AF35" s="2927"/>
      <c r="AG35" s="2927"/>
      <c r="AH35" s="2927"/>
      <c r="AI35" s="2927"/>
      <c r="AJ35" s="2927"/>
      <c r="AK35" s="2927"/>
      <c r="AL35" s="2927"/>
      <c r="AM35" s="2927"/>
      <c r="AN35" s="1273"/>
      <c r="AO35" s="2345" t="s">
        <v>574</v>
      </c>
      <c r="AP35" s="2927"/>
      <c r="AQ35" s="2927"/>
      <c r="AR35" s="2927"/>
      <c r="AS35" s="2927"/>
      <c r="AT35" s="2927"/>
      <c r="AU35" s="2927"/>
      <c r="AV35" s="2927"/>
      <c r="AW35" s="2927"/>
      <c r="BA35" s="1702"/>
      <c r="BB35" s="1672"/>
      <c r="BC35" s="1672"/>
      <c r="BD35" s="1672"/>
      <c r="BE35" s="1672"/>
      <c r="BF35" s="1672"/>
      <c r="BG35" s="1672"/>
      <c r="BH35" s="1672"/>
      <c r="BI35" s="1672"/>
      <c r="BJ35" s="1672"/>
      <c r="BK35" s="1672"/>
      <c r="BL35" s="1672"/>
      <c r="BM35" s="1672"/>
      <c r="BN35" s="1672"/>
      <c r="BO35" s="1672"/>
      <c r="BP35" s="1672"/>
      <c r="BQ35" s="1672"/>
      <c r="BR35" s="1672"/>
      <c r="BU35" s="1619"/>
      <c r="BV35" s="1619"/>
      <c r="BW35" s="1619"/>
      <c r="BX35" s="1619"/>
      <c r="BY35" s="1619"/>
      <c r="BZ35" s="1619"/>
      <c r="CB35" s="1619"/>
      <c r="CC35" s="1619"/>
      <c r="CD35" s="1619"/>
      <c r="CE35" s="1619"/>
      <c r="CF35" s="1619"/>
      <c r="CG35" s="1619"/>
      <c r="CH35" s="1619"/>
    </row>
    <row r="36" spans="1:91" ht="16.5" customHeight="1">
      <c r="A36" s="440"/>
      <c r="B36" s="1702"/>
      <c r="C36" s="1170"/>
      <c r="X36" s="2938"/>
      <c r="Y36" s="2938"/>
      <c r="Z36" s="2938"/>
      <c r="AA36" s="2938"/>
      <c r="AB36" s="2938"/>
      <c r="AC36" s="2938"/>
      <c r="AD36" s="2938"/>
      <c r="AE36" s="2232"/>
      <c r="AF36" s="2232"/>
      <c r="AG36" s="2232"/>
      <c r="AH36" s="2232"/>
      <c r="AI36" s="2232"/>
      <c r="AJ36" s="2232"/>
      <c r="AK36" s="2232"/>
      <c r="AL36" s="2232"/>
      <c r="AM36" s="2232"/>
      <c r="AN36" s="1624"/>
      <c r="AO36" s="2232"/>
      <c r="AP36" s="2232"/>
      <c r="AQ36" s="2232"/>
      <c r="AR36" s="2232"/>
      <c r="AS36" s="2232"/>
      <c r="AT36" s="2232"/>
      <c r="AU36" s="2232"/>
      <c r="AV36" s="2232"/>
      <c r="AW36" s="2232"/>
      <c r="AY36" s="1702"/>
      <c r="AZ36" s="1702"/>
      <c r="BA36" s="1702"/>
      <c r="BB36" s="1702"/>
      <c r="BC36" s="1702"/>
      <c r="BD36" s="1702"/>
      <c r="BE36" s="1702"/>
      <c r="BF36" s="1702"/>
      <c r="BG36" s="1702"/>
      <c r="BH36" s="1702"/>
      <c r="BI36" s="1702"/>
      <c r="BJ36" s="1702"/>
      <c r="BK36" s="1702"/>
      <c r="BL36" s="1702"/>
      <c r="BM36" s="1702"/>
      <c r="BN36" s="1702"/>
      <c r="BO36" s="1702"/>
      <c r="BP36" s="1702"/>
      <c r="BQ36" s="1702"/>
      <c r="BR36" s="1702"/>
      <c r="BU36" s="1619"/>
      <c r="BV36" s="1619"/>
      <c r="BW36" s="1619"/>
      <c r="BX36" s="1619"/>
      <c r="BY36" s="1619"/>
      <c r="BZ36" s="1619"/>
      <c r="CB36" s="1619"/>
      <c r="CC36" s="1619"/>
      <c r="CD36" s="1619"/>
      <c r="CE36" s="1619"/>
      <c r="CF36" s="1619"/>
      <c r="CG36" s="1619"/>
      <c r="CH36" s="1619"/>
    </row>
    <row r="37" spans="1:91" ht="30" customHeight="1">
      <c r="C37" s="2281" t="s">
        <v>2129</v>
      </c>
      <c r="D37" s="2281"/>
      <c r="E37" s="2281"/>
      <c r="F37" s="2281"/>
      <c r="G37" s="2281"/>
      <c r="H37" s="2281"/>
      <c r="I37" s="2281"/>
      <c r="J37" s="2281"/>
      <c r="K37" s="2281"/>
      <c r="L37" s="2281"/>
      <c r="M37" s="2281"/>
      <c r="N37" s="2281"/>
      <c r="O37" s="2281"/>
      <c r="P37" s="2281"/>
      <c r="Q37" s="2281"/>
      <c r="R37" s="2281"/>
      <c r="S37" s="2281"/>
      <c r="X37" s="2556" t="s">
        <v>1393</v>
      </c>
      <c r="Y37" s="2556"/>
      <c r="Z37" s="2556"/>
      <c r="AA37" s="2556"/>
      <c r="AB37" s="2556"/>
      <c r="AC37" s="2556"/>
      <c r="AD37" s="2556"/>
      <c r="AE37" s="2232">
        <v>18861690250</v>
      </c>
      <c r="AF37" s="2232"/>
      <c r="AG37" s="2232"/>
      <c r="AH37" s="2232"/>
      <c r="AI37" s="2232"/>
      <c r="AJ37" s="2232"/>
      <c r="AK37" s="2232"/>
      <c r="AL37" s="2232"/>
      <c r="AM37" s="2232"/>
      <c r="AN37" s="1624"/>
      <c r="AO37" s="2232">
        <v>24419520127</v>
      </c>
      <c r="AP37" s="2232"/>
      <c r="AQ37" s="2232"/>
      <c r="AR37" s="2232"/>
      <c r="AS37" s="2232"/>
      <c r="AT37" s="2232"/>
      <c r="AU37" s="2232"/>
      <c r="AV37" s="2232"/>
      <c r="AW37" s="2232"/>
      <c r="BA37" s="1702"/>
      <c r="BB37" s="1672"/>
      <c r="BC37" s="1672"/>
      <c r="BD37" s="1672"/>
      <c r="BE37" s="1672"/>
      <c r="BF37" s="1672"/>
      <c r="BG37" s="1672"/>
      <c r="BH37" s="1672"/>
      <c r="BI37" s="1672"/>
      <c r="BJ37" s="1672"/>
      <c r="BK37" s="1672"/>
      <c r="BL37" s="1672"/>
      <c r="BM37" s="1672"/>
      <c r="BN37" s="1672"/>
      <c r="BO37" s="1672"/>
      <c r="BP37" s="1672"/>
      <c r="BQ37" s="1672"/>
      <c r="BR37" s="1672"/>
      <c r="BU37" s="1619"/>
      <c r="BV37" s="1619"/>
      <c r="BW37" s="1619"/>
      <c r="BX37" s="1619"/>
      <c r="BY37" s="1619"/>
      <c r="BZ37" s="1619"/>
      <c r="CB37" s="1619"/>
      <c r="CC37" s="1619"/>
      <c r="CD37" s="1619"/>
      <c r="CE37" s="1619"/>
      <c r="CF37" s="1619"/>
      <c r="CG37" s="1619"/>
      <c r="CH37" s="1619"/>
    </row>
    <row r="38" spans="1:91" ht="29.25" customHeight="1">
      <c r="C38" s="2281" t="s">
        <v>2130</v>
      </c>
      <c r="D38" s="2281"/>
      <c r="E38" s="2281"/>
      <c r="F38" s="2281"/>
      <c r="G38" s="2281"/>
      <c r="H38" s="2281"/>
      <c r="I38" s="2281"/>
      <c r="J38" s="2281"/>
      <c r="K38" s="2281"/>
      <c r="L38" s="2281"/>
      <c r="M38" s="2281"/>
      <c r="N38" s="2281"/>
      <c r="O38" s="2281"/>
      <c r="P38" s="2281"/>
      <c r="Q38" s="2281"/>
      <c r="R38" s="2281"/>
      <c r="S38" s="2281"/>
      <c r="X38" s="2556" t="s">
        <v>1393</v>
      </c>
      <c r="Y38" s="2556"/>
      <c r="Z38" s="2556"/>
      <c r="AA38" s="2556"/>
      <c r="AB38" s="2556"/>
      <c r="AC38" s="2556"/>
      <c r="AD38" s="2556"/>
      <c r="AE38" s="2232">
        <v>0</v>
      </c>
      <c r="AF38" s="2232"/>
      <c r="AG38" s="2232"/>
      <c r="AH38" s="2232"/>
      <c r="AI38" s="2232"/>
      <c r="AJ38" s="2232"/>
      <c r="AK38" s="2232"/>
      <c r="AL38" s="2232"/>
      <c r="AM38" s="2232"/>
      <c r="AN38" s="1624"/>
      <c r="AO38" s="2232">
        <v>206388000</v>
      </c>
      <c r="AP38" s="2232"/>
      <c r="AQ38" s="2232"/>
      <c r="AR38" s="2232"/>
      <c r="AS38" s="2232"/>
      <c r="AT38" s="2232"/>
      <c r="AU38" s="2232"/>
      <c r="AV38" s="2232"/>
      <c r="AW38" s="2232"/>
      <c r="BA38" s="1702"/>
      <c r="BB38" s="1672"/>
      <c r="BC38" s="1672"/>
      <c r="BD38" s="1672"/>
      <c r="BE38" s="1672"/>
      <c r="BF38" s="1672"/>
      <c r="BG38" s="1672"/>
      <c r="BH38" s="1672"/>
      <c r="BI38" s="1672"/>
      <c r="BJ38" s="1672"/>
      <c r="BK38" s="1672"/>
      <c r="BL38" s="1672"/>
      <c r="BM38" s="1672"/>
      <c r="BN38" s="1672"/>
      <c r="BO38" s="1672"/>
      <c r="BP38" s="1672"/>
      <c r="BQ38" s="1672"/>
      <c r="BR38" s="1672"/>
      <c r="BU38" s="1619"/>
      <c r="BV38" s="1619"/>
      <c r="BW38" s="1619"/>
      <c r="BX38" s="1619"/>
      <c r="BY38" s="1619"/>
      <c r="BZ38" s="1619"/>
      <c r="CB38" s="1619"/>
      <c r="CC38" s="1619"/>
      <c r="CD38" s="1619"/>
      <c r="CE38" s="1619"/>
      <c r="CF38" s="1619"/>
      <c r="CG38" s="1619"/>
      <c r="CH38" s="1619"/>
    </row>
    <row r="39" spans="1:91" ht="31.5" customHeight="1">
      <c r="C39" s="2281" t="s">
        <v>2131</v>
      </c>
      <c r="D39" s="2281"/>
      <c r="E39" s="2281"/>
      <c r="F39" s="2281"/>
      <c r="G39" s="2281"/>
      <c r="H39" s="2281"/>
      <c r="I39" s="2281"/>
      <c r="J39" s="2281"/>
      <c r="K39" s="2281"/>
      <c r="L39" s="2281"/>
      <c r="M39" s="2281"/>
      <c r="N39" s="2281"/>
      <c r="O39" s="2281"/>
      <c r="P39" s="2281"/>
      <c r="Q39" s="2281"/>
      <c r="R39" s="2281"/>
      <c r="S39" s="2281"/>
      <c r="X39" s="2556" t="s">
        <v>1393</v>
      </c>
      <c r="Y39" s="2556"/>
      <c r="Z39" s="2556"/>
      <c r="AA39" s="2556"/>
      <c r="AB39" s="2556"/>
      <c r="AC39" s="2556"/>
      <c r="AD39" s="2556"/>
      <c r="AE39" s="2229">
        <v>17832801670</v>
      </c>
      <c r="AF39" s="2229"/>
      <c r="AG39" s="2229"/>
      <c r="AH39" s="2229"/>
      <c r="AI39" s="2229"/>
      <c r="AJ39" s="2229"/>
      <c r="AK39" s="2229"/>
      <c r="AL39" s="2229"/>
      <c r="AM39" s="2229"/>
      <c r="AN39" s="1624"/>
      <c r="AO39" s="2229">
        <v>21844825371</v>
      </c>
      <c r="AP39" s="2229"/>
      <c r="AQ39" s="2229"/>
      <c r="AR39" s="2229"/>
      <c r="AS39" s="2229"/>
      <c r="AT39" s="2229"/>
      <c r="AU39" s="2229"/>
      <c r="AV39" s="2229"/>
      <c r="AW39" s="2229"/>
      <c r="BA39" s="1702"/>
      <c r="BB39" s="1672"/>
      <c r="BC39" s="1672"/>
      <c r="BD39" s="1672"/>
      <c r="BE39" s="1672"/>
      <c r="BF39" s="1672"/>
      <c r="BG39" s="1672"/>
      <c r="BH39" s="1672"/>
      <c r="BI39" s="1672"/>
      <c r="BJ39" s="1672"/>
      <c r="BK39" s="1672"/>
      <c r="BL39" s="1672"/>
      <c r="BM39" s="1672"/>
      <c r="BN39" s="1672"/>
      <c r="BO39" s="1672"/>
      <c r="BP39" s="1672"/>
      <c r="BQ39" s="1672"/>
      <c r="BR39" s="1672"/>
      <c r="BU39" s="1619"/>
      <c r="BV39" s="1619"/>
      <c r="BW39" s="1619"/>
      <c r="BX39" s="1619"/>
      <c r="BY39" s="1619"/>
      <c r="BZ39" s="1619"/>
      <c r="CB39" s="1619"/>
      <c r="CC39" s="1619"/>
      <c r="CD39" s="1619"/>
      <c r="CE39" s="1619"/>
      <c r="CF39" s="1619"/>
      <c r="CG39" s="1619"/>
      <c r="CH39" s="1619"/>
    </row>
    <row r="40" spans="1:91" ht="30" hidden="1" customHeight="1" thickBot="1">
      <c r="C40" s="2876" t="s">
        <v>1401</v>
      </c>
      <c r="D40" s="2967"/>
      <c r="E40" s="2967"/>
      <c r="F40" s="2967"/>
      <c r="G40" s="2967"/>
      <c r="H40" s="2967"/>
      <c r="I40" s="2967"/>
      <c r="J40" s="2967"/>
      <c r="K40" s="2967"/>
      <c r="L40" s="2967"/>
      <c r="M40" s="2967"/>
      <c r="N40" s="2967"/>
      <c r="O40" s="2967"/>
      <c r="P40" s="2967"/>
      <c r="Q40" s="2967"/>
      <c r="R40" s="2967"/>
      <c r="S40" s="2967"/>
      <c r="T40" s="2967"/>
      <c r="U40" s="2967"/>
      <c r="V40" s="2967"/>
      <c r="W40" s="1691"/>
      <c r="X40" s="2556" t="s">
        <v>1954</v>
      </c>
      <c r="Y40" s="2556"/>
      <c r="Z40" s="2556"/>
      <c r="AA40" s="2556"/>
      <c r="AB40" s="2556"/>
      <c r="AC40" s="2556"/>
      <c r="AD40" s="2556"/>
      <c r="AE40" s="2229"/>
      <c r="AF40" s="2229"/>
      <c r="AG40" s="2229"/>
      <c r="AH40" s="2229"/>
      <c r="AI40" s="2229"/>
      <c r="AJ40" s="2229"/>
      <c r="AK40" s="2229"/>
      <c r="AL40" s="2229"/>
      <c r="AM40" s="2229"/>
      <c r="AN40" s="1621"/>
      <c r="AO40" s="2229"/>
      <c r="AP40" s="2229"/>
      <c r="AQ40" s="2229"/>
      <c r="AR40" s="2229"/>
      <c r="AS40" s="2229"/>
      <c r="AT40" s="2229"/>
      <c r="AU40" s="2229"/>
      <c r="AV40" s="2229"/>
      <c r="AW40" s="2229"/>
      <c r="BA40" s="1672"/>
      <c r="BB40" s="1672"/>
      <c r="BC40" s="1672"/>
      <c r="BD40" s="1672"/>
      <c r="BE40" s="1672"/>
      <c r="BF40" s="1672"/>
      <c r="BG40" s="1672"/>
      <c r="BH40" s="1672"/>
      <c r="BI40" s="1672"/>
      <c r="BJ40" s="1672"/>
      <c r="BK40" s="1672"/>
      <c r="BL40" s="1672"/>
      <c r="BM40" s="1672"/>
      <c r="BN40" s="1672"/>
      <c r="BO40" s="1672"/>
      <c r="BP40" s="1672"/>
      <c r="BQ40" s="1672"/>
      <c r="BR40" s="1672"/>
      <c r="BU40" s="2222"/>
      <c r="BV40" s="2222"/>
      <c r="BW40" s="2222"/>
      <c r="BX40" s="2222"/>
      <c r="BY40" s="2222"/>
      <c r="BZ40" s="2222"/>
      <c r="CB40" s="2222"/>
      <c r="CC40" s="2222"/>
      <c r="CD40" s="2222"/>
      <c r="CE40" s="2222"/>
      <c r="CF40" s="2222"/>
      <c r="CG40" s="2222"/>
      <c r="CH40" s="257"/>
      <c r="CI40" s="1406"/>
      <c r="CK40" s="1664"/>
      <c r="CL40" s="1664"/>
    </row>
    <row r="41" spans="1:91" ht="18.75" hidden="1" customHeight="1" thickBot="1">
      <c r="C41" s="2876" t="s">
        <v>1915</v>
      </c>
      <c r="D41" s="2967"/>
      <c r="E41" s="2967"/>
      <c r="F41" s="2967"/>
      <c r="G41" s="2967"/>
      <c r="H41" s="2967"/>
      <c r="I41" s="2967"/>
      <c r="J41" s="2967"/>
      <c r="K41" s="2967"/>
      <c r="L41" s="2967"/>
      <c r="M41" s="2967"/>
      <c r="N41" s="2967"/>
      <c r="O41" s="2967"/>
      <c r="P41" s="2967"/>
      <c r="Q41" s="2967"/>
      <c r="R41" s="2967"/>
      <c r="S41" s="2967"/>
      <c r="T41" s="2967"/>
      <c r="U41" s="2967"/>
      <c r="V41" s="2967"/>
      <c r="W41" s="1691"/>
      <c r="X41" s="2556" t="s">
        <v>1954</v>
      </c>
      <c r="Y41" s="2556"/>
      <c r="Z41" s="2556"/>
      <c r="AA41" s="2556"/>
      <c r="AB41" s="2556"/>
      <c r="AC41" s="2556"/>
      <c r="AD41" s="2556"/>
      <c r="AE41" s="2229">
        <v>10294000</v>
      </c>
      <c r="AF41" s="2229"/>
      <c r="AG41" s="2229"/>
      <c r="AH41" s="2229"/>
      <c r="AI41" s="2229"/>
      <c r="AJ41" s="2229"/>
      <c r="AK41" s="2229"/>
      <c r="AL41" s="2229"/>
      <c r="AM41" s="2229"/>
      <c r="AN41" s="1621"/>
      <c r="AO41" s="2229">
        <v>0</v>
      </c>
      <c r="AP41" s="2229"/>
      <c r="AQ41" s="2229"/>
      <c r="AR41" s="2229"/>
      <c r="AS41" s="2229"/>
      <c r="AT41" s="2229"/>
      <c r="AU41" s="2229"/>
      <c r="AV41" s="2229"/>
      <c r="AW41" s="2229"/>
      <c r="BA41" s="1672"/>
      <c r="BB41" s="1672"/>
      <c r="BC41" s="1672"/>
      <c r="BD41" s="1672"/>
      <c r="BE41" s="1672"/>
      <c r="BF41" s="1672"/>
      <c r="BG41" s="1672"/>
      <c r="BH41" s="1672"/>
      <c r="BI41" s="1672"/>
      <c r="BJ41" s="1672"/>
      <c r="BK41" s="1672"/>
      <c r="BL41" s="1672"/>
      <c r="BM41" s="1672"/>
      <c r="BN41" s="1672"/>
      <c r="BO41" s="1672"/>
      <c r="BP41" s="1672"/>
      <c r="BQ41" s="1672"/>
      <c r="BR41" s="1672"/>
      <c r="BU41" s="2222"/>
      <c r="BV41" s="2222"/>
      <c r="BW41" s="2222"/>
      <c r="BX41" s="2222"/>
      <c r="BY41" s="2222"/>
      <c r="BZ41" s="2222"/>
      <c r="CB41" s="2222"/>
      <c r="CC41" s="2222"/>
      <c r="CD41" s="2222"/>
      <c r="CE41" s="2222"/>
      <c r="CF41" s="2222"/>
      <c r="CG41" s="2222"/>
      <c r="CH41" s="257"/>
      <c r="CI41" s="1406"/>
      <c r="CK41" s="1664"/>
      <c r="CL41" s="1664"/>
    </row>
    <row r="42" spans="1:91" s="1691" customFormat="1" ht="18" hidden="1" customHeight="1" thickTop="1" thickBot="1">
      <c r="A42" s="1712"/>
      <c r="B42" s="1672"/>
      <c r="C42" s="2877"/>
      <c r="D42" s="2877"/>
      <c r="E42" s="2877"/>
      <c r="F42" s="2877"/>
      <c r="G42" s="2877"/>
      <c r="H42" s="2877"/>
      <c r="I42" s="2877"/>
      <c r="J42" s="2877"/>
      <c r="K42" s="2877"/>
      <c r="L42" s="2877"/>
      <c r="M42" s="2877"/>
      <c r="N42" s="2877"/>
      <c r="O42" s="2877"/>
      <c r="P42" s="2877"/>
      <c r="Q42" s="2877"/>
      <c r="R42" s="2877"/>
      <c r="S42" s="2877"/>
      <c r="T42" s="2877"/>
      <c r="U42" s="2877"/>
      <c r="V42" s="2877"/>
      <c r="X42" s="1672"/>
      <c r="Y42" s="1672"/>
      <c r="Z42" s="1672"/>
      <c r="AA42" s="1672"/>
      <c r="AB42" s="1672"/>
      <c r="AC42" s="1672"/>
      <c r="AD42" s="1672"/>
      <c r="AE42" s="2244"/>
      <c r="AF42" s="2244"/>
      <c r="AG42" s="2244"/>
      <c r="AH42" s="2244"/>
      <c r="AI42" s="2244"/>
      <c r="AJ42" s="2244"/>
      <c r="AK42" s="2244"/>
      <c r="AL42" s="2244"/>
      <c r="AM42" s="2244"/>
      <c r="AN42" s="1628"/>
      <c r="AO42" s="2244"/>
      <c r="AP42" s="2244"/>
      <c r="AQ42" s="2244"/>
      <c r="AR42" s="2244"/>
      <c r="AS42" s="2244"/>
      <c r="AT42" s="2244"/>
      <c r="AU42" s="2244"/>
      <c r="AV42" s="2244"/>
      <c r="AW42" s="2244"/>
      <c r="AY42" s="1672"/>
      <c r="AZ42" s="1672"/>
      <c r="BA42" s="1672"/>
      <c r="BB42" s="1672"/>
      <c r="BC42" s="1672"/>
      <c r="BD42" s="1672"/>
      <c r="BE42" s="1672"/>
      <c r="BF42" s="1672"/>
      <c r="BG42" s="1672"/>
      <c r="BH42" s="1672"/>
      <c r="BI42" s="1672"/>
      <c r="BJ42" s="1672"/>
      <c r="BK42" s="1672"/>
      <c r="BL42" s="1672"/>
      <c r="BM42" s="1672"/>
      <c r="BN42" s="1672"/>
      <c r="BO42" s="1672"/>
      <c r="BP42" s="1672"/>
      <c r="BQ42" s="1672"/>
      <c r="BR42" s="1672"/>
      <c r="BU42" s="257"/>
      <c r="BV42" s="257"/>
      <c r="BW42" s="257"/>
      <c r="BX42" s="257"/>
      <c r="BY42" s="257"/>
      <c r="BZ42" s="257"/>
      <c r="CB42" s="257"/>
      <c r="CC42" s="257"/>
      <c r="CD42" s="257"/>
      <c r="CE42" s="257"/>
      <c r="CF42" s="257"/>
      <c r="CG42" s="257"/>
      <c r="CH42" s="257"/>
      <c r="CI42" s="1226"/>
      <c r="CJ42" s="1279"/>
      <c r="CK42" s="1279"/>
      <c r="CL42" s="1279"/>
      <c r="CM42" s="1226"/>
    </row>
    <row r="43" spans="1:91" ht="14.25" customHeight="1">
      <c r="C43" s="1672"/>
      <c r="D43" s="1670"/>
      <c r="E43" s="1670"/>
      <c r="F43" s="1670"/>
      <c r="G43" s="1670"/>
      <c r="H43" s="1670"/>
      <c r="I43" s="1670"/>
      <c r="J43" s="1670"/>
      <c r="K43" s="1670"/>
      <c r="L43" s="1670"/>
      <c r="M43" s="1670"/>
      <c r="N43" s="1670"/>
      <c r="O43" s="1670"/>
      <c r="P43" s="1670"/>
      <c r="Q43" s="1670"/>
      <c r="R43" s="1670"/>
      <c r="S43" s="1670"/>
      <c r="T43" s="1670"/>
      <c r="U43" s="1670"/>
      <c r="V43" s="1670"/>
      <c r="W43" s="1670"/>
      <c r="X43" s="1670"/>
      <c r="Y43" s="1670"/>
      <c r="Z43" s="1670"/>
      <c r="AA43" s="1736"/>
      <c r="AB43" s="1625"/>
      <c r="AE43" s="1682"/>
      <c r="AF43" s="1682"/>
      <c r="AG43" s="1682"/>
      <c r="AH43" s="1682"/>
      <c r="AI43" s="1682"/>
      <c r="AJ43" s="1682"/>
      <c r="AK43" s="1682"/>
      <c r="AL43" s="1682"/>
      <c r="AM43" s="1682"/>
      <c r="AN43" s="1664"/>
      <c r="AO43" s="1682"/>
      <c r="AP43" s="1682"/>
      <c r="AQ43" s="1682"/>
      <c r="AR43" s="1682"/>
      <c r="AS43" s="1682"/>
      <c r="AT43" s="1682"/>
      <c r="AU43" s="1682"/>
      <c r="AV43" s="1682"/>
      <c r="AW43" s="1682"/>
      <c r="BA43" s="1672"/>
      <c r="BB43" s="1672"/>
      <c r="BC43" s="1672"/>
      <c r="BD43" s="1672"/>
      <c r="BE43" s="1672"/>
      <c r="BF43" s="1672"/>
      <c r="BG43" s="1672"/>
      <c r="BH43" s="1672"/>
      <c r="BI43" s="1672"/>
      <c r="BJ43" s="1672"/>
      <c r="BK43" s="1672"/>
      <c r="BL43" s="1672"/>
      <c r="BM43" s="1672"/>
      <c r="BN43" s="1672"/>
      <c r="BO43" s="1672"/>
      <c r="BP43" s="1672"/>
      <c r="BQ43" s="1672"/>
      <c r="BR43" s="1672"/>
      <c r="BU43" s="257"/>
      <c r="BV43" s="257"/>
      <c r="BW43" s="257"/>
      <c r="BX43" s="257"/>
      <c r="BY43" s="257"/>
      <c r="BZ43" s="257"/>
      <c r="CB43" s="257"/>
      <c r="CC43" s="257"/>
      <c r="CD43" s="257"/>
      <c r="CE43" s="257"/>
      <c r="CF43" s="257"/>
      <c r="CG43" s="257"/>
      <c r="CH43" s="257"/>
      <c r="CI43" s="864"/>
      <c r="CJ43" s="864"/>
      <c r="CK43" s="1204"/>
      <c r="CL43" s="1204"/>
    </row>
    <row r="44" spans="1:91" s="883" customFormat="1" ht="17.25" customHeight="1">
      <c r="A44" s="1712">
        <v>3</v>
      </c>
      <c r="B44" s="908" t="s">
        <v>536</v>
      </c>
      <c r="C44" s="908" t="s">
        <v>1898</v>
      </c>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1171"/>
      <c r="AB44" s="1172"/>
      <c r="AE44" s="1173"/>
      <c r="AF44" s="1173"/>
      <c r="AG44" s="1173"/>
      <c r="AH44" s="1173"/>
      <c r="AI44" s="1173"/>
      <c r="AJ44" s="1173"/>
      <c r="AK44" s="1173"/>
      <c r="AL44" s="1173"/>
      <c r="AM44" s="1173"/>
      <c r="AN44" s="1174"/>
      <c r="AO44" s="1173"/>
      <c r="AP44" s="1173"/>
      <c r="AQ44" s="1173"/>
      <c r="AR44" s="1173"/>
      <c r="AS44" s="1173"/>
      <c r="AT44" s="1173"/>
      <c r="AU44" s="1173"/>
      <c r="AV44" s="1173"/>
      <c r="AW44" s="1175" t="s">
        <v>389</v>
      </c>
      <c r="AY44" s="908"/>
      <c r="AZ44" s="908"/>
      <c r="BA44" s="908"/>
      <c r="BB44" s="908"/>
      <c r="BC44" s="908"/>
      <c r="BD44" s="908"/>
      <c r="BE44" s="908"/>
      <c r="BF44" s="908"/>
      <c r="BG44" s="908"/>
      <c r="BH44" s="908"/>
      <c r="BI44" s="908"/>
      <c r="BJ44" s="908"/>
      <c r="BK44" s="908"/>
      <c r="BL44" s="908"/>
      <c r="BM44" s="908"/>
      <c r="BN44" s="908"/>
      <c r="BO44" s="908"/>
      <c r="BP44" s="908"/>
      <c r="BQ44" s="908"/>
      <c r="BR44" s="908"/>
      <c r="BU44" s="1818"/>
      <c r="BV44" s="1818"/>
      <c r="BW44" s="1818"/>
      <c r="BX44" s="1818"/>
      <c r="BY44" s="1818"/>
      <c r="BZ44" s="1818"/>
      <c r="CB44" s="1818"/>
      <c r="CC44" s="1818"/>
      <c r="CD44" s="1818"/>
      <c r="CE44" s="1818"/>
      <c r="CF44" s="1818"/>
      <c r="CG44" s="1818"/>
      <c r="CH44" s="1818"/>
      <c r="CI44" s="1819"/>
      <c r="CJ44" s="1819"/>
      <c r="CK44" s="1820"/>
      <c r="CL44" s="1820"/>
      <c r="CM44" s="1007"/>
    </row>
    <row r="45" spans="1:91" ht="18" customHeight="1">
      <c r="C45" s="1672"/>
      <c r="D45" s="1670"/>
      <c r="E45" s="1670"/>
      <c r="F45" s="1670"/>
      <c r="G45" s="1670"/>
      <c r="H45" s="1670"/>
      <c r="I45" s="1670"/>
      <c r="J45" s="1670"/>
      <c r="K45" s="1670"/>
      <c r="L45" s="1670"/>
      <c r="M45" s="1670"/>
      <c r="N45" s="1670"/>
      <c r="O45" s="1670"/>
      <c r="P45" s="2033" t="s">
        <v>2039</v>
      </c>
      <c r="Q45" s="2033"/>
      <c r="R45" s="2033"/>
      <c r="S45" s="2033"/>
      <c r="T45" s="2033"/>
      <c r="U45" s="2033"/>
      <c r="V45" s="2033"/>
      <c r="W45" s="2033"/>
      <c r="X45" s="2033"/>
      <c r="Y45" s="2033"/>
      <c r="Z45" s="2033"/>
      <c r="AA45" s="2033"/>
      <c r="AB45" s="2033"/>
      <c r="AC45" s="2033"/>
      <c r="AD45" s="2033"/>
      <c r="AE45" s="2033"/>
      <c r="AF45" s="2033"/>
      <c r="AG45" s="3149" t="s">
        <v>512</v>
      </c>
      <c r="AH45" s="3149"/>
      <c r="AI45" s="3149"/>
      <c r="AJ45" s="3149"/>
      <c r="AK45" s="3149"/>
      <c r="AL45" s="3149"/>
      <c r="AM45" s="3149"/>
      <c r="AN45" s="3149"/>
      <c r="AO45" s="3149"/>
      <c r="AP45" s="2978"/>
      <c r="AQ45" s="2978"/>
      <c r="AR45" s="2978"/>
      <c r="AS45" s="2978"/>
      <c r="AT45" s="2978"/>
      <c r="AU45" s="2978"/>
      <c r="AV45" s="2978"/>
      <c r="AW45" s="2978"/>
      <c r="BA45" s="1672"/>
      <c r="BB45" s="1672"/>
      <c r="BC45" s="1672"/>
      <c r="BD45" s="1672"/>
      <c r="BE45" s="1672"/>
      <c r="BF45" s="1672"/>
      <c r="BG45" s="1672"/>
      <c r="BH45" s="1672"/>
      <c r="BI45" s="1672"/>
      <c r="BJ45" s="1672"/>
      <c r="BK45" s="1672"/>
      <c r="BL45" s="1672"/>
      <c r="BM45" s="1672"/>
      <c r="BN45" s="1672"/>
      <c r="BO45" s="1672"/>
      <c r="BP45" s="1672"/>
      <c r="BQ45" s="1672"/>
      <c r="BR45" s="1672"/>
      <c r="BU45" s="257"/>
      <c r="BV45" s="257"/>
      <c r="BW45" s="257"/>
      <c r="BX45" s="257"/>
      <c r="BY45" s="257"/>
      <c r="BZ45" s="257"/>
      <c r="CB45" s="257"/>
      <c r="CC45" s="257"/>
      <c r="CD45" s="257"/>
      <c r="CE45" s="257"/>
      <c r="CF45" s="257"/>
      <c r="CG45" s="257"/>
      <c r="CH45" s="257"/>
      <c r="CI45" s="864"/>
      <c r="CJ45" s="864"/>
      <c r="CK45" s="1204"/>
      <c r="CL45" s="1204"/>
    </row>
    <row r="46" spans="1:91" ht="17.25" customHeight="1">
      <c r="C46" s="1672"/>
      <c r="D46" s="1670"/>
      <c r="E46" s="1670"/>
      <c r="F46" s="1670"/>
      <c r="G46" s="1670"/>
      <c r="H46" s="1670"/>
      <c r="I46" s="1670"/>
      <c r="J46" s="1670"/>
      <c r="K46" s="1670"/>
      <c r="L46" s="1670"/>
      <c r="M46" s="1670"/>
      <c r="N46" s="1670"/>
      <c r="O46" s="1670"/>
      <c r="P46" s="2979" t="s">
        <v>987</v>
      </c>
      <c r="Q46" s="2979"/>
      <c r="R46" s="2979"/>
      <c r="S46" s="2979"/>
      <c r="T46" s="2979"/>
      <c r="U46" s="2979"/>
      <c r="V46" s="2979"/>
      <c r="W46" s="2979"/>
      <c r="X46" s="2979" t="s">
        <v>925</v>
      </c>
      <c r="Y46" s="2979"/>
      <c r="Z46" s="2979"/>
      <c r="AA46" s="2979"/>
      <c r="AB46" s="2979"/>
      <c r="AC46" s="2979"/>
      <c r="AD46" s="2979"/>
      <c r="AE46" s="2979"/>
      <c r="AF46" s="2979"/>
      <c r="AG46" s="1682"/>
      <c r="AH46" s="3121" t="s">
        <v>987</v>
      </c>
      <c r="AI46" s="3121"/>
      <c r="AJ46" s="3121"/>
      <c r="AK46" s="3121"/>
      <c r="AL46" s="3121"/>
      <c r="AM46" s="3121"/>
      <c r="AN46" s="3121"/>
      <c r="AO46" s="3121"/>
      <c r="AP46" s="2965" t="s">
        <v>925</v>
      </c>
      <c r="AQ46" s="2965"/>
      <c r="AR46" s="2965"/>
      <c r="AS46" s="2965"/>
      <c r="AT46" s="2965"/>
      <c r="AU46" s="2965"/>
      <c r="AV46" s="2965"/>
      <c r="AW46" s="2965"/>
      <c r="BA46" s="1672"/>
      <c r="BB46" s="1672"/>
      <c r="BC46" s="1672"/>
      <c r="BD46" s="1672"/>
      <c r="BE46" s="1672"/>
      <c r="BF46" s="1672"/>
      <c r="BG46" s="1672"/>
      <c r="BH46" s="1672"/>
      <c r="BI46" s="1672"/>
      <c r="BJ46" s="1672"/>
      <c r="BK46" s="1672"/>
      <c r="BL46" s="1672"/>
      <c r="BM46" s="1672"/>
      <c r="BN46" s="1672"/>
      <c r="BO46" s="1672"/>
      <c r="BP46" s="1672"/>
      <c r="BQ46" s="1672"/>
      <c r="BR46" s="1672"/>
      <c r="BU46" s="257"/>
      <c r="BV46" s="257"/>
      <c r="BW46" s="257"/>
      <c r="BX46" s="257"/>
      <c r="BY46" s="257"/>
      <c r="BZ46" s="257"/>
      <c r="CB46" s="257"/>
      <c r="CC46" s="257"/>
      <c r="CD46" s="257"/>
      <c r="CE46" s="257"/>
      <c r="CF46" s="257"/>
      <c r="CG46" s="257"/>
      <c r="CH46" s="257"/>
      <c r="CI46" s="864"/>
      <c r="CJ46" s="864"/>
      <c r="CK46" s="1204"/>
      <c r="CL46" s="1204"/>
    </row>
    <row r="47" spans="1:91" s="1691" customFormat="1" ht="28.5" customHeight="1">
      <c r="A47" s="1712" t="s">
        <v>1843</v>
      </c>
      <c r="B47" s="1672"/>
      <c r="C47" s="2973" t="s">
        <v>1555</v>
      </c>
      <c r="D47" s="2973"/>
      <c r="E47" s="2973"/>
      <c r="F47" s="2973"/>
      <c r="G47" s="2973"/>
      <c r="H47" s="2973"/>
      <c r="I47" s="2973"/>
      <c r="J47" s="2973"/>
      <c r="K47" s="2973"/>
      <c r="L47" s="2973"/>
      <c r="M47" s="2973"/>
      <c r="N47" s="2973"/>
      <c r="O47" s="2973"/>
      <c r="P47" s="2975">
        <v>465782198762</v>
      </c>
      <c r="Q47" s="2975"/>
      <c r="R47" s="2975"/>
      <c r="S47" s="2975"/>
      <c r="T47" s="2975"/>
      <c r="U47" s="2975"/>
      <c r="V47" s="2975"/>
      <c r="W47" s="2975"/>
      <c r="X47" s="2461">
        <v>7300000000</v>
      </c>
      <c r="Y47" s="2461"/>
      <c r="Z47" s="2461"/>
      <c r="AA47" s="2461"/>
      <c r="AB47" s="2461"/>
      <c r="AC47" s="2461"/>
      <c r="AD47" s="2461"/>
      <c r="AE47" s="2461"/>
      <c r="AF47" s="2461"/>
      <c r="AG47" s="1623"/>
      <c r="AH47" s="2975">
        <v>200708761142</v>
      </c>
      <c r="AI47" s="2975"/>
      <c r="AJ47" s="2975"/>
      <c r="AK47" s="2975"/>
      <c r="AL47" s="2975"/>
      <c r="AM47" s="2975"/>
      <c r="AN47" s="2975"/>
      <c r="AO47" s="2975"/>
      <c r="AP47" s="2964">
        <v>7300000000</v>
      </c>
      <c r="AQ47" s="2964"/>
      <c r="AR47" s="2964"/>
      <c r="AS47" s="2964"/>
      <c r="AT47" s="2964"/>
      <c r="AU47" s="2964"/>
      <c r="AV47" s="2964"/>
      <c r="AW47" s="2964"/>
      <c r="AY47" s="1672"/>
      <c r="AZ47" s="1672"/>
      <c r="BA47" s="1672"/>
      <c r="BB47" s="1672"/>
      <c r="BC47" s="1672"/>
      <c r="BD47" s="1672"/>
      <c r="BE47" s="1672"/>
      <c r="BF47" s="1672"/>
      <c r="BG47" s="1672"/>
      <c r="BH47" s="1672"/>
      <c r="BI47" s="1672"/>
      <c r="BJ47" s="1672"/>
      <c r="BK47" s="1672"/>
      <c r="BL47" s="1672"/>
      <c r="BM47" s="1672"/>
      <c r="BN47" s="1672"/>
      <c r="BO47" s="1672"/>
      <c r="BP47" s="1672"/>
      <c r="BQ47" s="1672"/>
      <c r="BR47" s="1672"/>
      <c r="BU47" s="257"/>
      <c r="BV47" s="257"/>
      <c r="BW47" s="257"/>
      <c r="BX47" s="257"/>
      <c r="BY47" s="257"/>
      <c r="BZ47" s="257"/>
      <c r="CB47" s="257"/>
      <c r="CC47" s="257"/>
      <c r="CD47" s="257"/>
      <c r="CE47" s="257"/>
      <c r="CF47" s="257"/>
      <c r="CG47" s="257"/>
      <c r="CH47" s="257"/>
      <c r="CI47" s="1066"/>
      <c r="CJ47" s="1066"/>
      <c r="CK47" s="1277"/>
      <c r="CL47" s="1277"/>
      <c r="CM47" s="1226"/>
    </row>
    <row r="48" spans="1:91" ht="30" customHeight="1">
      <c r="C48" s="2963" t="s">
        <v>1976</v>
      </c>
      <c r="D48" s="2962"/>
      <c r="E48" s="2962"/>
      <c r="F48" s="2962"/>
      <c r="G48" s="2962"/>
      <c r="H48" s="2962"/>
      <c r="I48" s="2962"/>
      <c r="J48" s="2962"/>
      <c r="K48" s="2962"/>
      <c r="L48" s="2962"/>
      <c r="M48" s="2962"/>
      <c r="N48" s="2962"/>
      <c r="O48" s="2962"/>
      <c r="P48" s="2261"/>
      <c r="Q48" s="2261"/>
      <c r="R48" s="2261"/>
      <c r="S48" s="2261"/>
      <c r="T48" s="2261"/>
      <c r="U48" s="2261"/>
      <c r="V48" s="2261"/>
      <c r="W48" s="2261"/>
      <c r="X48" s="2210" t="s">
        <v>204</v>
      </c>
      <c r="Y48" s="2210"/>
      <c r="Z48" s="2210"/>
      <c r="AA48" s="2210"/>
      <c r="AB48" s="2210"/>
      <c r="AC48" s="2210"/>
      <c r="AD48" s="2210"/>
      <c r="AE48" s="2210"/>
      <c r="AF48" s="2210"/>
      <c r="AG48" s="1624"/>
      <c r="AH48" s="2232">
        <v>15592443647</v>
      </c>
      <c r="AI48" s="2232"/>
      <c r="AJ48" s="2232"/>
      <c r="AK48" s="2232"/>
      <c r="AL48" s="2232"/>
      <c r="AM48" s="2232"/>
      <c r="AN48" s="2232"/>
      <c r="AO48" s="2232"/>
      <c r="AP48" s="2232"/>
      <c r="AQ48" s="2232"/>
      <c r="AR48" s="2232"/>
      <c r="AS48" s="2232"/>
      <c r="AT48" s="2232"/>
      <c r="AU48" s="2232"/>
      <c r="AV48" s="2232"/>
      <c r="AW48" s="2232"/>
      <c r="BA48" s="1672"/>
      <c r="BB48" s="1672"/>
      <c r="BC48" s="1672"/>
      <c r="BD48" s="1672"/>
      <c r="BE48" s="1672"/>
      <c r="BF48" s="1672"/>
      <c r="BG48" s="1672"/>
      <c r="BH48" s="1672"/>
      <c r="BI48" s="1672"/>
      <c r="BJ48" s="1672"/>
      <c r="BK48" s="1672"/>
      <c r="BL48" s="1672"/>
      <c r="BM48" s="1672"/>
      <c r="BN48" s="1672"/>
      <c r="BO48" s="1672"/>
      <c r="BP48" s="1672"/>
      <c r="BQ48" s="1672"/>
      <c r="BR48" s="1672"/>
      <c r="BU48" s="257"/>
      <c r="BV48" s="257"/>
      <c r="BW48" s="257"/>
      <c r="BX48" s="257"/>
      <c r="BY48" s="257"/>
      <c r="BZ48" s="257"/>
      <c r="CB48" s="257"/>
      <c r="CC48" s="257"/>
      <c r="CD48" s="257"/>
      <c r="CE48" s="257"/>
      <c r="CF48" s="257"/>
      <c r="CG48" s="257"/>
      <c r="CH48" s="257"/>
      <c r="CI48" s="840"/>
      <c r="CJ48" s="864"/>
      <c r="CK48" s="1204"/>
      <c r="CL48" s="1204"/>
    </row>
    <row r="49" spans="1:90" ht="33" hidden="1" customHeight="1">
      <c r="C49" s="2963" t="s">
        <v>1918</v>
      </c>
      <c r="D49" s="2962"/>
      <c r="E49" s="2962"/>
      <c r="F49" s="2962"/>
      <c r="G49" s="2962"/>
      <c r="H49" s="2962"/>
      <c r="I49" s="2962"/>
      <c r="J49" s="2962"/>
      <c r="K49" s="2962"/>
      <c r="L49" s="2962"/>
      <c r="M49" s="2962"/>
      <c r="N49" s="2962"/>
      <c r="O49" s="2962"/>
      <c r="P49" s="2261"/>
      <c r="Q49" s="2261"/>
      <c r="R49" s="2261"/>
      <c r="S49" s="2261"/>
      <c r="T49" s="2261"/>
      <c r="U49" s="2261"/>
      <c r="V49" s="2261"/>
      <c r="W49" s="2261"/>
      <c r="X49" s="2261" t="s">
        <v>204</v>
      </c>
      <c r="Y49" s="2261"/>
      <c r="Z49" s="2261"/>
      <c r="AA49" s="2261"/>
      <c r="AB49" s="2261"/>
      <c r="AC49" s="2261"/>
      <c r="AD49" s="2261"/>
      <c r="AE49" s="2261"/>
      <c r="AF49" s="2261"/>
      <c r="AG49" s="1624"/>
      <c r="AH49" s="2232"/>
      <c r="AI49" s="2232"/>
      <c r="AJ49" s="2232"/>
      <c r="AK49" s="2232"/>
      <c r="AL49" s="2232"/>
      <c r="AM49" s="2232"/>
      <c r="AN49" s="2232"/>
      <c r="AO49" s="2232"/>
      <c r="AP49" s="2232"/>
      <c r="AQ49" s="2232"/>
      <c r="AR49" s="2232"/>
      <c r="AS49" s="2232"/>
      <c r="AT49" s="2232"/>
      <c r="AU49" s="2232"/>
      <c r="AV49" s="2232"/>
      <c r="AW49" s="2232"/>
      <c r="BA49" s="1672"/>
      <c r="BB49" s="1672"/>
      <c r="BC49" s="1672"/>
      <c r="BD49" s="1672"/>
      <c r="BE49" s="1672"/>
      <c r="BF49" s="1672"/>
      <c r="BG49" s="1672"/>
      <c r="BH49" s="1672"/>
      <c r="BI49" s="1672"/>
      <c r="BJ49" s="1672"/>
      <c r="BK49" s="1672"/>
      <c r="BL49" s="1672"/>
      <c r="BM49" s="1672"/>
      <c r="BN49" s="1672"/>
      <c r="BO49" s="1672"/>
      <c r="BP49" s="1672"/>
      <c r="BQ49" s="1672"/>
      <c r="BR49" s="1672"/>
      <c r="BU49" s="257"/>
      <c r="BV49" s="257"/>
      <c r="BW49" s="257"/>
      <c r="BX49" s="257"/>
      <c r="BY49" s="257"/>
      <c r="BZ49" s="257"/>
      <c r="CB49" s="257"/>
      <c r="CC49" s="257"/>
      <c r="CD49" s="257"/>
      <c r="CE49" s="257"/>
      <c r="CF49" s="257"/>
      <c r="CG49" s="257"/>
      <c r="CH49" s="257"/>
      <c r="CI49" s="1821"/>
      <c r="CJ49" s="864"/>
      <c r="CK49" s="1204"/>
      <c r="CL49" s="1204"/>
    </row>
    <row r="50" spans="1:90" ht="29.25" customHeight="1">
      <c r="C50" s="2981" t="s">
        <v>1842</v>
      </c>
      <c r="D50" s="2962"/>
      <c r="E50" s="2962"/>
      <c r="F50" s="2962"/>
      <c r="G50" s="2962"/>
      <c r="H50" s="2962"/>
      <c r="I50" s="2962"/>
      <c r="J50" s="2962"/>
      <c r="K50" s="2962"/>
      <c r="L50" s="2962"/>
      <c r="M50" s="2962"/>
      <c r="N50" s="2962"/>
      <c r="O50" s="2962"/>
      <c r="P50" s="2261">
        <v>29713269761</v>
      </c>
      <c r="Q50" s="2261"/>
      <c r="R50" s="2261"/>
      <c r="S50" s="2261"/>
      <c r="T50" s="2261"/>
      <c r="U50" s="2261"/>
      <c r="V50" s="2261"/>
      <c r="W50" s="2261"/>
      <c r="X50" s="2261">
        <v>7300000000</v>
      </c>
      <c r="Y50" s="2261"/>
      <c r="Z50" s="2261"/>
      <c r="AA50" s="2261"/>
      <c r="AB50" s="2261"/>
      <c r="AC50" s="2261"/>
      <c r="AD50" s="2261"/>
      <c r="AE50" s="2261"/>
      <c r="AF50" s="2261"/>
      <c r="AG50" s="1624"/>
      <c r="AH50" s="2232">
        <v>21905826280</v>
      </c>
      <c r="AI50" s="2232"/>
      <c r="AJ50" s="2232"/>
      <c r="AK50" s="2232"/>
      <c r="AL50" s="2232"/>
      <c r="AM50" s="2232"/>
      <c r="AN50" s="2232"/>
      <c r="AO50" s="2232"/>
      <c r="AP50" s="2232">
        <v>7300000000</v>
      </c>
      <c r="AQ50" s="2232"/>
      <c r="AR50" s="2232"/>
      <c r="AS50" s="2232"/>
      <c r="AT50" s="2232"/>
      <c r="AU50" s="2232"/>
      <c r="AV50" s="2232"/>
      <c r="AW50" s="2232"/>
      <c r="BA50" s="1672"/>
      <c r="BB50" s="1672"/>
      <c r="BC50" s="1672"/>
      <c r="BD50" s="1672"/>
      <c r="BE50" s="1672"/>
      <c r="BF50" s="1672"/>
      <c r="BG50" s="1672"/>
      <c r="BH50" s="1672"/>
      <c r="BI50" s="1672"/>
      <c r="BJ50" s="1672"/>
      <c r="BK50" s="1672"/>
      <c r="BL50" s="1672"/>
      <c r="BM50" s="1672"/>
      <c r="BN50" s="1672"/>
      <c r="BO50" s="1672"/>
      <c r="BP50" s="1672"/>
      <c r="BQ50" s="1672"/>
      <c r="BR50" s="1672"/>
      <c r="BU50" s="257"/>
      <c r="BV50" s="257"/>
      <c r="BW50" s="257"/>
      <c r="BX50" s="257"/>
      <c r="BY50" s="257"/>
      <c r="BZ50" s="257"/>
      <c r="CB50" s="257"/>
      <c r="CC50" s="257"/>
      <c r="CD50" s="257"/>
      <c r="CE50" s="257"/>
      <c r="CF50" s="257"/>
      <c r="CG50" s="257"/>
      <c r="CH50" s="257"/>
      <c r="CI50" s="1822"/>
      <c r="CJ50" s="864"/>
      <c r="CK50" s="1204"/>
      <c r="CL50" s="1204"/>
    </row>
    <row r="51" spans="1:90" ht="28.5" customHeight="1">
      <c r="C51" s="2963" t="s">
        <v>1977</v>
      </c>
      <c r="D51" s="2962"/>
      <c r="E51" s="2962"/>
      <c r="F51" s="2962"/>
      <c r="G51" s="2962"/>
      <c r="H51" s="2962"/>
      <c r="I51" s="2962"/>
      <c r="J51" s="2962"/>
      <c r="K51" s="2962"/>
      <c r="L51" s="2962"/>
      <c r="M51" s="2962"/>
      <c r="N51" s="2962"/>
      <c r="O51" s="2962"/>
      <c r="P51" s="2261">
        <v>8937719488</v>
      </c>
      <c r="Q51" s="2261"/>
      <c r="R51" s="2261"/>
      <c r="S51" s="2261"/>
      <c r="T51" s="2261"/>
      <c r="U51" s="2261"/>
      <c r="V51" s="2261"/>
      <c r="W51" s="2261"/>
      <c r="X51" s="2261" t="s">
        <v>204</v>
      </c>
      <c r="Y51" s="2261"/>
      <c r="Z51" s="2261"/>
      <c r="AA51" s="2261"/>
      <c r="AB51" s="2261"/>
      <c r="AC51" s="2261"/>
      <c r="AD51" s="2261"/>
      <c r="AE51" s="2261"/>
      <c r="AF51" s="2261"/>
      <c r="AG51" s="1624"/>
      <c r="AH51" s="2232">
        <v>16181757368</v>
      </c>
      <c r="AI51" s="2232"/>
      <c r="AJ51" s="2232"/>
      <c r="AK51" s="2232"/>
      <c r="AL51" s="2232"/>
      <c r="AM51" s="2232"/>
      <c r="AN51" s="2232"/>
      <c r="AO51" s="2232"/>
      <c r="AP51" s="2232"/>
      <c r="AQ51" s="2232"/>
      <c r="AR51" s="2232"/>
      <c r="AS51" s="2232"/>
      <c r="AT51" s="2232"/>
      <c r="AU51" s="2232"/>
      <c r="AV51" s="2232"/>
      <c r="AW51" s="2232"/>
      <c r="BA51" s="1672"/>
      <c r="BB51" s="1672"/>
      <c r="BC51" s="1672"/>
      <c r="BD51" s="1672"/>
      <c r="BE51" s="1672"/>
      <c r="BF51" s="1672"/>
      <c r="BG51" s="1672"/>
      <c r="BH51" s="1672"/>
      <c r="BI51" s="1672"/>
      <c r="BJ51" s="1672"/>
      <c r="BK51" s="1672"/>
      <c r="BL51" s="1672"/>
      <c r="BM51" s="1672"/>
      <c r="BN51" s="1672"/>
      <c r="BO51" s="1672"/>
      <c r="BP51" s="1672"/>
      <c r="BQ51" s="1672"/>
      <c r="BR51" s="1672"/>
      <c r="BU51" s="257"/>
      <c r="BV51" s="257"/>
      <c r="BW51" s="257"/>
      <c r="BX51" s="257"/>
      <c r="BY51" s="257"/>
      <c r="BZ51" s="257"/>
      <c r="CB51" s="257"/>
      <c r="CC51" s="257"/>
      <c r="CD51" s="257"/>
      <c r="CE51" s="257"/>
      <c r="CF51" s="257"/>
      <c r="CG51" s="257"/>
      <c r="CH51" s="257"/>
      <c r="CI51" s="864"/>
      <c r="CJ51" s="864"/>
      <c r="CK51" s="1204"/>
      <c r="CL51" s="1204"/>
    </row>
    <row r="52" spans="1:90" ht="31.5" customHeight="1">
      <c r="C52" s="2963" t="s">
        <v>1655</v>
      </c>
      <c r="D52" s="2962"/>
      <c r="E52" s="2962"/>
      <c r="F52" s="2962"/>
      <c r="G52" s="2962"/>
      <c r="H52" s="2962"/>
      <c r="I52" s="2962"/>
      <c r="J52" s="2962"/>
      <c r="K52" s="2962"/>
      <c r="L52" s="2962"/>
      <c r="M52" s="2962"/>
      <c r="N52" s="2962"/>
      <c r="O52" s="2962"/>
      <c r="P52" s="2261">
        <v>0</v>
      </c>
      <c r="Q52" s="2261"/>
      <c r="R52" s="2261"/>
      <c r="S52" s="2261"/>
      <c r="T52" s="2261"/>
      <c r="U52" s="2261"/>
      <c r="V52" s="2261"/>
      <c r="W52" s="2261"/>
      <c r="X52" s="2261" t="s">
        <v>204</v>
      </c>
      <c r="Y52" s="2261"/>
      <c r="Z52" s="2261"/>
      <c r="AA52" s="2261"/>
      <c r="AB52" s="2261"/>
      <c r="AC52" s="2261"/>
      <c r="AD52" s="2261"/>
      <c r="AE52" s="2261"/>
      <c r="AF52" s="2261"/>
      <c r="AG52" s="1624"/>
      <c r="AH52" s="2232">
        <v>12217375912</v>
      </c>
      <c r="AI52" s="2232"/>
      <c r="AJ52" s="2232"/>
      <c r="AK52" s="2232"/>
      <c r="AL52" s="2232"/>
      <c r="AM52" s="2232"/>
      <c r="AN52" s="2232"/>
      <c r="AO52" s="2232"/>
      <c r="AP52" s="2232"/>
      <c r="AQ52" s="2232"/>
      <c r="AR52" s="2232"/>
      <c r="AS52" s="2232"/>
      <c r="AT52" s="2232"/>
      <c r="AU52" s="2232"/>
      <c r="AV52" s="2232"/>
      <c r="AW52" s="2232"/>
      <c r="BA52" s="1672"/>
      <c r="BB52" s="1672"/>
      <c r="BC52" s="1672"/>
      <c r="BD52" s="1672"/>
      <c r="BE52" s="1672"/>
      <c r="BF52" s="1672"/>
      <c r="BG52" s="1672"/>
      <c r="BH52" s="1672"/>
      <c r="BI52" s="1672"/>
      <c r="BJ52" s="1672"/>
      <c r="BK52" s="1672"/>
      <c r="BL52" s="1672"/>
      <c r="BM52" s="1672"/>
      <c r="BN52" s="1672"/>
      <c r="BO52" s="1672"/>
      <c r="BP52" s="1672"/>
      <c r="BQ52" s="1672"/>
      <c r="BR52" s="1672"/>
      <c r="BU52" s="257"/>
      <c r="BV52" s="257"/>
      <c r="BW52" s="257"/>
      <c r="BX52" s="257"/>
      <c r="BY52" s="257"/>
      <c r="BZ52" s="257"/>
      <c r="CB52" s="257"/>
      <c r="CC52" s="257"/>
      <c r="CD52" s="257"/>
      <c r="CE52" s="257"/>
      <c r="CF52" s="257"/>
      <c r="CG52" s="257"/>
      <c r="CH52" s="257"/>
      <c r="CI52" s="864"/>
      <c r="CJ52" s="864"/>
      <c r="CK52" s="1204"/>
      <c r="CL52" s="1204"/>
    </row>
    <row r="53" spans="1:90" ht="30" customHeight="1">
      <c r="C53" s="2963" t="s">
        <v>1916</v>
      </c>
      <c r="D53" s="2962"/>
      <c r="E53" s="2962"/>
      <c r="F53" s="2962"/>
      <c r="G53" s="2962"/>
      <c r="H53" s="2962"/>
      <c r="I53" s="2962"/>
      <c r="J53" s="2962"/>
      <c r="K53" s="2962"/>
      <c r="L53" s="2962"/>
      <c r="M53" s="2962"/>
      <c r="N53" s="2962"/>
      <c r="O53" s="2962"/>
      <c r="P53" s="2261">
        <v>33549454694</v>
      </c>
      <c r="Q53" s="2261"/>
      <c r="R53" s="2261"/>
      <c r="S53" s="2261"/>
      <c r="T53" s="2261"/>
      <c r="U53" s="2261"/>
      <c r="V53" s="2261"/>
      <c r="W53" s="2261"/>
      <c r="X53" s="2261" t="s">
        <v>204</v>
      </c>
      <c r="Y53" s="2261"/>
      <c r="Z53" s="2261"/>
      <c r="AA53" s="2261"/>
      <c r="AB53" s="2261"/>
      <c r="AC53" s="2261"/>
      <c r="AD53" s="2261"/>
      <c r="AE53" s="2261"/>
      <c r="AF53" s="2261"/>
      <c r="AG53" s="1624"/>
      <c r="AH53" s="2232">
        <v>13654097072</v>
      </c>
      <c r="AI53" s="2232"/>
      <c r="AJ53" s="2232"/>
      <c r="AK53" s="2232"/>
      <c r="AL53" s="2232"/>
      <c r="AM53" s="2232"/>
      <c r="AN53" s="2232"/>
      <c r="AO53" s="2232"/>
      <c r="AP53" s="2232"/>
      <c r="AQ53" s="2232"/>
      <c r="AR53" s="2232"/>
      <c r="AS53" s="2232"/>
      <c r="AT53" s="2232"/>
      <c r="AU53" s="2232"/>
      <c r="AV53" s="2232"/>
      <c r="AW53" s="2232"/>
      <c r="BA53" s="1672"/>
      <c r="BB53" s="1672"/>
      <c r="BC53" s="1672"/>
      <c r="BD53" s="1672"/>
      <c r="BE53" s="1672"/>
      <c r="BF53" s="1672"/>
      <c r="BG53" s="1672"/>
      <c r="BH53" s="1672"/>
      <c r="BI53" s="1672"/>
      <c r="BJ53" s="1672"/>
      <c r="BK53" s="1672"/>
      <c r="BL53" s="1672"/>
      <c r="BM53" s="1672"/>
      <c r="BN53" s="1672"/>
      <c r="BO53" s="1672"/>
      <c r="BP53" s="1672"/>
      <c r="BQ53" s="1672"/>
      <c r="BR53" s="1672"/>
      <c r="BU53" s="257"/>
      <c r="BV53" s="257"/>
      <c r="BW53" s="257"/>
      <c r="BX53" s="257"/>
      <c r="BY53" s="257"/>
      <c r="BZ53" s="257"/>
      <c r="CB53" s="257"/>
      <c r="CC53" s="257"/>
      <c r="CD53" s="257"/>
      <c r="CE53" s="257"/>
      <c r="CF53" s="257"/>
      <c r="CG53" s="257"/>
      <c r="CH53" s="257"/>
      <c r="CI53" s="864"/>
      <c r="CJ53" s="864"/>
      <c r="CK53" s="1204"/>
      <c r="CL53" s="1204"/>
    </row>
    <row r="54" spans="1:90" ht="32.25" customHeight="1">
      <c r="C54" s="2963" t="s">
        <v>2132</v>
      </c>
      <c r="D54" s="2963"/>
      <c r="E54" s="2963"/>
      <c r="F54" s="2963"/>
      <c r="G54" s="2963"/>
      <c r="H54" s="2963"/>
      <c r="I54" s="2963"/>
      <c r="J54" s="2963"/>
      <c r="K54" s="2963"/>
      <c r="L54" s="2963"/>
      <c r="M54" s="2963"/>
      <c r="N54" s="2963"/>
      <c r="O54" s="2963"/>
      <c r="P54" s="2261">
        <v>133198715580</v>
      </c>
      <c r="Q54" s="2261"/>
      <c r="R54" s="2261"/>
      <c r="S54" s="2261"/>
      <c r="T54" s="2261"/>
      <c r="U54" s="2261"/>
      <c r="V54" s="2261"/>
      <c r="W54" s="2261"/>
      <c r="X54" s="2261"/>
      <c r="Y54" s="2261"/>
      <c r="Z54" s="2261"/>
      <c r="AA54" s="2261"/>
      <c r="AB54" s="2261"/>
      <c r="AC54" s="2261"/>
      <c r="AD54" s="2261"/>
      <c r="AE54" s="2261"/>
      <c r="AF54" s="2261"/>
      <c r="AG54" s="1624"/>
      <c r="AH54" s="2232">
        <v>0</v>
      </c>
      <c r="AI54" s="2232"/>
      <c r="AJ54" s="2232"/>
      <c r="AK54" s="2232"/>
      <c r="AL54" s="2232"/>
      <c r="AM54" s="2232"/>
      <c r="AN54" s="2232"/>
      <c r="AO54" s="2232"/>
      <c r="AP54" s="2232"/>
      <c r="AQ54" s="2232"/>
      <c r="AR54" s="2232"/>
      <c r="AS54" s="2232"/>
      <c r="AT54" s="2232"/>
      <c r="AU54" s="2232"/>
      <c r="AV54" s="2232"/>
      <c r="AW54" s="2232"/>
      <c r="BA54" s="1672"/>
      <c r="BB54" s="1672"/>
      <c r="BC54" s="1672"/>
      <c r="BD54" s="1672"/>
      <c r="BE54" s="1672"/>
      <c r="BF54" s="1672"/>
      <c r="BG54" s="1672"/>
      <c r="BH54" s="1672"/>
      <c r="BI54" s="1672"/>
      <c r="BJ54" s="1672"/>
      <c r="BK54" s="1672"/>
      <c r="BL54" s="1672"/>
      <c r="BM54" s="1672"/>
      <c r="BN54" s="1672"/>
      <c r="BO54" s="1672"/>
      <c r="BP54" s="1672"/>
      <c r="BQ54" s="1672"/>
      <c r="BR54" s="1672"/>
      <c r="BU54" s="257"/>
      <c r="BV54" s="257"/>
      <c r="BW54" s="257"/>
      <c r="BX54" s="257"/>
      <c r="BY54" s="257"/>
      <c r="BZ54" s="257"/>
      <c r="CB54" s="257"/>
      <c r="CC54" s="257"/>
      <c r="CD54" s="257"/>
      <c r="CE54" s="257"/>
      <c r="CF54" s="257"/>
      <c r="CG54" s="257"/>
      <c r="CH54" s="257"/>
      <c r="CI54" s="864"/>
      <c r="CJ54" s="864"/>
      <c r="CK54" s="1204"/>
      <c r="CL54" s="1204"/>
    </row>
    <row r="55" spans="1:90" ht="19.5" customHeight="1">
      <c r="C55" s="2961" t="s">
        <v>1917</v>
      </c>
      <c r="D55" s="2962"/>
      <c r="E55" s="2962"/>
      <c r="F55" s="2962"/>
      <c r="G55" s="2962"/>
      <c r="H55" s="2962"/>
      <c r="I55" s="2962"/>
      <c r="J55" s="2962"/>
      <c r="K55" s="2962"/>
      <c r="L55" s="2962"/>
      <c r="M55" s="2962"/>
      <c r="N55" s="2962"/>
      <c r="O55" s="2962"/>
      <c r="P55" s="2261">
        <v>260383039239</v>
      </c>
      <c r="Q55" s="2261"/>
      <c r="R55" s="2261"/>
      <c r="S55" s="2261"/>
      <c r="T55" s="2261"/>
      <c r="U55" s="2261"/>
      <c r="V55" s="2261"/>
      <c r="W55" s="2261"/>
      <c r="X55" s="2261"/>
      <c r="Y55" s="2261"/>
      <c r="Z55" s="2261"/>
      <c r="AA55" s="2261"/>
      <c r="AB55" s="2261"/>
      <c r="AC55" s="2261"/>
      <c r="AD55" s="2261"/>
      <c r="AE55" s="2261"/>
      <c r="AF55" s="2261"/>
      <c r="AG55" s="1624"/>
      <c r="AH55" s="2232">
        <v>121157260863</v>
      </c>
      <c r="AI55" s="2232"/>
      <c r="AJ55" s="2232"/>
      <c r="AK55" s="2232"/>
      <c r="AL55" s="2232"/>
      <c r="AM55" s="2232"/>
      <c r="AN55" s="2232"/>
      <c r="AO55" s="2232"/>
      <c r="AP55" s="2232"/>
      <c r="AQ55" s="2232"/>
      <c r="AR55" s="2232"/>
      <c r="AS55" s="2232"/>
      <c r="AT55" s="2232"/>
      <c r="AU55" s="2232"/>
      <c r="AV55" s="2232"/>
      <c r="AW55" s="2232"/>
      <c r="BA55" s="1672"/>
      <c r="BB55" s="1672"/>
      <c r="BC55" s="1672"/>
      <c r="BD55" s="1672"/>
      <c r="BE55" s="1672"/>
      <c r="BF55" s="1672"/>
      <c r="BG55" s="1672"/>
      <c r="BH55" s="1672"/>
      <c r="BI55" s="1672"/>
      <c r="BJ55" s="1672"/>
      <c r="BK55" s="1672"/>
      <c r="BL55" s="1672"/>
      <c r="BM55" s="1672"/>
      <c r="BN55" s="1672"/>
      <c r="BO55" s="1672"/>
      <c r="BP55" s="1672"/>
      <c r="BQ55" s="1672"/>
      <c r="BR55" s="1672"/>
      <c r="BU55" s="257"/>
      <c r="BV55" s="257"/>
      <c r="BW55" s="257"/>
      <c r="BX55" s="257"/>
      <c r="BY55" s="257"/>
      <c r="BZ55" s="257"/>
      <c r="CB55" s="257"/>
      <c r="CC55" s="257"/>
      <c r="CD55" s="257"/>
      <c r="CE55" s="257"/>
      <c r="CF55" s="257"/>
      <c r="CG55" s="257"/>
      <c r="CH55" s="257"/>
      <c r="CI55" s="864"/>
      <c r="CJ55" s="864"/>
      <c r="CK55" s="1204"/>
      <c r="CL55" s="1204"/>
    </row>
    <row r="56" spans="1:90" ht="18.75" hidden="1" customHeight="1">
      <c r="C56" s="2962"/>
      <c r="D56" s="2962"/>
      <c r="E56" s="2962"/>
      <c r="F56" s="2962"/>
      <c r="G56" s="2962"/>
      <c r="H56" s="2962"/>
      <c r="I56" s="2962"/>
      <c r="J56" s="2962"/>
      <c r="K56" s="2962"/>
      <c r="L56" s="2962"/>
      <c r="M56" s="2962"/>
      <c r="N56" s="2962"/>
      <c r="O56" s="2962"/>
      <c r="P56" s="2261"/>
      <c r="Q56" s="2261"/>
      <c r="R56" s="2261"/>
      <c r="S56" s="2261"/>
      <c r="T56" s="2261"/>
      <c r="U56" s="2261"/>
      <c r="V56" s="2261"/>
      <c r="W56" s="2261"/>
      <c r="X56" s="2261" t="s">
        <v>204</v>
      </c>
      <c r="Y56" s="2261"/>
      <c r="Z56" s="2261"/>
      <c r="AA56" s="2261"/>
      <c r="AB56" s="2261"/>
      <c r="AC56" s="2261"/>
      <c r="AD56" s="2261"/>
      <c r="AE56" s="2261"/>
      <c r="AF56" s="2261"/>
      <c r="AG56" s="1624"/>
      <c r="AH56" s="2232"/>
      <c r="AI56" s="2232"/>
      <c r="AJ56" s="2232"/>
      <c r="AK56" s="2232"/>
      <c r="AL56" s="2232"/>
      <c r="AM56" s="2232"/>
      <c r="AN56" s="2232"/>
      <c r="AO56" s="2232"/>
      <c r="AP56" s="2232"/>
      <c r="AQ56" s="2232"/>
      <c r="AR56" s="2232"/>
      <c r="AS56" s="2232"/>
      <c r="AT56" s="2232"/>
      <c r="AU56" s="2232"/>
      <c r="AV56" s="2232"/>
      <c r="AW56" s="2232"/>
      <c r="BA56" s="1672"/>
      <c r="BB56" s="1672"/>
      <c r="BC56" s="1672"/>
      <c r="BD56" s="1672"/>
      <c r="BE56" s="1672"/>
      <c r="BF56" s="1672"/>
      <c r="BG56" s="1672"/>
      <c r="BH56" s="1672"/>
      <c r="BI56" s="1672"/>
      <c r="BJ56" s="1672"/>
      <c r="BK56" s="1672"/>
      <c r="BL56" s="1672"/>
      <c r="BM56" s="1672"/>
      <c r="BN56" s="1672"/>
      <c r="BO56" s="1672"/>
      <c r="BP56" s="1672"/>
      <c r="BQ56" s="1672"/>
      <c r="BR56" s="1672"/>
      <c r="BU56" s="257"/>
      <c r="BV56" s="257"/>
      <c r="BW56" s="257"/>
      <c r="BX56" s="257"/>
      <c r="BY56" s="257"/>
      <c r="BZ56" s="257"/>
      <c r="CB56" s="257"/>
      <c r="CC56" s="257"/>
      <c r="CD56" s="257"/>
      <c r="CE56" s="257"/>
      <c r="CF56" s="257"/>
      <c r="CG56" s="257"/>
      <c r="CH56" s="257"/>
      <c r="CI56" s="864"/>
      <c r="CJ56" s="864"/>
      <c r="CK56" s="1204"/>
      <c r="CL56" s="1204"/>
    </row>
    <row r="57" spans="1:90" ht="25.5" hidden="1" customHeight="1">
      <c r="A57" s="1712" t="s">
        <v>1844</v>
      </c>
      <c r="C57" s="2980" t="s">
        <v>1556</v>
      </c>
      <c r="D57" s="2980"/>
      <c r="E57" s="2980"/>
      <c r="F57" s="2980"/>
      <c r="G57" s="2980"/>
      <c r="H57" s="2980"/>
      <c r="I57" s="2980"/>
      <c r="J57" s="2980"/>
      <c r="K57" s="2980"/>
      <c r="L57" s="2980"/>
      <c r="M57" s="2980"/>
      <c r="N57" s="2980"/>
      <c r="O57" s="2980"/>
      <c r="P57" s="2874">
        <v>0</v>
      </c>
      <c r="Q57" s="2874"/>
      <c r="R57" s="2874"/>
      <c r="S57" s="2874"/>
      <c r="T57" s="2874"/>
      <c r="U57" s="2874"/>
      <c r="V57" s="2874"/>
      <c r="W57" s="2874"/>
      <c r="X57" s="2874">
        <v>0</v>
      </c>
      <c r="Y57" s="2874"/>
      <c r="Z57" s="2874"/>
      <c r="AA57" s="2874"/>
      <c r="AB57" s="2874"/>
      <c r="AC57" s="2874"/>
      <c r="AD57" s="2874"/>
      <c r="AE57" s="2874"/>
      <c r="AF57" s="2874"/>
      <c r="AG57" s="1624"/>
      <c r="AH57" s="2407">
        <v>0</v>
      </c>
      <c r="AI57" s="2407"/>
      <c r="AJ57" s="2407"/>
      <c r="AK57" s="2407"/>
      <c r="AL57" s="2407"/>
      <c r="AM57" s="2407"/>
      <c r="AN57" s="2407"/>
      <c r="AO57" s="2407"/>
      <c r="AP57" s="2232"/>
      <c r="AQ57" s="2232"/>
      <c r="AR57" s="2232"/>
      <c r="AS57" s="2232"/>
      <c r="AT57" s="2232"/>
      <c r="AU57" s="2232"/>
      <c r="AV57" s="2232"/>
      <c r="AW57" s="2232"/>
      <c r="BA57" s="1672"/>
      <c r="BB57" s="1672"/>
      <c r="BC57" s="1672"/>
      <c r="BD57" s="1672"/>
      <c r="BE57" s="1672"/>
      <c r="BF57" s="1672"/>
      <c r="BG57" s="1672"/>
      <c r="BH57" s="1672"/>
      <c r="BI57" s="1672"/>
      <c r="BJ57" s="1672"/>
      <c r="BK57" s="1672"/>
      <c r="BL57" s="1672"/>
      <c r="BM57" s="1672"/>
      <c r="BN57" s="1672"/>
      <c r="BO57" s="1672"/>
      <c r="BP57" s="1672"/>
      <c r="BQ57" s="1672"/>
      <c r="BR57" s="1672"/>
      <c r="BU57" s="257"/>
      <c r="BV57" s="257"/>
      <c r="BW57" s="257"/>
      <c r="BX57" s="257"/>
      <c r="BY57" s="257"/>
      <c r="BZ57" s="257"/>
      <c r="CB57" s="257"/>
      <c r="CC57" s="257"/>
      <c r="CD57" s="257"/>
      <c r="CE57" s="257"/>
      <c r="CF57" s="257"/>
      <c r="CG57" s="257"/>
      <c r="CH57" s="257"/>
      <c r="CI57" s="864"/>
      <c r="CJ57" s="864"/>
      <c r="CK57" s="1204"/>
      <c r="CL57" s="1204"/>
    </row>
    <row r="58" spans="1:90" ht="18.75" customHeight="1" thickBot="1">
      <c r="C58" s="2974" t="s">
        <v>580</v>
      </c>
      <c r="D58" s="2974"/>
      <c r="E58" s="2974"/>
      <c r="F58" s="2974"/>
      <c r="G58" s="2974"/>
      <c r="H58" s="2974"/>
      <c r="I58" s="2974"/>
      <c r="J58" s="2974"/>
      <c r="K58" s="2974"/>
      <c r="L58" s="2974"/>
      <c r="M58" s="2974"/>
      <c r="N58" s="2974"/>
      <c r="O58" s="2982">
        <v>465782198762</v>
      </c>
      <c r="P58" s="2982"/>
      <c r="Q58" s="2982"/>
      <c r="R58" s="2982"/>
      <c r="S58" s="2982"/>
      <c r="T58" s="2982"/>
      <c r="U58" s="2982"/>
      <c r="V58" s="2982"/>
      <c r="W58" s="2982"/>
      <c r="X58" s="2986">
        <v>7300000000</v>
      </c>
      <c r="Y58" s="2986"/>
      <c r="Z58" s="2986"/>
      <c r="AA58" s="2986"/>
      <c r="AB58" s="2986"/>
      <c r="AC58" s="2986"/>
      <c r="AD58" s="2986"/>
      <c r="AE58" s="2986"/>
      <c r="AF58" s="2986"/>
      <c r="AG58" s="2982">
        <v>200708761142</v>
      </c>
      <c r="AH58" s="2982"/>
      <c r="AI58" s="2982"/>
      <c r="AJ58" s="2982"/>
      <c r="AK58" s="2982"/>
      <c r="AL58" s="2982"/>
      <c r="AM58" s="2982"/>
      <c r="AN58" s="2982"/>
      <c r="AO58" s="2982"/>
      <c r="AP58" s="2244">
        <v>7300000000</v>
      </c>
      <c r="AQ58" s="2244"/>
      <c r="AR58" s="2244"/>
      <c r="AS58" s="2244"/>
      <c r="AT58" s="2244"/>
      <c r="AU58" s="2244"/>
      <c r="AV58" s="2244"/>
      <c r="AW58" s="2244"/>
      <c r="BA58" s="1672"/>
      <c r="BB58" s="1672"/>
      <c r="BC58" s="1672"/>
      <c r="BD58" s="1672"/>
      <c r="BE58" s="1672"/>
      <c r="BF58" s="1672"/>
      <c r="BG58" s="1672"/>
      <c r="BH58" s="1672"/>
      <c r="BI58" s="1672"/>
      <c r="BJ58" s="1672"/>
      <c r="BK58" s="1672"/>
      <c r="BL58" s="1672"/>
      <c r="BM58" s="1672"/>
      <c r="BN58" s="1672"/>
      <c r="BO58" s="1672"/>
      <c r="BP58" s="1672"/>
      <c r="BQ58" s="1672"/>
      <c r="BR58" s="1672"/>
      <c r="BU58" s="257"/>
      <c r="BV58" s="257"/>
      <c r="BW58" s="257"/>
      <c r="BX58" s="257"/>
      <c r="BY58" s="257"/>
      <c r="BZ58" s="257"/>
      <c r="CB58" s="257"/>
      <c r="CC58" s="257"/>
      <c r="CD58" s="257"/>
      <c r="CE58" s="257"/>
      <c r="CF58" s="257"/>
      <c r="CG58" s="257"/>
      <c r="CH58" s="257"/>
      <c r="CI58" s="864"/>
      <c r="CJ58" s="864"/>
      <c r="CK58" s="1204"/>
      <c r="CL58" s="1204"/>
    </row>
    <row r="59" spans="1:90" ht="17.25" customHeight="1" thickTop="1">
      <c r="C59" s="1274"/>
      <c r="D59" s="1274"/>
      <c r="E59" s="1274"/>
      <c r="F59" s="1274"/>
      <c r="G59" s="1274"/>
      <c r="H59" s="1274"/>
      <c r="I59" s="1274"/>
      <c r="J59" s="1274"/>
      <c r="K59" s="1274"/>
      <c r="L59" s="1274"/>
      <c r="M59" s="1274"/>
      <c r="N59" s="1274"/>
      <c r="O59" s="1176"/>
      <c r="P59" s="1177"/>
      <c r="Q59" s="1177"/>
      <c r="R59" s="1177"/>
      <c r="S59" s="1177"/>
      <c r="T59" s="1177"/>
      <c r="U59" s="1177"/>
      <c r="V59" s="1177"/>
      <c r="W59" s="1177"/>
      <c r="X59" s="1176"/>
      <c r="Y59" s="1176"/>
      <c r="Z59" s="1176"/>
      <c r="AA59" s="1176"/>
      <c r="AB59" s="1176"/>
      <c r="AC59" s="1176"/>
      <c r="AD59" s="1176"/>
      <c r="AE59" s="1176"/>
      <c r="AF59" s="1176"/>
      <c r="AG59" s="1682"/>
      <c r="AH59" s="1178"/>
      <c r="AI59" s="1178"/>
      <c r="AJ59" s="1178"/>
      <c r="AK59" s="1178"/>
      <c r="AL59" s="1178"/>
      <c r="AM59" s="1178"/>
      <c r="AN59" s="1178"/>
      <c r="AO59" s="1178"/>
      <c r="AP59" s="1682"/>
      <c r="AQ59" s="1682"/>
      <c r="AR59" s="1682"/>
      <c r="AS59" s="1682"/>
      <c r="AT59" s="1682"/>
      <c r="AU59" s="1682"/>
      <c r="AV59" s="1682"/>
      <c r="AW59" s="1682"/>
      <c r="BA59" s="1672"/>
      <c r="BB59" s="1672"/>
      <c r="BC59" s="1672"/>
      <c r="BD59" s="1672"/>
      <c r="BE59" s="1672"/>
      <c r="BF59" s="1672"/>
      <c r="BG59" s="1672"/>
      <c r="BH59" s="1672"/>
      <c r="BI59" s="1672"/>
      <c r="BJ59" s="1672"/>
      <c r="BK59" s="1672"/>
      <c r="BL59" s="1672"/>
      <c r="BM59" s="1672"/>
      <c r="BN59" s="1672"/>
      <c r="BO59" s="1672"/>
      <c r="BP59" s="1672"/>
      <c r="BQ59" s="1672"/>
      <c r="BR59" s="1672"/>
      <c r="BU59" s="257"/>
      <c r="BV59" s="257"/>
      <c r="BW59" s="257"/>
      <c r="BX59" s="257"/>
      <c r="BY59" s="257"/>
      <c r="BZ59" s="257"/>
      <c r="CB59" s="257"/>
      <c r="CC59" s="257"/>
      <c r="CD59" s="257"/>
      <c r="CE59" s="257"/>
      <c r="CF59" s="257"/>
      <c r="CG59" s="257"/>
      <c r="CH59" s="257"/>
      <c r="CI59" s="864"/>
      <c r="CJ59" s="864"/>
      <c r="CK59" s="1204"/>
      <c r="CL59" s="1204"/>
    </row>
    <row r="60" spans="1:90" ht="18.75" customHeight="1">
      <c r="A60" s="1563" t="s">
        <v>2191</v>
      </c>
      <c r="C60" s="1691" t="s">
        <v>2192</v>
      </c>
      <c r="V60" s="1691"/>
      <c r="X60" s="1665"/>
      <c r="Y60" s="1665"/>
      <c r="Z60" s="1665"/>
      <c r="AA60" s="1665"/>
      <c r="AB60" s="1665"/>
      <c r="AC60" s="1665"/>
      <c r="AD60" s="1665"/>
      <c r="AE60" s="1682"/>
      <c r="AF60" s="1682"/>
      <c r="AG60" s="1682"/>
      <c r="AH60" s="1682"/>
      <c r="AI60" s="1682"/>
      <c r="AJ60" s="1682"/>
      <c r="AK60" s="1682"/>
      <c r="AL60" s="1682"/>
      <c r="AM60" s="1682"/>
      <c r="AN60" s="1273"/>
      <c r="AO60" s="1179"/>
      <c r="AP60" s="1179"/>
      <c r="AQ60" s="1179"/>
      <c r="AR60" s="1179"/>
      <c r="AS60" s="1179"/>
      <c r="AT60" s="1179"/>
      <c r="AU60" s="1179"/>
      <c r="AV60" s="1179"/>
      <c r="AW60" s="1275" t="s">
        <v>389</v>
      </c>
      <c r="BA60" s="1702"/>
      <c r="BB60" s="1672"/>
      <c r="BC60" s="1672"/>
      <c r="BD60" s="1672"/>
      <c r="BE60" s="1672"/>
      <c r="BF60" s="1672"/>
      <c r="BG60" s="1672"/>
      <c r="BH60" s="1672"/>
      <c r="BI60" s="1672"/>
      <c r="BJ60" s="1672"/>
      <c r="BK60" s="1672"/>
      <c r="BL60" s="1672"/>
      <c r="BM60" s="1672"/>
      <c r="BN60" s="1672"/>
      <c r="BO60" s="1672"/>
      <c r="BP60" s="1672"/>
      <c r="BQ60" s="1672"/>
      <c r="BR60" s="1672"/>
      <c r="BU60" s="1619"/>
      <c r="BV60" s="1619"/>
      <c r="BW60" s="1619"/>
      <c r="BX60" s="1619"/>
      <c r="BY60" s="1619"/>
      <c r="BZ60" s="1619"/>
      <c r="CB60" s="1619"/>
      <c r="CC60" s="1619"/>
      <c r="CD60" s="1619"/>
      <c r="CE60" s="1619"/>
      <c r="CF60" s="1619"/>
      <c r="CG60" s="1619"/>
      <c r="CH60" s="1619"/>
    </row>
    <row r="61" spans="1:90" ht="17.25" customHeight="1">
      <c r="C61" s="2976" t="s">
        <v>1919</v>
      </c>
      <c r="D61" s="2977"/>
      <c r="E61" s="2977"/>
      <c r="F61" s="2977"/>
      <c r="G61" s="2977"/>
      <c r="H61" s="2977"/>
      <c r="I61" s="2977"/>
      <c r="J61" s="2977"/>
      <c r="K61" s="2977"/>
      <c r="L61" s="2977"/>
      <c r="M61" s="2977"/>
      <c r="N61" s="2977"/>
      <c r="O61" s="2977"/>
      <c r="P61" s="2977"/>
      <c r="Q61" s="2977"/>
      <c r="R61" s="2977"/>
      <c r="S61" s="2977"/>
      <c r="T61" s="2977"/>
      <c r="U61" s="2977"/>
      <c r="V61" s="2977"/>
      <c r="X61" s="2966" t="s">
        <v>395</v>
      </c>
      <c r="Y61" s="2966"/>
      <c r="Z61" s="2966"/>
      <c r="AA61" s="2966"/>
      <c r="AB61" s="2966"/>
      <c r="AC61" s="2966"/>
      <c r="AD61" s="2966"/>
      <c r="AE61" s="2927" t="s">
        <v>2039</v>
      </c>
      <c r="AF61" s="2927"/>
      <c r="AG61" s="2927"/>
      <c r="AH61" s="2927"/>
      <c r="AI61" s="2927"/>
      <c r="AJ61" s="2927"/>
      <c r="AK61" s="2927"/>
      <c r="AL61" s="2927"/>
      <c r="AM61" s="2927"/>
      <c r="AN61" s="1273"/>
      <c r="AO61" s="2345" t="s">
        <v>512</v>
      </c>
      <c r="AP61" s="2927"/>
      <c r="AQ61" s="2927"/>
      <c r="AR61" s="2927"/>
      <c r="AS61" s="2927"/>
      <c r="AT61" s="2927"/>
      <c r="AU61" s="2927"/>
      <c r="AV61" s="2927"/>
      <c r="AW61" s="2927"/>
      <c r="BA61" s="1702"/>
      <c r="BB61" s="1672"/>
      <c r="BC61" s="1672"/>
      <c r="BD61" s="1672"/>
      <c r="BE61" s="1672"/>
      <c r="BF61" s="1672"/>
      <c r="BG61" s="1672"/>
      <c r="BH61" s="1672"/>
      <c r="BI61" s="1672"/>
      <c r="BJ61" s="1672"/>
      <c r="BK61" s="1672"/>
      <c r="BL61" s="1672"/>
      <c r="BM61" s="1672"/>
      <c r="BN61" s="1672"/>
      <c r="BO61" s="1672"/>
      <c r="BP61" s="1672"/>
      <c r="BQ61" s="1672"/>
      <c r="BR61" s="1672"/>
      <c r="BU61" s="1619"/>
      <c r="BV61" s="1619"/>
      <c r="BW61" s="1619"/>
      <c r="BX61" s="1619"/>
      <c r="BY61" s="1619"/>
      <c r="BZ61" s="1619"/>
      <c r="CB61" s="1619"/>
      <c r="CC61" s="1619"/>
      <c r="CD61" s="1619"/>
      <c r="CE61" s="1619"/>
      <c r="CF61" s="1619"/>
      <c r="CG61" s="1619"/>
      <c r="CH61" s="1619"/>
    </row>
    <row r="62" spans="1:90" ht="17.25" customHeight="1">
      <c r="A62" s="440"/>
      <c r="B62" s="1702"/>
      <c r="C62" s="2876"/>
      <c r="D62" s="2936"/>
      <c r="E62" s="2936"/>
      <c r="F62" s="2936"/>
      <c r="G62" s="2936"/>
      <c r="H62" s="2936"/>
      <c r="I62" s="2936"/>
      <c r="J62" s="2936"/>
      <c r="K62" s="2936"/>
      <c r="L62" s="2936"/>
      <c r="M62" s="2936"/>
      <c r="N62" s="2936"/>
      <c r="O62" s="2936"/>
      <c r="P62" s="2936"/>
      <c r="Q62" s="2936"/>
      <c r="R62" s="2936"/>
      <c r="S62" s="2936"/>
      <c r="T62" s="2936"/>
      <c r="U62" s="2936"/>
      <c r="V62" s="2936"/>
      <c r="X62" s="2938"/>
      <c r="Y62" s="2938"/>
      <c r="Z62" s="2938"/>
      <c r="AA62" s="2938"/>
      <c r="AB62" s="2938"/>
      <c r="AC62" s="2938"/>
      <c r="AD62" s="2938"/>
      <c r="AE62" s="2232"/>
      <c r="AF62" s="2232"/>
      <c r="AG62" s="2232"/>
      <c r="AH62" s="2232"/>
      <c r="AI62" s="2232"/>
      <c r="AJ62" s="2232"/>
      <c r="AK62" s="2232"/>
      <c r="AL62" s="2232"/>
      <c r="AM62" s="2232"/>
      <c r="AN62" s="1624"/>
      <c r="AO62" s="2232"/>
      <c r="AP62" s="2232"/>
      <c r="AQ62" s="2232"/>
      <c r="AR62" s="2232"/>
      <c r="AS62" s="2232"/>
      <c r="AT62" s="2232"/>
      <c r="AU62" s="2232"/>
      <c r="AV62" s="2232"/>
      <c r="AW62" s="2232"/>
      <c r="AY62" s="1702"/>
      <c r="AZ62" s="1702"/>
      <c r="BA62" s="1702"/>
      <c r="BB62" s="1702"/>
      <c r="BC62" s="1702"/>
      <c r="BD62" s="1702"/>
      <c r="BE62" s="1702"/>
      <c r="BF62" s="1702"/>
      <c r="BG62" s="1702"/>
      <c r="BH62" s="1702"/>
      <c r="BI62" s="1702"/>
      <c r="BJ62" s="1702"/>
      <c r="BK62" s="1702"/>
      <c r="BL62" s="1702"/>
      <c r="BM62" s="1702"/>
      <c r="BN62" s="1702"/>
      <c r="BO62" s="1702"/>
      <c r="BP62" s="1702"/>
      <c r="BQ62" s="1702"/>
      <c r="BR62" s="1702"/>
      <c r="BU62" s="1619"/>
      <c r="BV62" s="1619"/>
      <c r="BW62" s="1619"/>
      <c r="BX62" s="1619"/>
      <c r="BY62" s="1619"/>
      <c r="BZ62" s="1619"/>
      <c r="CB62" s="1619"/>
      <c r="CC62" s="1619"/>
      <c r="CD62" s="1619"/>
      <c r="CE62" s="1619"/>
      <c r="CF62" s="1619"/>
      <c r="CG62" s="1619"/>
      <c r="CH62" s="1619"/>
    </row>
    <row r="63" spans="1:90" ht="28.5" customHeight="1">
      <c r="C63" s="2876" t="s">
        <v>1918</v>
      </c>
      <c r="D63" s="2936"/>
      <c r="E63" s="2936"/>
      <c r="F63" s="2936"/>
      <c r="G63" s="2936"/>
      <c r="H63" s="2936"/>
      <c r="I63" s="2936"/>
      <c r="J63" s="2936"/>
      <c r="K63" s="2936"/>
      <c r="L63" s="2936"/>
      <c r="M63" s="2936"/>
      <c r="N63" s="2936"/>
      <c r="O63" s="2936"/>
      <c r="P63" s="2936"/>
      <c r="Q63" s="2936"/>
      <c r="R63" s="2936"/>
      <c r="S63" s="2936"/>
      <c r="T63" s="2936"/>
      <c r="U63" s="2936"/>
      <c r="V63" s="2936"/>
      <c r="X63" s="2556" t="s">
        <v>1393</v>
      </c>
      <c r="Y63" s="2556"/>
      <c r="Z63" s="2556"/>
      <c r="AA63" s="2556"/>
      <c r="AB63" s="2556"/>
      <c r="AC63" s="2556"/>
      <c r="AD63" s="2556"/>
      <c r="AE63" s="2232">
        <v>0</v>
      </c>
      <c r="AF63" s="2232"/>
      <c r="AG63" s="2232"/>
      <c r="AH63" s="2232"/>
      <c r="AI63" s="2232"/>
      <c r="AJ63" s="2232"/>
      <c r="AK63" s="2232"/>
      <c r="AL63" s="2232"/>
      <c r="AM63" s="2232"/>
      <c r="AN63" s="1624"/>
      <c r="AO63" s="2232">
        <v>9331798789</v>
      </c>
      <c r="AP63" s="2232"/>
      <c r="AQ63" s="2232"/>
      <c r="AR63" s="2232"/>
      <c r="AS63" s="2232"/>
      <c r="AT63" s="2232"/>
      <c r="AU63" s="2232"/>
      <c r="AV63" s="2232"/>
      <c r="AW63" s="2232"/>
      <c r="BA63" s="1702"/>
      <c r="BB63" s="1672"/>
      <c r="BC63" s="1672"/>
      <c r="BD63" s="1672"/>
      <c r="BE63" s="1672"/>
      <c r="BF63" s="1672"/>
      <c r="BG63" s="1672"/>
      <c r="BH63" s="1672"/>
      <c r="BI63" s="1672"/>
      <c r="BJ63" s="1672"/>
      <c r="BK63" s="1672"/>
      <c r="BL63" s="1672"/>
      <c r="BM63" s="1672"/>
      <c r="BN63" s="1672"/>
      <c r="BO63" s="1672"/>
      <c r="BP63" s="1672"/>
      <c r="BQ63" s="1672"/>
      <c r="BR63" s="1672"/>
      <c r="BU63" s="1619"/>
      <c r="BV63" s="1619"/>
      <c r="BW63" s="1619"/>
      <c r="BX63" s="1619"/>
      <c r="BY63" s="1619"/>
      <c r="BZ63" s="1619"/>
      <c r="CB63" s="1619"/>
      <c r="CC63" s="1619"/>
      <c r="CD63" s="1619"/>
      <c r="CE63" s="1619"/>
      <c r="CF63" s="1619"/>
      <c r="CG63" s="1619"/>
      <c r="CH63" s="1619"/>
    </row>
    <row r="64" spans="1:90" ht="30" customHeight="1">
      <c r="C64" s="2876" t="s">
        <v>1655</v>
      </c>
      <c r="D64" s="2936"/>
      <c r="E64" s="2936"/>
      <c r="F64" s="2936"/>
      <c r="G64" s="2936"/>
      <c r="H64" s="2936"/>
      <c r="I64" s="2936"/>
      <c r="J64" s="2936"/>
      <c r="K64" s="2936"/>
      <c r="L64" s="2936"/>
      <c r="M64" s="2936"/>
      <c r="N64" s="2936"/>
      <c r="O64" s="2936"/>
      <c r="P64" s="2936"/>
      <c r="Q64" s="2936"/>
      <c r="R64" s="2936"/>
      <c r="S64" s="2936"/>
      <c r="T64" s="2936"/>
      <c r="U64" s="2936"/>
      <c r="V64" s="2936"/>
      <c r="X64" s="2556" t="s">
        <v>1393</v>
      </c>
      <c r="Y64" s="2556"/>
      <c r="Z64" s="2556"/>
      <c r="AA64" s="2556"/>
      <c r="AB64" s="2556"/>
      <c r="AC64" s="2556"/>
      <c r="AD64" s="2556"/>
      <c r="AE64" s="2232">
        <v>0</v>
      </c>
      <c r="AF64" s="2232"/>
      <c r="AG64" s="2232"/>
      <c r="AH64" s="2232"/>
      <c r="AI64" s="2232"/>
      <c r="AJ64" s="2232"/>
      <c r="AK64" s="2232"/>
      <c r="AL64" s="2232"/>
      <c r="AM64" s="2232"/>
      <c r="AN64" s="1624"/>
      <c r="AO64" s="2232">
        <v>12217375912</v>
      </c>
      <c r="AP64" s="2232"/>
      <c r="AQ64" s="2232"/>
      <c r="AR64" s="2232"/>
      <c r="AS64" s="2232"/>
      <c r="AT64" s="2232"/>
      <c r="AU64" s="2232"/>
      <c r="AV64" s="2232"/>
      <c r="AW64" s="2232"/>
      <c r="BA64" s="1702"/>
      <c r="BB64" s="1672"/>
      <c r="BC64" s="1672"/>
      <c r="BD64" s="1672"/>
      <c r="BE64" s="1672"/>
      <c r="BF64" s="1672"/>
      <c r="BG64" s="1672"/>
      <c r="BH64" s="1672"/>
      <c r="BI64" s="1672"/>
      <c r="BJ64" s="1672"/>
      <c r="BK64" s="1672"/>
      <c r="BL64" s="1672"/>
      <c r="BM64" s="1672"/>
      <c r="BN64" s="1672"/>
      <c r="BO64" s="1672"/>
      <c r="BP64" s="1672"/>
      <c r="BQ64" s="1672"/>
      <c r="BR64" s="1672"/>
      <c r="BU64" s="1619"/>
      <c r="BV64" s="1619"/>
      <c r="BW64" s="1619"/>
      <c r="BX64" s="1619"/>
      <c r="BY64" s="1619"/>
      <c r="BZ64" s="1619"/>
      <c r="CB64" s="1619"/>
      <c r="CC64" s="1619"/>
      <c r="CD64" s="1619"/>
      <c r="CE64" s="1619"/>
      <c r="CF64" s="1619"/>
      <c r="CG64" s="1619"/>
      <c r="CH64" s="1619"/>
    </row>
    <row r="65" spans="1:91" ht="28.5" customHeight="1">
      <c r="C65" s="3142" t="s">
        <v>2133</v>
      </c>
      <c r="D65" s="3142"/>
      <c r="E65" s="3142"/>
      <c r="F65" s="3142"/>
      <c r="G65" s="3142"/>
      <c r="H65" s="3142"/>
      <c r="I65" s="3142"/>
      <c r="J65" s="3142"/>
      <c r="K65" s="3142"/>
      <c r="L65" s="3142"/>
      <c r="M65" s="3142"/>
      <c r="N65" s="3142"/>
      <c r="O65" s="3142"/>
      <c r="P65" s="3142"/>
      <c r="Q65" s="3142"/>
      <c r="R65" s="3142"/>
      <c r="S65" s="3142"/>
      <c r="T65" s="3142"/>
      <c r="U65" s="3142"/>
      <c r="V65" s="3142"/>
      <c r="X65" s="2556" t="s">
        <v>1393</v>
      </c>
      <c r="Y65" s="2556"/>
      <c r="Z65" s="2556"/>
      <c r="AA65" s="2556"/>
      <c r="AB65" s="2556"/>
      <c r="AC65" s="2556"/>
      <c r="AD65" s="2556"/>
      <c r="AE65" s="2229">
        <v>29472083378</v>
      </c>
      <c r="AF65" s="2229"/>
      <c r="AG65" s="2229"/>
      <c r="AH65" s="2229"/>
      <c r="AI65" s="2229"/>
      <c r="AJ65" s="2229"/>
      <c r="AK65" s="2229"/>
      <c r="AL65" s="2229"/>
      <c r="AM65" s="2229"/>
      <c r="AN65" s="1624"/>
      <c r="AO65" s="2229"/>
      <c r="AP65" s="2229"/>
      <c r="AQ65" s="2229"/>
      <c r="AR65" s="2229"/>
      <c r="AS65" s="2229"/>
      <c r="AT65" s="2229"/>
      <c r="AU65" s="2229"/>
      <c r="AV65" s="2229"/>
      <c r="AW65" s="2229"/>
      <c r="BA65" s="1702"/>
      <c r="BB65" s="1672"/>
      <c r="BC65" s="1672"/>
      <c r="BD65" s="1672"/>
      <c r="BE65" s="1672"/>
      <c r="BF65" s="1672"/>
      <c r="BG65" s="1672"/>
      <c r="BH65" s="1672"/>
      <c r="BI65" s="1672"/>
      <c r="BJ65" s="1672"/>
      <c r="BK65" s="1672"/>
      <c r="BL65" s="1672"/>
      <c r="BM65" s="1672"/>
      <c r="BN65" s="1672"/>
      <c r="BO65" s="1672"/>
      <c r="BP65" s="1672"/>
      <c r="BQ65" s="1672"/>
      <c r="BR65" s="1672"/>
      <c r="BU65" s="1619"/>
      <c r="BV65" s="1619"/>
      <c r="BW65" s="1619"/>
      <c r="BX65" s="1619"/>
      <c r="BY65" s="1619"/>
      <c r="BZ65" s="1619"/>
      <c r="CB65" s="1619"/>
      <c r="CC65" s="1619"/>
      <c r="CD65" s="1619"/>
      <c r="CE65" s="1619"/>
      <c r="CF65" s="1619"/>
      <c r="CG65" s="1619"/>
      <c r="CH65" s="1619"/>
    </row>
    <row r="66" spans="1:91" ht="23.25" customHeight="1">
      <c r="C66" s="3142" t="s">
        <v>1452</v>
      </c>
      <c r="D66" s="3142"/>
      <c r="E66" s="3142"/>
      <c r="F66" s="3142"/>
      <c r="G66" s="3142"/>
      <c r="H66" s="3142"/>
      <c r="I66" s="3142"/>
      <c r="J66" s="3142"/>
      <c r="K66" s="3142"/>
      <c r="L66" s="3142"/>
      <c r="M66" s="3142"/>
      <c r="N66" s="3142"/>
      <c r="O66" s="3142"/>
      <c r="P66" s="3142"/>
      <c r="Q66" s="3142"/>
      <c r="R66" s="3142"/>
      <c r="S66" s="3142"/>
      <c r="T66" s="3142"/>
      <c r="U66" s="3142"/>
      <c r="V66" s="3142"/>
      <c r="X66" s="2556" t="s">
        <v>1393</v>
      </c>
      <c r="Y66" s="2556"/>
      <c r="Z66" s="2556"/>
      <c r="AA66" s="2556"/>
      <c r="AB66" s="2556"/>
      <c r="AC66" s="2556"/>
      <c r="AD66" s="2556"/>
      <c r="AE66" s="2229">
        <v>12085466000</v>
      </c>
      <c r="AF66" s="2229"/>
      <c r="AG66" s="2229"/>
      <c r="AH66" s="2229"/>
      <c r="AI66" s="2229"/>
      <c r="AJ66" s="2229"/>
      <c r="AK66" s="2229"/>
      <c r="AL66" s="2229"/>
      <c r="AM66" s="2229"/>
      <c r="AN66" s="1624"/>
      <c r="AO66" s="2229">
        <v>1128955354</v>
      </c>
      <c r="AP66" s="2229"/>
      <c r="AQ66" s="2229"/>
      <c r="AR66" s="2229"/>
      <c r="AS66" s="2229"/>
      <c r="AT66" s="2229"/>
      <c r="AU66" s="2229"/>
      <c r="AV66" s="2229"/>
      <c r="AW66" s="2229"/>
      <c r="BA66" s="1702"/>
      <c r="BB66" s="1672"/>
      <c r="BC66" s="1672"/>
      <c r="BD66" s="1672"/>
      <c r="BE66" s="1672"/>
      <c r="BF66" s="1672"/>
      <c r="BG66" s="1672"/>
      <c r="BH66" s="1672"/>
      <c r="BI66" s="1672"/>
      <c r="BJ66" s="1672"/>
      <c r="BK66" s="1672"/>
      <c r="BL66" s="1672"/>
      <c r="BM66" s="1672"/>
      <c r="BN66" s="1672"/>
      <c r="BO66" s="1672"/>
      <c r="BP66" s="1672"/>
      <c r="BQ66" s="1672"/>
      <c r="BR66" s="1672"/>
      <c r="BU66" s="1619"/>
      <c r="BV66" s="1619"/>
      <c r="BW66" s="1619"/>
      <c r="BX66" s="1619"/>
      <c r="BY66" s="1619"/>
      <c r="BZ66" s="1619"/>
      <c r="CB66" s="1619"/>
      <c r="CC66" s="1619"/>
      <c r="CD66" s="1619"/>
      <c r="CE66" s="1619"/>
      <c r="CF66" s="1619"/>
      <c r="CG66" s="1619"/>
      <c r="CH66" s="1619"/>
      <c r="CI66" s="1406"/>
    </row>
    <row r="67" spans="1:91" ht="30" customHeight="1" thickBot="1">
      <c r="C67" s="2876" t="s">
        <v>1916</v>
      </c>
      <c r="D67" s="2936"/>
      <c r="E67" s="2936"/>
      <c r="F67" s="2936"/>
      <c r="G67" s="2936"/>
      <c r="H67" s="2936"/>
      <c r="I67" s="2936"/>
      <c r="J67" s="2936"/>
      <c r="K67" s="2936"/>
      <c r="L67" s="2936"/>
      <c r="M67" s="2936"/>
      <c r="N67" s="2936"/>
      <c r="O67" s="2936"/>
      <c r="P67" s="2936"/>
      <c r="Q67" s="2936"/>
      <c r="R67" s="2936"/>
      <c r="S67" s="2936"/>
      <c r="T67" s="2936"/>
      <c r="U67" s="2936"/>
      <c r="V67" s="2936"/>
      <c r="W67" s="1691"/>
      <c r="X67" s="2556" t="s">
        <v>1393</v>
      </c>
      <c r="Y67" s="2556"/>
      <c r="Z67" s="2556"/>
      <c r="AA67" s="2556"/>
      <c r="AB67" s="2556"/>
      <c r="AC67" s="2556"/>
      <c r="AD67" s="2556"/>
      <c r="AE67" s="2229">
        <v>33549454694</v>
      </c>
      <c r="AF67" s="2229"/>
      <c r="AG67" s="2229"/>
      <c r="AH67" s="2229"/>
      <c r="AI67" s="2229"/>
      <c r="AJ67" s="2229"/>
      <c r="AK67" s="2229"/>
      <c r="AL67" s="2229"/>
      <c r="AM67" s="2229"/>
      <c r="AN67" s="1621"/>
      <c r="AO67" s="2229">
        <v>13654097072</v>
      </c>
      <c r="AP67" s="2229"/>
      <c r="AQ67" s="2229"/>
      <c r="AR67" s="2229"/>
      <c r="AS67" s="2229"/>
      <c r="AT67" s="2229"/>
      <c r="AU67" s="2229"/>
      <c r="AV67" s="2229"/>
      <c r="AW67" s="2229"/>
      <c r="BA67" s="1672"/>
      <c r="BB67" s="1672"/>
      <c r="BC67" s="1672"/>
      <c r="BD67" s="1672"/>
      <c r="BE67" s="1672"/>
      <c r="BF67" s="1672"/>
      <c r="BG67" s="1672"/>
      <c r="BH67" s="1672"/>
      <c r="BI67" s="1672"/>
      <c r="BJ67" s="1672"/>
      <c r="BK67" s="1672"/>
      <c r="BL67" s="1672"/>
      <c r="BM67" s="1672"/>
      <c r="BN67" s="1672"/>
      <c r="BO67" s="1672"/>
      <c r="BP67" s="1672"/>
      <c r="BQ67" s="1672"/>
      <c r="BR67" s="1672"/>
      <c r="BU67" s="2222"/>
      <c r="BV67" s="2222"/>
      <c r="BW67" s="2222"/>
      <c r="BX67" s="2222"/>
      <c r="BY67" s="2222"/>
      <c r="BZ67" s="2222"/>
      <c r="CB67" s="2222"/>
      <c r="CC67" s="2222"/>
      <c r="CD67" s="2222"/>
      <c r="CE67" s="2222"/>
      <c r="CF67" s="2222"/>
      <c r="CG67" s="2222"/>
      <c r="CH67" s="257"/>
      <c r="CK67" s="1664"/>
      <c r="CL67" s="1664"/>
    </row>
    <row r="68" spans="1:91" s="1691" customFormat="1" ht="18" hidden="1" customHeight="1" thickTop="1" thickBot="1">
      <c r="A68" s="1712"/>
      <c r="B68" s="1672"/>
      <c r="C68" s="2877" t="s">
        <v>580</v>
      </c>
      <c r="D68" s="2877"/>
      <c r="E68" s="2877"/>
      <c r="F68" s="2877"/>
      <c r="G68" s="2877"/>
      <c r="H68" s="2877"/>
      <c r="I68" s="2877"/>
      <c r="J68" s="2877"/>
      <c r="K68" s="2877"/>
      <c r="L68" s="2877"/>
      <c r="M68" s="2877"/>
      <c r="N68" s="2877"/>
      <c r="O68" s="2877"/>
      <c r="P68" s="2877"/>
      <c r="Q68" s="2877"/>
      <c r="R68" s="2877"/>
      <c r="S68" s="2877"/>
      <c r="T68" s="2877"/>
      <c r="U68" s="2877"/>
      <c r="V68" s="2877"/>
      <c r="X68" s="1672"/>
      <c r="Y68" s="1672"/>
      <c r="Z68" s="1672"/>
      <c r="AA68" s="1672"/>
      <c r="AB68" s="1672"/>
      <c r="AC68" s="1672"/>
      <c r="AD68" s="1672"/>
      <c r="AE68" s="2244">
        <v>75107004072</v>
      </c>
      <c r="AF68" s="2244"/>
      <c r="AG68" s="2244"/>
      <c r="AH68" s="2244"/>
      <c r="AI68" s="2244"/>
      <c r="AJ68" s="2244"/>
      <c r="AK68" s="2244"/>
      <c r="AL68" s="2244"/>
      <c r="AM68" s="2244"/>
      <c r="AN68" s="1623"/>
      <c r="AO68" s="2244">
        <v>36332227127</v>
      </c>
      <c r="AP68" s="2244"/>
      <c r="AQ68" s="2244"/>
      <c r="AR68" s="2244"/>
      <c r="AS68" s="2244"/>
      <c r="AT68" s="2244"/>
      <c r="AU68" s="2244"/>
      <c r="AV68" s="2244"/>
      <c r="AW68" s="2244"/>
      <c r="AY68" s="1672"/>
      <c r="AZ68" s="1672"/>
      <c r="BA68" s="1672"/>
      <c r="BB68" s="1672"/>
      <c r="BC68" s="1672"/>
      <c r="BD68" s="1672"/>
      <c r="BE68" s="1672"/>
      <c r="BF68" s="1672"/>
      <c r="BG68" s="1672"/>
      <c r="BH68" s="1672"/>
      <c r="BI68" s="1672"/>
      <c r="BJ68" s="1672"/>
      <c r="BK68" s="1672"/>
      <c r="BL68" s="1672"/>
      <c r="BM68" s="1672"/>
      <c r="BN68" s="1672"/>
      <c r="BO68" s="1672"/>
      <c r="BP68" s="1672"/>
      <c r="BQ68" s="1672"/>
      <c r="BR68" s="1672"/>
      <c r="BU68" s="257"/>
      <c r="BV68" s="257"/>
      <c r="BW68" s="257"/>
      <c r="BX68" s="257"/>
      <c r="BY68" s="257"/>
      <c r="BZ68" s="257"/>
      <c r="CB68" s="257"/>
      <c r="CC68" s="257"/>
      <c r="CD68" s="257"/>
      <c r="CE68" s="257"/>
      <c r="CF68" s="257"/>
      <c r="CG68" s="257"/>
      <c r="CH68" s="257"/>
      <c r="CI68" s="1226"/>
      <c r="CJ68" s="1279"/>
      <c r="CK68" s="1279"/>
      <c r="CL68" s="1279"/>
      <c r="CM68" s="1226"/>
    </row>
    <row r="69" spans="1:91" ht="15.75" customHeight="1" thickTop="1">
      <c r="C69" s="1672"/>
      <c r="D69" s="1670"/>
      <c r="E69" s="1670"/>
      <c r="F69" s="1670"/>
      <c r="G69" s="1670"/>
      <c r="H69" s="1670"/>
      <c r="I69" s="1670"/>
      <c r="J69" s="1670"/>
      <c r="K69" s="1670"/>
      <c r="L69" s="1670"/>
      <c r="M69" s="1670"/>
      <c r="N69" s="1670"/>
      <c r="O69" s="1604"/>
      <c r="P69" s="1604"/>
      <c r="Q69" s="1604"/>
      <c r="R69" s="1604"/>
      <c r="S69" s="1604"/>
      <c r="T69" s="1604"/>
      <c r="U69" s="1604"/>
      <c r="V69" s="1604"/>
      <c r="W69" s="1604"/>
      <c r="X69" s="1670"/>
      <c r="Y69" s="1670"/>
      <c r="Z69" s="1670"/>
      <c r="AA69" s="1736"/>
      <c r="AB69" s="1625"/>
      <c r="AE69" s="1682"/>
      <c r="AF69" s="1682"/>
      <c r="AG69" s="1682"/>
      <c r="AH69" s="1682"/>
      <c r="AI69" s="1682"/>
      <c r="AJ69" s="1682"/>
      <c r="AK69" s="1682"/>
      <c r="AL69" s="1682"/>
      <c r="AM69" s="1682"/>
      <c r="AN69" s="1644"/>
      <c r="AO69" s="1682"/>
      <c r="AP69" s="1682"/>
      <c r="AQ69" s="1682"/>
      <c r="AR69" s="1682"/>
      <c r="AS69" s="1682"/>
      <c r="AT69" s="1682"/>
      <c r="AU69" s="1682"/>
      <c r="AV69" s="1682"/>
      <c r="AW69" s="1682"/>
      <c r="BA69" s="1672"/>
      <c r="BB69" s="1672"/>
      <c r="BC69" s="1672"/>
      <c r="BD69" s="1672"/>
      <c r="BE69" s="1672"/>
      <c r="BF69" s="1672"/>
      <c r="BG69" s="1672"/>
      <c r="BH69" s="1672"/>
      <c r="BI69" s="1672"/>
      <c r="BJ69" s="1672"/>
      <c r="BK69" s="1672"/>
      <c r="BL69" s="1672"/>
      <c r="BM69" s="1672"/>
      <c r="BN69" s="1672"/>
      <c r="BO69" s="1672"/>
      <c r="BP69" s="1672"/>
      <c r="BQ69" s="1672"/>
      <c r="BR69" s="1672"/>
      <c r="BU69" s="257"/>
      <c r="BV69" s="257"/>
      <c r="BW69" s="257"/>
      <c r="BX69" s="257"/>
      <c r="BY69" s="257"/>
      <c r="BZ69" s="257"/>
      <c r="CB69" s="257"/>
      <c r="CC69" s="257"/>
      <c r="CD69" s="257"/>
      <c r="CE69" s="257"/>
      <c r="CF69" s="257"/>
      <c r="CG69" s="257"/>
      <c r="CH69" s="257"/>
      <c r="CI69" s="864"/>
      <c r="CJ69" s="864"/>
      <c r="CK69" s="1204"/>
      <c r="CL69" s="1204"/>
    </row>
    <row r="70" spans="1:91" ht="17.25" customHeight="1">
      <c r="A70" s="1356">
        <v>4</v>
      </c>
      <c r="B70" s="833" t="s">
        <v>536</v>
      </c>
      <c r="C70" s="410" t="s">
        <v>1885</v>
      </c>
      <c r="D70" s="410"/>
      <c r="E70" s="410"/>
      <c r="F70" s="410"/>
      <c r="G70" s="1010"/>
      <c r="H70" s="1010"/>
      <c r="I70" s="1010"/>
      <c r="J70" s="1010"/>
      <c r="K70" s="1010"/>
      <c r="L70" s="1010"/>
      <c r="M70" s="1010"/>
      <c r="N70" s="1010"/>
      <c r="O70" s="1010"/>
      <c r="P70" s="1010"/>
      <c r="Q70" s="1010"/>
      <c r="R70" s="1010"/>
      <c r="S70" s="1010"/>
      <c r="T70" s="1010"/>
      <c r="U70" s="1010"/>
      <c r="V70" s="1010"/>
      <c r="W70" s="1010"/>
      <c r="X70" s="1010"/>
      <c r="Y70" s="1010"/>
      <c r="Z70" s="1010"/>
      <c r="AA70" s="1008"/>
      <c r="AB70" s="1008"/>
      <c r="AC70" s="1760"/>
      <c r="AD70" s="1760"/>
      <c r="AE70" s="871"/>
      <c r="AF70" s="871"/>
      <c r="AG70" s="871"/>
      <c r="AH70" s="871"/>
      <c r="AI70" s="871"/>
      <c r="AJ70" s="871"/>
      <c r="AK70" s="871"/>
      <c r="AL70" s="871"/>
      <c r="AM70" s="871"/>
      <c r="AN70" s="1761"/>
      <c r="AO70" s="871"/>
      <c r="AP70" s="871"/>
      <c r="AQ70" s="871"/>
      <c r="AR70" s="871"/>
      <c r="AS70" s="871"/>
      <c r="AT70" s="871"/>
      <c r="AU70" s="871"/>
      <c r="AV70" s="871"/>
      <c r="AW70" s="1358" t="s">
        <v>389</v>
      </c>
      <c r="AY70" s="1672">
        <v>2</v>
      </c>
      <c r="AZ70" s="1672" t="s">
        <v>536</v>
      </c>
      <c r="BA70" s="1691" t="s">
        <v>198</v>
      </c>
      <c r="BB70" s="1691"/>
      <c r="BC70" s="1691"/>
      <c r="BD70" s="1691"/>
      <c r="BE70" s="1691"/>
      <c r="BF70" s="1691"/>
      <c r="BG70" s="1691"/>
      <c r="BH70" s="1691"/>
      <c r="BI70" s="1691"/>
      <c r="BJ70" s="1691"/>
      <c r="BK70" s="1691"/>
      <c r="BL70" s="1691"/>
      <c r="BM70" s="1691"/>
      <c r="BN70" s="1691"/>
      <c r="BO70" s="1691"/>
      <c r="BP70" s="1691"/>
      <c r="BQ70" s="1691"/>
      <c r="BR70" s="1691"/>
    </row>
    <row r="71" spans="1:91" hidden="1">
      <c r="A71" s="1356"/>
      <c r="B71" s="1612"/>
      <c r="C71" s="1740" t="s">
        <v>1344</v>
      </c>
      <c r="D71" s="1740"/>
      <c r="E71" s="1740"/>
      <c r="F71" s="1740"/>
      <c r="G71" s="1740"/>
      <c r="H71" s="1612"/>
      <c r="I71" s="1612"/>
      <c r="J71" s="1612"/>
      <c r="K71" s="1612"/>
      <c r="L71" s="1612"/>
      <c r="M71" s="1612"/>
      <c r="N71" s="1612"/>
      <c r="O71" s="1612"/>
      <c r="P71" s="1612"/>
      <c r="Q71" s="1612"/>
      <c r="R71" s="1612"/>
      <c r="S71" s="1612"/>
      <c r="T71" s="1612"/>
      <c r="U71" s="1612"/>
      <c r="V71" s="1612"/>
      <c r="W71" s="1612"/>
      <c r="X71" s="1612"/>
      <c r="Y71" s="1612"/>
      <c r="Z71" s="1612"/>
      <c r="AA71" s="1008"/>
      <c r="AB71" s="1008"/>
      <c r="AC71" s="1760"/>
      <c r="AD71" s="1760"/>
      <c r="AE71" s="2920"/>
      <c r="AF71" s="2920"/>
      <c r="AG71" s="2920"/>
      <c r="AH71" s="2920"/>
      <c r="AI71" s="2920"/>
      <c r="AJ71" s="2920"/>
      <c r="AK71" s="2920"/>
      <c r="AL71" s="2920"/>
      <c r="AM71" s="2920"/>
      <c r="AN71" s="1733"/>
      <c r="AO71" s="2920"/>
      <c r="AP71" s="2920"/>
      <c r="AQ71" s="2920"/>
      <c r="AR71" s="2920"/>
      <c r="AS71" s="2920"/>
      <c r="AT71" s="2920"/>
      <c r="AU71" s="2920"/>
      <c r="AV71" s="2920"/>
      <c r="AW71" s="2920"/>
      <c r="BA71" s="1702" t="s">
        <v>199</v>
      </c>
      <c r="BB71" s="1672"/>
      <c r="BC71" s="1672"/>
      <c r="BD71" s="1672"/>
      <c r="BE71" s="1672"/>
      <c r="BF71" s="1672"/>
      <c r="BG71" s="1672"/>
      <c r="BH71" s="1672"/>
      <c r="BI71" s="1672"/>
      <c r="BJ71" s="1672"/>
      <c r="BK71" s="1672"/>
      <c r="BL71" s="1672"/>
      <c r="BM71" s="1672"/>
      <c r="BN71" s="1672"/>
      <c r="BO71" s="1672"/>
      <c r="BP71" s="1672"/>
      <c r="BQ71" s="1672"/>
      <c r="BR71" s="1672"/>
      <c r="BU71" s="2224"/>
      <c r="BV71" s="2224"/>
      <c r="BW71" s="2224"/>
      <c r="BX71" s="2224"/>
      <c r="BY71" s="2224"/>
      <c r="BZ71" s="2224"/>
      <c r="CB71" s="2224"/>
      <c r="CC71" s="2224"/>
      <c r="CD71" s="2224"/>
      <c r="CE71" s="2224"/>
      <c r="CF71" s="2224"/>
      <c r="CG71" s="2224"/>
      <c r="CH71" s="1619"/>
    </row>
    <row r="72" spans="1:91" hidden="1">
      <c r="A72" s="1356"/>
      <c r="B72" s="1612"/>
      <c r="C72" s="1740" t="s">
        <v>1342</v>
      </c>
      <c r="D72" s="1740"/>
      <c r="E72" s="1740"/>
      <c r="F72" s="1740"/>
      <c r="G72" s="1740"/>
      <c r="H72" s="1612"/>
      <c r="I72" s="1612"/>
      <c r="J72" s="1612"/>
      <c r="K72" s="1612"/>
      <c r="L72" s="1612"/>
      <c r="M72" s="1612"/>
      <c r="N72" s="1612"/>
      <c r="O72" s="1612"/>
      <c r="P72" s="1612"/>
      <c r="Q72" s="1612"/>
      <c r="R72" s="1612"/>
      <c r="S72" s="1612"/>
      <c r="T72" s="1612"/>
      <c r="U72" s="1612"/>
      <c r="V72" s="1612"/>
      <c r="W72" s="1612"/>
      <c r="X72" s="1612"/>
      <c r="Y72" s="1612"/>
      <c r="Z72" s="1612"/>
      <c r="AA72" s="1008"/>
      <c r="AB72" s="1008"/>
      <c r="AC72" s="1760"/>
      <c r="AD72" s="1760"/>
      <c r="AE72" s="2920"/>
      <c r="AF72" s="2920"/>
      <c r="AG72" s="2920"/>
      <c r="AH72" s="2920"/>
      <c r="AI72" s="2920"/>
      <c r="AJ72" s="2920"/>
      <c r="AK72" s="2920"/>
      <c r="AL72" s="2920"/>
      <c r="AM72" s="2920"/>
      <c r="AN72" s="1733"/>
      <c r="AO72" s="2920"/>
      <c r="AP72" s="2920"/>
      <c r="AQ72" s="2920"/>
      <c r="AR72" s="2920"/>
      <c r="AS72" s="2920"/>
      <c r="AT72" s="2920"/>
      <c r="AU72" s="2920"/>
      <c r="AV72" s="2920"/>
      <c r="AW72" s="2920"/>
      <c r="BA72" s="1702" t="s">
        <v>199</v>
      </c>
      <c r="BB72" s="1672"/>
      <c r="BC72" s="1672"/>
      <c r="BD72" s="1672"/>
      <c r="BE72" s="1672"/>
      <c r="BF72" s="1672"/>
      <c r="BG72" s="1672"/>
      <c r="BH72" s="1672"/>
      <c r="BI72" s="1672"/>
      <c r="BJ72" s="1672"/>
      <c r="BK72" s="1672"/>
      <c r="BL72" s="1672"/>
      <c r="BM72" s="1672"/>
      <c r="BN72" s="1672"/>
      <c r="BO72" s="1672"/>
      <c r="BP72" s="1672"/>
      <c r="BQ72" s="1672"/>
      <c r="BR72" s="1672"/>
      <c r="BU72" s="2224"/>
      <c r="BV72" s="2224"/>
      <c r="BW72" s="2224"/>
      <c r="BX72" s="2224"/>
      <c r="BY72" s="2224"/>
      <c r="BZ72" s="2224"/>
      <c r="CB72" s="2224"/>
      <c r="CC72" s="2224"/>
      <c r="CD72" s="2224"/>
      <c r="CE72" s="2224"/>
      <c r="CF72" s="2224"/>
      <c r="CG72" s="2224"/>
      <c r="CH72" s="1619"/>
    </row>
    <row r="73" spans="1:91" hidden="1">
      <c r="A73" s="1356"/>
      <c r="B73" s="1612"/>
      <c r="C73" s="1740" t="s">
        <v>1343</v>
      </c>
      <c r="D73" s="1740"/>
      <c r="E73" s="1740"/>
      <c r="F73" s="1740"/>
      <c r="G73" s="1740"/>
      <c r="H73" s="1612"/>
      <c r="I73" s="1612"/>
      <c r="J73" s="1612"/>
      <c r="K73" s="1612"/>
      <c r="L73" s="1612"/>
      <c r="M73" s="1612"/>
      <c r="N73" s="1612"/>
      <c r="O73" s="1612"/>
      <c r="P73" s="1612"/>
      <c r="Q73" s="1612"/>
      <c r="R73" s="1612"/>
      <c r="S73" s="1612"/>
      <c r="T73" s="1612"/>
      <c r="U73" s="1612"/>
      <c r="V73" s="1612"/>
      <c r="W73" s="1612"/>
      <c r="X73" s="1612"/>
      <c r="Y73" s="1612"/>
      <c r="Z73" s="1612"/>
      <c r="AA73" s="1008"/>
      <c r="AB73" s="1008"/>
      <c r="AC73" s="1760"/>
      <c r="AD73" s="1760"/>
      <c r="AE73" s="2920"/>
      <c r="AF73" s="2920"/>
      <c r="AG73" s="2920"/>
      <c r="AH73" s="2920"/>
      <c r="AI73" s="2920"/>
      <c r="AJ73" s="2920"/>
      <c r="AK73" s="2920"/>
      <c r="AL73" s="2920"/>
      <c r="AM73" s="2920"/>
      <c r="AN73" s="1733"/>
      <c r="AO73" s="2920"/>
      <c r="AP73" s="2920"/>
      <c r="AQ73" s="2920"/>
      <c r="AR73" s="2920"/>
      <c r="AS73" s="2920"/>
      <c r="AT73" s="2920"/>
      <c r="AU73" s="2920"/>
      <c r="AV73" s="2920"/>
      <c r="AW73" s="2920"/>
      <c r="BA73" s="1702" t="s">
        <v>199</v>
      </c>
      <c r="BB73" s="1672"/>
      <c r="BC73" s="1672"/>
      <c r="BD73" s="1672"/>
      <c r="BE73" s="1672"/>
      <c r="BF73" s="1672"/>
      <c r="BG73" s="1672"/>
      <c r="BH73" s="1672"/>
      <c r="BI73" s="1672"/>
      <c r="BJ73" s="1672"/>
      <c r="BK73" s="1672"/>
      <c r="BL73" s="1672"/>
      <c r="BM73" s="1672"/>
      <c r="BN73" s="1672"/>
      <c r="BO73" s="1672"/>
      <c r="BP73" s="1672"/>
      <c r="BQ73" s="1672"/>
      <c r="BR73" s="1672"/>
      <c r="BU73" s="2224"/>
      <c r="BV73" s="2224"/>
      <c r="BW73" s="2224"/>
      <c r="BX73" s="2224"/>
      <c r="BY73" s="2224"/>
      <c r="BZ73" s="2224"/>
      <c r="CB73" s="2224"/>
      <c r="CC73" s="2224"/>
      <c r="CD73" s="2224"/>
      <c r="CE73" s="2224"/>
      <c r="CF73" s="2224"/>
      <c r="CG73" s="2224"/>
      <c r="CH73" s="1619"/>
    </row>
    <row r="74" spans="1:91" hidden="1">
      <c r="A74" s="1356"/>
      <c r="B74" s="1612"/>
      <c r="C74" s="1740" t="s">
        <v>931</v>
      </c>
      <c r="D74" s="1740"/>
      <c r="E74" s="1740"/>
      <c r="F74" s="1740"/>
      <c r="G74" s="1740"/>
      <c r="H74" s="1612"/>
      <c r="I74" s="1612"/>
      <c r="J74" s="1612"/>
      <c r="K74" s="1612"/>
      <c r="L74" s="1612"/>
      <c r="M74" s="1612"/>
      <c r="N74" s="1612"/>
      <c r="O74" s="1612"/>
      <c r="P74" s="1612"/>
      <c r="Q74" s="1612"/>
      <c r="R74" s="1612"/>
      <c r="S74" s="1612"/>
      <c r="T74" s="1612"/>
      <c r="U74" s="1612"/>
      <c r="V74" s="1612"/>
      <c r="W74" s="1612"/>
      <c r="X74" s="1612"/>
      <c r="Y74" s="1612"/>
      <c r="Z74" s="1612"/>
      <c r="AA74" s="1008"/>
      <c r="AB74" s="1008"/>
      <c r="AC74" s="1760"/>
      <c r="AD74" s="1760"/>
      <c r="AE74" s="2920"/>
      <c r="AF74" s="2920"/>
      <c r="AG74" s="2920"/>
      <c r="AH74" s="2920"/>
      <c r="AI74" s="2920"/>
      <c r="AJ74" s="2920"/>
      <c r="AK74" s="2920"/>
      <c r="AL74" s="2920"/>
      <c r="AM74" s="2920"/>
      <c r="AN74" s="1733"/>
      <c r="AO74" s="2920"/>
      <c r="AP74" s="2920"/>
      <c r="AQ74" s="2920"/>
      <c r="AR74" s="2920"/>
      <c r="AS74" s="2920"/>
      <c r="AT74" s="2920"/>
      <c r="AU74" s="2920"/>
      <c r="AV74" s="2920"/>
      <c r="AW74" s="2920"/>
      <c r="BA74" s="1702" t="s">
        <v>199</v>
      </c>
      <c r="BB74" s="1672"/>
      <c r="BC74" s="1672"/>
      <c r="BD74" s="1672"/>
      <c r="BE74" s="1672"/>
      <c r="BF74" s="1672"/>
      <c r="BG74" s="1672"/>
      <c r="BH74" s="1672"/>
      <c r="BI74" s="1672"/>
      <c r="BJ74" s="1672"/>
      <c r="BK74" s="1672"/>
      <c r="BL74" s="1672"/>
      <c r="BM74" s="1672"/>
      <c r="BN74" s="1672"/>
      <c r="BO74" s="1672"/>
      <c r="BP74" s="1672"/>
      <c r="BQ74" s="1672"/>
      <c r="BR74" s="1672"/>
      <c r="BU74" s="2224"/>
      <c r="BV74" s="2224"/>
      <c r="BW74" s="2224"/>
      <c r="BX74" s="2224"/>
      <c r="BY74" s="2224"/>
      <c r="BZ74" s="2224"/>
      <c r="CB74" s="2224"/>
      <c r="CC74" s="2224"/>
      <c r="CD74" s="2224"/>
      <c r="CE74" s="2224"/>
      <c r="CF74" s="2224"/>
      <c r="CG74" s="2224"/>
      <c r="CH74" s="1619"/>
    </row>
    <row r="75" spans="1:91" hidden="1">
      <c r="A75" s="1356"/>
      <c r="B75" s="1612"/>
      <c r="C75" s="1740" t="s">
        <v>932</v>
      </c>
      <c r="D75" s="1740"/>
      <c r="E75" s="1740"/>
      <c r="F75" s="1740"/>
      <c r="G75" s="1740"/>
      <c r="H75" s="1612"/>
      <c r="I75" s="1612"/>
      <c r="J75" s="1612"/>
      <c r="K75" s="1612"/>
      <c r="L75" s="1612"/>
      <c r="M75" s="1612"/>
      <c r="N75" s="1612"/>
      <c r="O75" s="1612"/>
      <c r="P75" s="1612"/>
      <c r="Q75" s="1612"/>
      <c r="R75" s="1612"/>
      <c r="S75" s="1612"/>
      <c r="T75" s="1612"/>
      <c r="U75" s="1612"/>
      <c r="V75" s="1612"/>
      <c r="W75" s="1612"/>
      <c r="X75" s="1612"/>
      <c r="Y75" s="1612"/>
      <c r="Z75" s="1612"/>
      <c r="AA75" s="1008"/>
      <c r="AB75" s="1008"/>
      <c r="AC75" s="1760"/>
      <c r="AD75" s="1760"/>
      <c r="AE75" s="2920"/>
      <c r="AF75" s="2920"/>
      <c r="AG75" s="2920"/>
      <c r="AH75" s="2920"/>
      <c r="AI75" s="2920"/>
      <c r="AJ75" s="2920"/>
      <c r="AK75" s="2920"/>
      <c r="AL75" s="2920"/>
      <c r="AM75" s="2920"/>
      <c r="AN75" s="1733"/>
      <c r="AO75" s="2920"/>
      <c r="AP75" s="2920"/>
      <c r="AQ75" s="2920"/>
      <c r="AR75" s="2920"/>
      <c r="AS75" s="2920"/>
      <c r="AT75" s="2920"/>
      <c r="AU75" s="2920"/>
      <c r="AV75" s="2920"/>
      <c r="AW75" s="2920"/>
      <c r="BA75" s="1702" t="s">
        <v>200</v>
      </c>
      <c r="BB75" s="1672"/>
      <c r="BC75" s="1672"/>
      <c r="BD75" s="1672"/>
      <c r="BE75" s="1672"/>
      <c r="BF75" s="1672"/>
      <c r="BG75" s="1672"/>
      <c r="BH75" s="1672"/>
      <c r="BI75" s="1672"/>
      <c r="BJ75" s="1672"/>
      <c r="BK75" s="1672"/>
      <c r="BL75" s="1672"/>
      <c r="BM75" s="1672"/>
      <c r="BN75" s="1672"/>
      <c r="BO75" s="1672"/>
      <c r="BP75" s="1672"/>
      <c r="BQ75" s="1672"/>
      <c r="BR75" s="1672"/>
      <c r="BU75" s="2224"/>
      <c r="BV75" s="2224"/>
      <c r="BW75" s="2224"/>
      <c r="BX75" s="2224"/>
      <c r="BY75" s="2224"/>
      <c r="BZ75" s="2224"/>
      <c r="CB75" s="2224"/>
      <c r="CC75" s="2224"/>
      <c r="CD75" s="2224"/>
      <c r="CE75" s="2224"/>
      <c r="CF75" s="2224"/>
      <c r="CG75" s="2224"/>
      <c r="CH75" s="1619"/>
    </row>
    <row r="76" spans="1:91" hidden="1">
      <c r="A76" s="1356"/>
      <c r="B76" s="1612"/>
      <c r="C76" s="1740" t="s">
        <v>1352</v>
      </c>
      <c r="D76" s="1740"/>
      <c r="E76" s="1740"/>
      <c r="F76" s="1740"/>
      <c r="G76" s="1740"/>
      <c r="H76" s="1612"/>
      <c r="I76" s="1612"/>
      <c r="J76" s="1612"/>
      <c r="K76" s="1612"/>
      <c r="L76" s="1612"/>
      <c r="M76" s="1612"/>
      <c r="N76" s="1612"/>
      <c r="O76" s="1612"/>
      <c r="P76" s="1612"/>
      <c r="Q76" s="1612"/>
      <c r="R76" s="1612"/>
      <c r="S76" s="1612"/>
      <c r="T76" s="1612"/>
      <c r="U76" s="1612"/>
      <c r="V76" s="1612"/>
      <c r="W76" s="1612"/>
      <c r="X76" s="1612"/>
      <c r="Y76" s="1612"/>
      <c r="Z76" s="1612"/>
      <c r="AA76" s="1008"/>
      <c r="AB76" s="1008"/>
      <c r="AC76" s="1760"/>
      <c r="AD76" s="1760"/>
      <c r="AE76" s="2920">
        <v>0</v>
      </c>
      <c r="AF76" s="2920"/>
      <c r="AG76" s="2920"/>
      <c r="AH76" s="2920"/>
      <c r="AI76" s="2920"/>
      <c r="AJ76" s="2920"/>
      <c r="AK76" s="2920"/>
      <c r="AL76" s="2920"/>
      <c r="AM76" s="2920"/>
      <c r="AN76" s="1733"/>
      <c r="AO76" s="2920">
        <v>0</v>
      </c>
      <c r="AP76" s="2920"/>
      <c r="AQ76" s="2920"/>
      <c r="AR76" s="2920"/>
      <c r="AS76" s="2920"/>
      <c r="AT76" s="2920"/>
      <c r="AU76" s="2920"/>
      <c r="AV76" s="2920"/>
      <c r="AW76" s="2920"/>
      <c r="BA76" s="1702" t="s">
        <v>200</v>
      </c>
      <c r="BB76" s="1672"/>
      <c r="BC76" s="1672"/>
      <c r="BD76" s="1672"/>
      <c r="BE76" s="1672"/>
      <c r="BF76" s="1672"/>
      <c r="BG76" s="1672"/>
      <c r="BH76" s="1672"/>
      <c r="BI76" s="1672"/>
      <c r="BJ76" s="1672"/>
      <c r="BK76" s="1672"/>
      <c r="BL76" s="1672"/>
      <c r="BM76" s="1672"/>
      <c r="BN76" s="1672"/>
      <c r="BO76" s="1672"/>
      <c r="BP76" s="1672"/>
      <c r="BQ76" s="1672"/>
      <c r="BR76" s="1672"/>
      <c r="BU76" s="2224"/>
      <c r="BV76" s="2224"/>
      <c r="BW76" s="2224"/>
      <c r="BX76" s="2224"/>
      <c r="BY76" s="2224"/>
      <c r="BZ76" s="2224"/>
      <c r="CB76" s="2224"/>
      <c r="CC76" s="2224"/>
      <c r="CD76" s="2224"/>
      <c r="CE76" s="2224"/>
      <c r="CF76" s="2224"/>
      <c r="CG76" s="2224"/>
      <c r="CH76" s="1619"/>
    </row>
    <row r="77" spans="1:91" hidden="1">
      <c r="A77" s="1356"/>
      <c r="B77" s="1612"/>
      <c r="C77" s="1740" t="s">
        <v>1353</v>
      </c>
      <c r="D77" s="1740"/>
      <c r="E77" s="1740"/>
      <c r="F77" s="1740"/>
      <c r="G77" s="1740"/>
      <c r="H77" s="1612"/>
      <c r="I77" s="1612"/>
      <c r="J77" s="1612"/>
      <c r="K77" s="1612"/>
      <c r="L77" s="1612"/>
      <c r="M77" s="1612"/>
      <c r="N77" s="1612"/>
      <c r="O77" s="1612"/>
      <c r="P77" s="1612"/>
      <c r="Q77" s="1612"/>
      <c r="R77" s="1612"/>
      <c r="S77" s="1612"/>
      <c r="T77" s="1612"/>
      <c r="U77" s="1612"/>
      <c r="V77" s="1612"/>
      <c r="W77" s="1612"/>
      <c r="X77" s="1612"/>
      <c r="Y77" s="1612"/>
      <c r="Z77" s="1612"/>
      <c r="AA77" s="1008"/>
      <c r="AB77" s="1008"/>
      <c r="AC77" s="1760"/>
      <c r="AD77" s="1760"/>
      <c r="AE77" s="2920">
        <v>0</v>
      </c>
      <c r="AF77" s="2920"/>
      <c r="AG77" s="2920"/>
      <c r="AH77" s="2920"/>
      <c r="AI77" s="2920"/>
      <c r="AJ77" s="2920"/>
      <c r="AK77" s="2920"/>
      <c r="AL77" s="2920"/>
      <c r="AM77" s="2920"/>
      <c r="AN77" s="1733"/>
      <c r="AO77" s="2920">
        <v>0</v>
      </c>
      <c r="AP77" s="2920"/>
      <c r="AQ77" s="2920"/>
      <c r="AR77" s="2920"/>
      <c r="AS77" s="2920"/>
      <c r="AT77" s="2920"/>
      <c r="AU77" s="2920"/>
      <c r="AV77" s="2920"/>
      <c r="AW77" s="2920"/>
      <c r="BA77" s="1702" t="s">
        <v>200</v>
      </c>
      <c r="BB77" s="1672"/>
      <c r="BC77" s="1672"/>
      <c r="BD77" s="1672"/>
      <c r="BE77" s="1672"/>
      <c r="BF77" s="1672"/>
      <c r="BG77" s="1672"/>
      <c r="BH77" s="1672"/>
      <c r="BI77" s="1672"/>
      <c r="BJ77" s="1672"/>
      <c r="BK77" s="1672"/>
      <c r="BL77" s="1672"/>
      <c r="BM77" s="1672"/>
      <c r="BN77" s="1672"/>
      <c r="BO77" s="1672"/>
      <c r="BP77" s="1672"/>
      <c r="BQ77" s="1672"/>
      <c r="BR77" s="1672"/>
      <c r="BU77" s="2224"/>
      <c r="BV77" s="2224"/>
      <c r="BW77" s="2224"/>
      <c r="BX77" s="2224"/>
      <c r="BY77" s="2224"/>
      <c r="BZ77" s="2224"/>
      <c r="CB77" s="2224"/>
      <c r="CC77" s="2224"/>
      <c r="CD77" s="2224"/>
      <c r="CE77" s="2224"/>
      <c r="CF77" s="2224"/>
      <c r="CG77" s="2224"/>
      <c r="CH77" s="1619"/>
    </row>
    <row r="78" spans="1:91" hidden="1">
      <c r="A78" s="1356"/>
      <c r="B78" s="1612"/>
      <c r="C78" s="1740" t="s">
        <v>1354</v>
      </c>
      <c r="D78" s="1740"/>
      <c r="E78" s="1740"/>
      <c r="F78" s="1740"/>
      <c r="G78" s="1740"/>
      <c r="H78" s="1612"/>
      <c r="I78" s="1612"/>
      <c r="J78" s="1612"/>
      <c r="K78" s="1612"/>
      <c r="L78" s="1612"/>
      <c r="M78" s="1612"/>
      <c r="N78" s="1612"/>
      <c r="O78" s="1612"/>
      <c r="P78" s="1612"/>
      <c r="Q78" s="1612"/>
      <c r="R78" s="1612"/>
      <c r="S78" s="1612"/>
      <c r="T78" s="1612"/>
      <c r="U78" s="1612"/>
      <c r="V78" s="1612"/>
      <c r="W78" s="1612"/>
      <c r="X78" s="1612"/>
      <c r="Y78" s="1612"/>
      <c r="Z78" s="1612"/>
      <c r="AA78" s="1008"/>
      <c r="AB78" s="1008"/>
      <c r="AC78" s="1760"/>
      <c r="AD78" s="1760"/>
      <c r="AE78" s="2920">
        <v>0</v>
      </c>
      <c r="AF78" s="2920"/>
      <c r="AG78" s="2920"/>
      <c r="AH78" s="2920"/>
      <c r="AI78" s="2920"/>
      <c r="AJ78" s="2920"/>
      <c r="AK78" s="2920"/>
      <c r="AL78" s="2920"/>
      <c r="AM78" s="2920"/>
      <c r="AN78" s="1733"/>
      <c r="AO78" s="2920">
        <v>0</v>
      </c>
      <c r="AP78" s="2920"/>
      <c r="AQ78" s="2920"/>
      <c r="AR78" s="2920"/>
      <c r="AS78" s="2920"/>
      <c r="AT78" s="2920"/>
      <c r="AU78" s="2920"/>
      <c r="AV78" s="2920"/>
      <c r="AW78" s="2920"/>
      <c r="BA78" s="1702" t="s">
        <v>200</v>
      </c>
      <c r="BB78" s="1672"/>
      <c r="BC78" s="1672"/>
      <c r="BD78" s="1672"/>
      <c r="BE78" s="1672"/>
      <c r="BF78" s="1672"/>
      <c r="BG78" s="1672"/>
      <c r="BH78" s="1672"/>
      <c r="BI78" s="1672"/>
      <c r="BJ78" s="1672"/>
      <c r="BK78" s="1672"/>
      <c r="BL78" s="1672"/>
      <c r="BM78" s="1672"/>
      <c r="BN78" s="1672"/>
      <c r="BO78" s="1672"/>
      <c r="BP78" s="1672"/>
      <c r="BQ78" s="1672"/>
      <c r="BR78" s="1672"/>
      <c r="BU78" s="2224"/>
      <c r="BV78" s="2224"/>
      <c r="BW78" s="2224"/>
      <c r="BX78" s="2224"/>
      <c r="BY78" s="2224"/>
      <c r="BZ78" s="2224"/>
      <c r="CB78" s="2224"/>
      <c r="CC78" s="2224"/>
      <c r="CD78" s="2224"/>
      <c r="CE78" s="2224"/>
      <c r="CF78" s="2224"/>
      <c r="CG78" s="2224"/>
      <c r="CH78" s="1619"/>
    </row>
    <row r="79" spans="1:91" ht="17.25" customHeight="1">
      <c r="A79" s="1356"/>
      <c r="B79" s="1612"/>
      <c r="C79" s="1760"/>
      <c r="D79" s="1760"/>
      <c r="E79" s="1760"/>
      <c r="F79" s="1760"/>
      <c r="G79" s="1760"/>
      <c r="H79" s="1760"/>
      <c r="I79" s="1760"/>
      <c r="J79" s="1760"/>
      <c r="K79" s="1760"/>
      <c r="L79" s="1760"/>
      <c r="M79" s="1760"/>
      <c r="N79" s="1760"/>
      <c r="O79" s="1760"/>
      <c r="P79" s="1760"/>
      <c r="Q79" s="2971" t="s">
        <v>2039</v>
      </c>
      <c r="R79" s="3141"/>
      <c r="S79" s="3141"/>
      <c r="T79" s="3141"/>
      <c r="U79" s="3141"/>
      <c r="V79" s="3141"/>
      <c r="W79" s="3141"/>
      <c r="X79" s="3141"/>
      <c r="Y79" s="3141"/>
      <c r="Z79" s="3141"/>
      <c r="AA79" s="3141"/>
      <c r="AB79" s="3141"/>
      <c r="AC79" s="3141"/>
      <c r="AD79" s="3141"/>
      <c r="AE79" s="3141"/>
      <c r="AF79" s="3141"/>
      <c r="AG79" s="1359"/>
      <c r="AH79" s="2971" t="s">
        <v>512</v>
      </c>
      <c r="AI79" s="2971"/>
      <c r="AJ79" s="2971"/>
      <c r="AK79" s="2971"/>
      <c r="AL79" s="2971"/>
      <c r="AM79" s="2971"/>
      <c r="AN79" s="2971"/>
      <c r="AO79" s="2971"/>
      <c r="AP79" s="2971"/>
      <c r="AQ79" s="2971"/>
      <c r="AR79" s="2971"/>
      <c r="AS79" s="2971"/>
      <c r="AT79" s="2971"/>
      <c r="AU79" s="2971"/>
      <c r="AV79" s="2971"/>
      <c r="AW79" s="2971"/>
      <c r="BA79" s="1702"/>
      <c r="BB79" s="1672"/>
      <c r="BC79" s="1672"/>
      <c r="BD79" s="1672"/>
      <c r="BE79" s="1672"/>
      <c r="BF79" s="1672"/>
      <c r="BG79" s="1672"/>
      <c r="BH79" s="1672"/>
      <c r="BI79" s="1672"/>
      <c r="BJ79" s="1672"/>
      <c r="BK79" s="1672"/>
      <c r="BL79" s="1672"/>
      <c r="BM79" s="1672"/>
      <c r="BN79" s="1672"/>
      <c r="BO79" s="1672"/>
      <c r="BP79" s="1672"/>
      <c r="BQ79" s="1672"/>
      <c r="BR79" s="1672"/>
      <c r="BU79" s="1619"/>
      <c r="BV79" s="1619"/>
      <c r="BW79" s="1619"/>
      <c r="BX79" s="1619"/>
      <c r="BY79" s="1619"/>
      <c r="BZ79" s="1619"/>
      <c r="CB79" s="1619"/>
      <c r="CC79" s="1619"/>
      <c r="CD79" s="1619"/>
      <c r="CE79" s="1619"/>
      <c r="CF79" s="1619"/>
      <c r="CG79" s="1619"/>
      <c r="CH79" s="1619"/>
    </row>
    <row r="80" spans="1:91" ht="17.25" customHeight="1">
      <c r="A80" s="1356"/>
      <c r="B80" s="1612"/>
      <c r="C80" s="1760"/>
      <c r="D80" s="1760"/>
      <c r="E80" s="1760"/>
      <c r="F80" s="1760"/>
      <c r="G80" s="1760"/>
      <c r="H80" s="1760"/>
      <c r="I80" s="1760"/>
      <c r="J80" s="1760"/>
      <c r="K80" s="1760"/>
      <c r="L80" s="1760"/>
      <c r="M80" s="1760"/>
      <c r="N80" s="1760"/>
      <c r="O80" s="1760"/>
      <c r="P80" s="1760"/>
      <c r="Q80" s="2960" t="s">
        <v>987</v>
      </c>
      <c r="R80" s="2960"/>
      <c r="S80" s="2960"/>
      <c r="T80" s="2960"/>
      <c r="U80" s="2960"/>
      <c r="V80" s="2960"/>
      <c r="W80" s="2960"/>
      <c r="X80" s="2960"/>
      <c r="Y80" s="2960" t="s">
        <v>925</v>
      </c>
      <c r="Z80" s="2960"/>
      <c r="AA80" s="2960"/>
      <c r="AB80" s="2960"/>
      <c r="AC80" s="2960"/>
      <c r="AD80" s="2960"/>
      <c r="AE80" s="2960"/>
      <c r="AF80" s="2960"/>
      <c r="AG80" s="1360"/>
      <c r="AH80" s="2916" t="s">
        <v>987</v>
      </c>
      <c r="AI80" s="2916"/>
      <c r="AJ80" s="2916"/>
      <c r="AK80" s="2916"/>
      <c r="AL80" s="2916"/>
      <c r="AM80" s="2916"/>
      <c r="AN80" s="2916"/>
      <c r="AO80" s="2916"/>
      <c r="AP80" s="2916"/>
      <c r="AQ80" s="2916" t="s">
        <v>925</v>
      </c>
      <c r="AR80" s="2916"/>
      <c r="AS80" s="2916"/>
      <c r="AT80" s="2916"/>
      <c r="AU80" s="2916"/>
      <c r="AV80" s="2916"/>
      <c r="AW80" s="2916"/>
      <c r="BA80" s="1702"/>
      <c r="BB80" s="1672"/>
      <c r="BC80" s="1672"/>
      <c r="BD80" s="1672"/>
      <c r="BE80" s="1672"/>
      <c r="BF80" s="1672"/>
      <c r="BG80" s="1672"/>
      <c r="BH80" s="1672"/>
      <c r="BI80" s="1672"/>
      <c r="BJ80" s="1672"/>
      <c r="BK80" s="1672"/>
      <c r="BL80" s="1672"/>
      <c r="BM80" s="1672"/>
      <c r="BN80" s="1672"/>
      <c r="BO80" s="1672"/>
      <c r="BP80" s="1672"/>
      <c r="BQ80" s="1672"/>
      <c r="BR80" s="1672"/>
      <c r="BU80" s="1619"/>
      <c r="BV80" s="1619"/>
      <c r="BW80" s="1619"/>
      <c r="BX80" s="1619"/>
      <c r="BY80" s="1619"/>
      <c r="BZ80" s="1619"/>
      <c r="CB80" s="1619"/>
      <c r="CC80" s="1619"/>
      <c r="CD80" s="1619"/>
      <c r="CE80" s="1619"/>
      <c r="CF80" s="1619"/>
      <c r="CG80" s="1619"/>
      <c r="CH80" s="1619"/>
    </row>
    <row r="81" spans="1:91" ht="45.75" customHeight="1">
      <c r="A81" s="1356"/>
      <c r="B81" s="1612"/>
      <c r="C81" s="2983" t="s">
        <v>1978</v>
      </c>
      <c r="D81" s="2984"/>
      <c r="E81" s="2984"/>
      <c r="F81" s="2984"/>
      <c r="G81" s="2984"/>
      <c r="H81" s="2984"/>
      <c r="I81" s="2984"/>
      <c r="J81" s="2984"/>
      <c r="K81" s="2984"/>
      <c r="L81" s="2984"/>
      <c r="M81" s="2984"/>
      <c r="N81" s="2984"/>
      <c r="O81" s="2984"/>
      <c r="P81" s="2984"/>
      <c r="Q81" s="2919">
        <v>0</v>
      </c>
      <c r="R81" s="2919"/>
      <c r="S81" s="2919"/>
      <c r="T81" s="2919"/>
      <c r="U81" s="2919"/>
      <c r="V81" s="2919"/>
      <c r="W81" s="2919"/>
      <c r="X81" s="2919"/>
      <c r="Y81" s="2087"/>
      <c r="Z81" s="2087"/>
      <c r="AA81" s="2087"/>
      <c r="AB81" s="2087"/>
      <c r="AC81" s="2087"/>
      <c r="AD81" s="2087"/>
      <c r="AE81" s="2087"/>
      <c r="AF81" s="2087"/>
      <c r="AG81" s="1733"/>
      <c r="AH81" s="3146">
        <v>39000000000</v>
      </c>
      <c r="AI81" s="3146"/>
      <c r="AJ81" s="3146"/>
      <c r="AK81" s="3146"/>
      <c r="AL81" s="3146"/>
      <c r="AM81" s="3146"/>
      <c r="AN81" s="3146"/>
      <c r="AO81" s="3146"/>
      <c r="AP81" s="3146"/>
      <c r="AQ81" s="3148"/>
      <c r="AR81" s="3148"/>
      <c r="AS81" s="3148"/>
      <c r="AT81" s="3148"/>
      <c r="AU81" s="3148"/>
      <c r="AV81" s="3148"/>
      <c r="AW81" s="3148"/>
      <c r="BA81" s="1702"/>
      <c r="BB81" s="1672"/>
      <c r="BC81" s="1672"/>
      <c r="BD81" s="1672"/>
      <c r="BE81" s="1672"/>
      <c r="BF81" s="1672"/>
      <c r="BG81" s="1672"/>
      <c r="BH81" s="1672"/>
      <c r="BI81" s="1672"/>
      <c r="BJ81" s="1672"/>
      <c r="BK81" s="1672"/>
      <c r="BL81" s="1672"/>
      <c r="BM81" s="1672"/>
      <c r="BN81" s="1672"/>
      <c r="BO81" s="1672"/>
      <c r="BP81" s="1672"/>
      <c r="BQ81" s="1672"/>
      <c r="BR81" s="1672"/>
      <c r="BU81" s="1619"/>
      <c r="BV81" s="1619"/>
      <c r="BW81" s="1619"/>
      <c r="BX81" s="1619"/>
      <c r="BY81" s="1619"/>
      <c r="BZ81" s="1619"/>
      <c r="CB81" s="1619"/>
      <c r="CC81" s="1619"/>
      <c r="CD81" s="1619"/>
      <c r="CE81" s="1619"/>
      <c r="CF81" s="1619"/>
      <c r="CG81" s="1619"/>
      <c r="CH81" s="1619"/>
    </row>
    <row r="82" spans="1:91" ht="47.25" customHeight="1">
      <c r="A82" s="1356"/>
      <c r="B82" s="1612"/>
      <c r="C82" s="2983" t="s">
        <v>1979</v>
      </c>
      <c r="D82" s="2984"/>
      <c r="E82" s="2984"/>
      <c r="F82" s="2984"/>
      <c r="G82" s="2984"/>
      <c r="H82" s="2984"/>
      <c r="I82" s="2984"/>
      <c r="J82" s="2984"/>
      <c r="K82" s="2984"/>
      <c r="L82" s="2984"/>
      <c r="M82" s="2984"/>
      <c r="N82" s="2984"/>
      <c r="O82" s="2984"/>
      <c r="P82" s="2984"/>
      <c r="Q82" s="2919">
        <v>0</v>
      </c>
      <c r="R82" s="2919"/>
      <c r="S82" s="2919"/>
      <c r="T82" s="2919"/>
      <c r="U82" s="2919"/>
      <c r="V82" s="2919"/>
      <c r="W82" s="2919"/>
      <c r="X82" s="2919"/>
      <c r="Y82" s="2087"/>
      <c r="Z82" s="2087"/>
      <c r="AA82" s="2087"/>
      <c r="AB82" s="2087"/>
      <c r="AC82" s="2087"/>
      <c r="AD82" s="2087"/>
      <c r="AE82" s="2087"/>
      <c r="AF82" s="2087"/>
      <c r="AG82" s="1733"/>
      <c r="AH82" s="2918">
        <v>39765000000</v>
      </c>
      <c r="AI82" s="2918"/>
      <c r="AJ82" s="2918"/>
      <c r="AK82" s="2918"/>
      <c r="AL82" s="2918"/>
      <c r="AM82" s="2918"/>
      <c r="AN82" s="2918"/>
      <c r="AO82" s="2918"/>
      <c r="AP82" s="2918"/>
      <c r="AQ82" s="2972"/>
      <c r="AR82" s="2972"/>
      <c r="AS82" s="2972"/>
      <c r="AT82" s="2972"/>
      <c r="AU82" s="2972"/>
      <c r="AV82" s="2972"/>
      <c r="AW82" s="2972"/>
      <c r="BA82" s="1702"/>
      <c r="BB82" s="1672"/>
      <c r="BC82" s="1672"/>
      <c r="BD82" s="1672"/>
      <c r="BE82" s="1672"/>
      <c r="BF82" s="1672"/>
      <c r="BG82" s="1672"/>
      <c r="BH82" s="1672"/>
      <c r="BI82" s="1672"/>
      <c r="BJ82" s="1672"/>
      <c r="BK82" s="1672"/>
      <c r="BL82" s="1672"/>
      <c r="BM82" s="1672"/>
      <c r="BN82" s="1672"/>
      <c r="BO82" s="1672"/>
      <c r="BP82" s="1672"/>
      <c r="BQ82" s="1672"/>
      <c r="BR82" s="1672"/>
      <c r="BU82" s="1619"/>
      <c r="BV82" s="1619"/>
      <c r="BW82" s="1619"/>
      <c r="BX82" s="1619"/>
      <c r="BY82" s="1619"/>
      <c r="BZ82" s="1619"/>
      <c r="CB82" s="1619"/>
      <c r="CC82" s="1619"/>
      <c r="CD82" s="1619"/>
      <c r="CE82" s="1619"/>
      <c r="CF82" s="1619"/>
      <c r="CG82" s="1619"/>
      <c r="CH82" s="1619"/>
      <c r="CI82" s="1225"/>
    </row>
    <row r="83" spans="1:91" ht="17.25" hidden="1" customHeight="1">
      <c r="A83" s="1356"/>
      <c r="B83" s="1612"/>
      <c r="C83" s="2985"/>
      <c r="D83" s="2985"/>
      <c r="E83" s="2985"/>
      <c r="F83" s="2985"/>
      <c r="G83" s="2985"/>
      <c r="H83" s="2985"/>
      <c r="I83" s="2985"/>
      <c r="J83" s="2985"/>
      <c r="K83" s="2985"/>
      <c r="L83" s="2985"/>
      <c r="M83" s="2985"/>
      <c r="N83" s="2985"/>
      <c r="O83" s="2985"/>
      <c r="P83" s="2985"/>
      <c r="Q83" s="2970"/>
      <c r="R83" s="2970"/>
      <c r="S83" s="2970"/>
      <c r="T83" s="2970"/>
      <c r="U83" s="2970"/>
      <c r="V83" s="2970"/>
      <c r="W83" s="2970"/>
      <c r="X83" s="2970"/>
      <c r="Y83" s="2947"/>
      <c r="Z83" s="2947"/>
      <c r="AA83" s="2947"/>
      <c r="AB83" s="2947"/>
      <c r="AC83" s="2947"/>
      <c r="AD83" s="2947"/>
      <c r="AE83" s="2947"/>
      <c r="AF83" s="2947"/>
      <c r="AG83" s="1733"/>
      <c r="AH83" s="2918"/>
      <c r="AI83" s="2918"/>
      <c r="AJ83" s="2918"/>
      <c r="AK83" s="2918"/>
      <c r="AL83" s="2918"/>
      <c r="AM83" s="2918"/>
      <c r="AN83" s="2918"/>
      <c r="AO83" s="2918"/>
      <c r="AP83" s="2918"/>
      <c r="AQ83" s="2972"/>
      <c r="AR83" s="2972"/>
      <c r="AS83" s="2972"/>
      <c r="AT83" s="2972"/>
      <c r="AU83" s="2972"/>
      <c r="AV83" s="2972"/>
      <c r="AW83" s="2972"/>
      <c r="BA83" s="1702"/>
      <c r="BB83" s="1672"/>
      <c r="BC83" s="1672"/>
      <c r="BD83" s="1672"/>
      <c r="BE83" s="1672"/>
      <c r="BF83" s="1672"/>
      <c r="BG83" s="1672"/>
      <c r="BH83" s="1672"/>
      <c r="BI83" s="1672"/>
      <c r="BJ83" s="1672"/>
      <c r="BK83" s="1672"/>
      <c r="BL83" s="1672"/>
      <c r="BM83" s="1672"/>
      <c r="BN83" s="1672"/>
      <c r="BO83" s="1672"/>
      <c r="BP83" s="1672"/>
      <c r="BQ83" s="1672"/>
      <c r="BR83" s="1672"/>
      <c r="BU83" s="1619"/>
      <c r="BV83" s="1619"/>
      <c r="BW83" s="1619"/>
      <c r="BX83" s="1619"/>
      <c r="BY83" s="1619"/>
      <c r="BZ83" s="1619"/>
      <c r="CB83" s="1619"/>
      <c r="CC83" s="1619"/>
      <c r="CD83" s="1619"/>
      <c r="CE83" s="1619"/>
      <c r="CF83" s="1619"/>
      <c r="CG83" s="1619"/>
      <c r="CH83" s="1619"/>
    </row>
    <row r="84" spans="1:91" ht="17.25" hidden="1" customHeight="1">
      <c r="A84" s="1356"/>
      <c r="B84" s="1612"/>
      <c r="C84" s="2985"/>
      <c r="D84" s="2985"/>
      <c r="E84" s="2985"/>
      <c r="F84" s="2985"/>
      <c r="G84" s="2985"/>
      <c r="H84" s="2985"/>
      <c r="I84" s="2985"/>
      <c r="J84" s="2985"/>
      <c r="K84" s="2985"/>
      <c r="L84" s="2985"/>
      <c r="M84" s="2985"/>
      <c r="N84" s="2985"/>
      <c r="O84" s="2985"/>
      <c r="P84" s="2985"/>
      <c r="Q84" s="2919"/>
      <c r="R84" s="2919"/>
      <c r="S84" s="2919"/>
      <c r="T84" s="2919"/>
      <c r="U84" s="2919"/>
      <c r="V84" s="2919"/>
      <c r="W84" s="2919"/>
      <c r="X84" s="2919"/>
      <c r="Y84" s="2087"/>
      <c r="Z84" s="2087"/>
      <c r="AA84" s="2087"/>
      <c r="AB84" s="2087"/>
      <c r="AC84" s="2087"/>
      <c r="AD84" s="2087"/>
      <c r="AE84" s="2087"/>
      <c r="AF84" s="2087"/>
      <c r="AG84" s="1733"/>
      <c r="AH84" s="2918"/>
      <c r="AI84" s="2918"/>
      <c r="AJ84" s="2918"/>
      <c r="AK84" s="2918"/>
      <c r="AL84" s="2918"/>
      <c r="AM84" s="2918"/>
      <c r="AN84" s="2918"/>
      <c r="AO84" s="2918"/>
      <c r="AP84" s="2918"/>
      <c r="AQ84" s="2972"/>
      <c r="AR84" s="2972"/>
      <c r="AS84" s="2972"/>
      <c r="AT84" s="2972"/>
      <c r="AU84" s="2972"/>
      <c r="AV84" s="2972"/>
      <c r="AW84" s="2972"/>
      <c r="BA84" s="1702"/>
      <c r="BB84" s="1672"/>
      <c r="BC84" s="1672"/>
      <c r="BD84" s="1672"/>
      <c r="BE84" s="1672"/>
      <c r="BF84" s="1672"/>
      <c r="BG84" s="1672"/>
      <c r="BH84" s="1672"/>
      <c r="BI84" s="1672"/>
      <c r="BJ84" s="1672"/>
      <c r="BK84" s="1672"/>
      <c r="BL84" s="1672"/>
      <c r="BM84" s="1672"/>
      <c r="BN84" s="1672"/>
      <c r="BO84" s="1672"/>
      <c r="BP84" s="1672"/>
      <c r="BQ84" s="1672"/>
      <c r="BR84" s="1672"/>
      <c r="BU84" s="1619"/>
      <c r="BV84" s="1619"/>
      <c r="BW84" s="1619"/>
      <c r="BX84" s="1619"/>
      <c r="BY84" s="1619"/>
      <c r="BZ84" s="1619"/>
      <c r="CB84" s="1619"/>
      <c r="CC84" s="1619"/>
      <c r="CD84" s="1619"/>
      <c r="CE84" s="1619"/>
      <c r="CF84" s="1619"/>
      <c r="CG84" s="1619"/>
      <c r="CH84" s="1619"/>
    </row>
    <row r="85" spans="1:91" ht="17.25" hidden="1" customHeight="1">
      <c r="A85" s="1356"/>
      <c r="B85" s="1612"/>
      <c r="C85" s="2985"/>
      <c r="D85" s="2985"/>
      <c r="E85" s="2985"/>
      <c r="F85" s="2985"/>
      <c r="G85" s="2985"/>
      <c r="H85" s="2985"/>
      <c r="I85" s="2985"/>
      <c r="J85" s="2985"/>
      <c r="K85" s="2985"/>
      <c r="L85" s="2985"/>
      <c r="M85" s="2985"/>
      <c r="N85" s="2985"/>
      <c r="O85" s="2985"/>
      <c r="P85" s="2985"/>
      <c r="Q85" s="2970"/>
      <c r="R85" s="2970"/>
      <c r="S85" s="2970"/>
      <c r="T85" s="2970"/>
      <c r="U85" s="2970"/>
      <c r="V85" s="2970"/>
      <c r="W85" s="2970"/>
      <c r="X85" s="2970"/>
      <c r="Y85" s="2947"/>
      <c r="Z85" s="2947"/>
      <c r="AA85" s="2947"/>
      <c r="AB85" s="2947"/>
      <c r="AC85" s="2947"/>
      <c r="AD85" s="2947"/>
      <c r="AE85" s="2947"/>
      <c r="AF85" s="2947"/>
      <c r="AG85" s="1733"/>
      <c r="AH85" s="2925"/>
      <c r="AI85" s="2925"/>
      <c r="AJ85" s="2925"/>
      <c r="AK85" s="2925"/>
      <c r="AL85" s="2925"/>
      <c r="AM85" s="2925"/>
      <c r="AN85" s="2925"/>
      <c r="AO85" s="2925"/>
      <c r="AP85" s="2925"/>
      <c r="AQ85" s="3147"/>
      <c r="AR85" s="3147"/>
      <c r="AS85" s="3147"/>
      <c r="AT85" s="3147"/>
      <c r="AU85" s="3147"/>
      <c r="AV85" s="3147"/>
      <c r="AW85" s="3147"/>
      <c r="BA85" s="1702"/>
      <c r="BB85" s="1672"/>
      <c r="BC85" s="1672"/>
      <c r="BD85" s="1672"/>
      <c r="BE85" s="1672"/>
      <c r="BF85" s="1672"/>
      <c r="BG85" s="1672"/>
      <c r="BH85" s="1672"/>
      <c r="BI85" s="1672"/>
      <c r="BJ85" s="1672"/>
      <c r="BK85" s="1672"/>
      <c r="BL85" s="1672"/>
      <c r="BM85" s="1672"/>
      <c r="BN85" s="1672"/>
      <c r="BO85" s="1672"/>
      <c r="BP85" s="1672"/>
      <c r="BQ85" s="1672"/>
      <c r="BR85" s="1672"/>
      <c r="BU85" s="1619"/>
      <c r="BV85" s="1619"/>
      <c r="BW85" s="1619"/>
      <c r="BX85" s="1619"/>
      <c r="BY85" s="1619"/>
      <c r="BZ85" s="1619"/>
      <c r="CB85" s="1619"/>
      <c r="CC85" s="1619"/>
      <c r="CD85" s="1619"/>
      <c r="CE85" s="1619"/>
      <c r="CF85" s="1619"/>
      <c r="CG85" s="1619"/>
      <c r="CH85" s="1619"/>
    </row>
    <row r="86" spans="1:91" s="1691" customFormat="1" ht="17.25" customHeight="1" thickBot="1">
      <c r="A86" s="1356"/>
      <c r="B86" s="1612"/>
      <c r="C86" s="2083" t="s">
        <v>580</v>
      </c>
      <c r="D86" s="2083"/>
      <c r="E86" s="2083"/>
      <c r="F86" s="2083"/>
      <c r="G86" s="2083"/>
      <c r="H86" s="2083"/>
      <c r="I86" s="2083"/>
      <c r="J86" s="2083"/>
      <c r="K86" s="2083"/>
      <c r="L86" s="2083"/>
      <c r="M86" s="2083"/>
      <c r="N86" s="2083"/>
      <c r="O86" s="2083"/>
      <c r="P86" s="1357"/>
      <c r="Q86" s="2921">
        <v>0</v>
      </c>
      <c r="R86" s="2921"/>
      <c r="S86" s="2921"/>
      <c r="T86" s="2921"/>
      <c r="U86" s="2921"/>
      <c r="V86" s="2921"/>
      <c r="W86" s="2921"/>
      <c r="X86" s="2921"/>
      <c r="Y86" s="2922">
        <v>0</v>
      </c>
      <c r="Z86" s="2922"/>
      <c r="AA86" s="2922"/>
      <c r="AB86" s="2922"/>
      <c r="AC86" s="2922"/>
      <c r="AD86" s="2922"/>
      <c r="AE86" s="2922"/>
      <c r="AF86" s="2922"/>
      <c r="AG86" s="1357"/>
      <c r="AH86" s="2926">
        <v>78765000000</v>
      </c>
      <c r="AI86" s="2926"/>
      <c r="AJ86" s="2926"/>
      <c r="AK86" s="2926"/>
      <c r="AL86" s="2926"/>
      <c r="AM86" s="2926"/>
      <c r="AN86" s="2926"/>
      <c r="AO86" s="2926"/>
      <c r="AP86" s="2926"/>
      <c r="AQ86" s="2923"/>
      <c r="AR86" s="2923"/>
      <c r="AS86" s="2923"/>
      <c r="AT86" s="2923"/>
      <c r="AU86" s="2923"/>
      <c r="AV86" s="2923"/>
      <c r="AW86" s="2923"/>
      <c r="AY86" s="1672"/>
      <c r="AZ86" s="1672"/>
      <c r="BA86" s="1672"/>
      <c r="BB86" s="1672"/>
      <c r="BC86" s="1672"/>
      <c r="BD86" s="1672"/>
      <c r="BE86" s="1672"/>
      <c r="BF86" s="1672"/>
      <c r="BG86" s="1672"/>
      <c r="BH86" s="1672"/>
      <c r="BI86" s="1672"/>
      <c r="BJ86" s="1672"/>
      <c r="BK86" s="1672"/>
      <c r="BL86" s="1672"/>
      <c r="BM86" s="1672"/>
      <c r="BN86" s="1672"/>
      <c r="BO86" s="1672"/>
      <c r="BP86" s="1672"/>
      <c r="BQ86" s="1672"/>
      <c r="BR86" s="1672"/>
      <c r="BU86" s="1361"/>
      <c r="BV86" s="1361"/>
      <c r="BW86" s="1361"/>
      <c r="BX86" s="1361"/>
      <c r="BY86" s="1361"/>
      <c r="BZ86" s="1361"/>
      <c r="CB86" s="1361"/>
      <c r="CC86" s="1361"/>
      <c r="CD86" s="1361"/>
      <c r="CE86" s="1361"/>
      <c r="CF86" s="1361"/>
      <c r="CG86" s="1361"/>
      <c r="CH86" s="1361"/>
      <c r="CI86" s="1226"/>
      <c r="CJ86" s="1279"/>
      <c r="CM86" s="1226"/>
    </row>
    <row r="87" spans="1:91" s="1691" customFormat="1" ht="12.75" customHeight="1" thickTop="1">
      <c r="A87" s="1712"/>
      <c r="B87" s="1672"/>
      <c r="C87" s="1670"/>
      <c r="D87" s="1670"/>
      <c r="E87" s="1670"/>
      <c r="F87" s="1670"/>
      <c r="G87" s="1670"/>
      <c r="H87" s="1670"/>
      <c r="I87" s="1670"/>
      <c r="J87" s="1670"/>
      <c r="K87" s="1670"/>
      <c r="L87" s="1670"/>
      <c r="M87" s="1670"/>
      <c r="N87" s="1670"/>
      <c r="O87" s="1670"/>
      <c r="P87" s="1660"/>
      <c r="Q87" s="1660"/>
      <c r="R87" s="1660"/>
      <c r="S87" s="1660"/>
      <c r="T87" s="1660"/>
      <c r="U87" s="1660"/>
      <c r="V87" s="1660"/>
      <c r="W87" s="1660"/>
      <c r="X87" s="1660"/>
      <c r="Y87" s="1660"/>
      <c r="Z87" s="1660"/>
      <c r="AA87" s="1660"/>
      <c r="AB87" s="1660"/>
      <c r="AC87" s="1660"/>
      <c r="AD87" s="1660"/>
      <c r="AE87" s="1660"/>
      <c r="AF87" s="1660"/>
      <c r="AG87" s="1660"/>
      <c r="AH87" s="1660"/>
      <c r="AI87" s="1660"/>
      <c r="AJ87" s="1660"/>
      <c r="AK87" s="1660"/>
      <c r="AL87" s="1660"/>
      <c r="AM87" s="1660"/>
      <c r="AN87" s="1660"/>
      <c r="AO87" s="1660"/>
      <c r="AP87" s="1660"/>
      <c r="AQ87" s="1660"/>
      <c r="AR87" s="1660"/>
      <c r="AS87" s="1660"/>
      <c r="AT87" s="1660"/>
      <c r="AU87" s="1660"/>
      <c r="AV87" s="1660"/>
      <c r="AW87" s="1660"/>
      <c r="AY87" s="1672"/>
      <c r="AZ87" s="1672"/>
      <c r="BA87" s="1672"/>
      <c r="BB87" s="1672"/>
      <c r="BC87" s="1672"/>
      <c r="BD87" s="1672"/>
      <c r="BE87" s="1672"/>
      <c r="BF87" s="1672"/>
      <c r="BG87" s="1672"/>
      <c r="BH87" s="1672"/>
      <c r="BI87" s="1672"/>
      <c r="BJ87" s="1672"/>
      <c r="BK87" s="1672"/>
      <c r="BL87" s="1672"/>
      <c r="BM87" s="1672"/>
      <c r="BN87" s="1672"/>
      <c r="BO87" s="1672"/>
      <c r="BP87" s="1672"/>
      <c r="BQ87" s="1672"/>
      <c r="BR87" s="1672"/>
      <c r="BU87" s="1361"/>
      <c r="BV87" s="1361"/>
      <c r="BW87" s="1361"/>
      <c r="BX87" s="1361"/>
      <c r="BY87" s="1361"/>
      <c r="BZ87" s="1361"/>
      <c r="CB87" s="1361"/>
      <c r="CC87" s="1361"/>
      <c r="CD87" s="1361"/>
      <c r="CE87" s="1361"/>
      <c r="CF87" s="1361"/>
      <c r="CG87" s="1361"/>
      <c r="CH87" s="1361"/>
      <c r="CI87" s="1226"/>
      <c r="CJ87" s="1279"/>
      <c r="CM87" s="1226"/>
    </row>
    <row r="88" spans="1:91" ht="17.25" customHeight="1">
      <c r="A88" s="1712" t="s">
        <v>1992</v>
      </c>
      <c r="B88" s="908" t="s">
        <v>536</v>
      </c>
      <c r="C88" s="881" t="s">
        <v>762</v>
      </c>
      <c r="D88" s="881"/>
      <c r="E88" s="881"/>
      <c r="F88" s="881"/>
      <c r="G88" s="1691"/>
      <c r="H88" s="1691"/>
      <c r="I88" s="1691"/>
      <c r="J88" s="1691"/>
      <c r="K88" s="1691"/>
      <c r="L88" s="1691"/>
      <c r="M88" s="1691"/>
      <c r="N88" s="1691"/>
      <c r="O88" s="1691"/>
      <c r="P88" s="1691"/>
      <c r="Q88" s="1691"/>
      <c r="R88" s="1691"/>
      <c r="S88" s="1691"/>
      <c r="T88" s="1691"/>
      <c r="U88" s="1691"/>
      <c r="V88" s="1691"/>
      <c r="W88" s="1691"/>
      <c r="X88" s="1691"/>
      <c r="Y88" s="1691"/>
      <c r="Z88" s="1691"/>
      <c r="AA88" s="1665"/>
      <c r="AB88" s="1665"/>
      <c r="AE88" s="1179"/>
      <c r="AF88" s="1179"/>
      <c r="AG88" s="1179"/>
      <c r="AH88" s="1179"/>
      <c r="AI88" s="1179"/>
      <c r="AJ88" s="1179"/>
      <c r="AK88" s="1179"/>
      <c r="AL88" s="1179"/>
      <c r="AM88" s="1179"/>
      <c r="AN88" s="1625"/>
      <c r="AO88" s="1179"/>
      <c r="AP88" s="1179"/>
      <c r="AQ88" s="1179"/>
      <c r="AR88" s="1179"/>
      <c r="AS88" s="1179"/>
      <c r="AT88" s="1179"/>
      <c r="AU88" s="1179"/>
      <c r="AV88" s="1179"/>
      <c r="AW88" s="1273" t="s">
        <v>389</v>
      </c>
      <c r="AY88" s="1672">
        <v>2</v>
      </c>
      <c r="AZ88" s="1672" t="s">
        <v>536</v>
      </c>
      <c r="BA88" s="1691" t="s">
        <v>198</v>
      </c>
      <c r="BB88" s="1691"/>
      <c r="BC88" s="1691"/>
      <c r="BD88" s="1691"/>
      <c r="BE88" s="1691"/>
      <c r="BF88" s="1691"/>
      <c r="BG88" s="1691"/>
      <c r="BH88" s="1691"/>
      <c r="BI88" s="1691"/>
      <c r="BJ88" s="1691"/>
      <c r="BK88" s="1691"/>
      <c r="BL88" s="1691"/>
      <c r="BM88" s="1691"/>
      <c r="BN88" s="1691"/>
      <c r="BO88" s="1691"/>
      <c r="BP88" s="1691"/>
      <c r="BQ88" s="1691"/>
      <c r="BR88" s="1691"/>
    </row>
    <row r="89" spans="1:91" ht="16.5" hidden="1" customHeight="1">
      <c r="C89" s="1672"/>
      <c r="D89" s="1672"/>
      <c r="E89" s="1672"/>
      <c r="F89" s="1672"/>
      <c r="G89" s="1672"/>
      <c r="H89" s="1672"/>
      <c r="I89" s="1672"/>
      <c r="J89" s="1672"/>
      <c r="K89" s="1672"/>
      <c r="L89" s="1672"/>
      <c r="M89" s="1672"/>
      <c r="N89" s="1672"/>
      <c r="O89" s="1672"/>
      <c r="P89" s="1672"/>
      <c r="Q89" s="1672"/>
      <c r="R89" s="1672"/>
      <c r="S89" s="1672"/>
      <c r="T89" s="1672"/>
      <c r="U89" s="1672"/>
      <c r="V89" s="1672"/>
      <c r="W89" s="1672"/>
      <c r="X89" s="1672"/>
      <c r="Y89" s="1672"/>
      <c r="Z89" s="1672"/>
      <c r="AA89" s="1604"/>
      <c r="AB89" s="1604"/>
      <c r="AE89" s="1682"/>
      <c r="AF89" s="1682"/>
      <c r="AG89" s="1682"/>
      <c r="AH89" s="1682"/>
      <c r="AI89" s="1682"/>
      <c r="AJ89" s="1682"/>
      <c r="AK89" s="1682"/>
      <c r="AL89" s="1682"/>
      <c r="AM89" s="1682"/>
      <c r="AN89" s="1682"/>
      <c r="AO89" s="1682"/>
      <c r="AP89" s="1682"/>
      <c r="AQ89" s="1682"/>
      <c r="AR89" s="1682"/>
      <c r="AS89" s="1682"/>
      <c r="AT89" s="1682"/>
      <c r="AU89" s="1682"/>
      <c r="AV89" s="1682"/>
      <c r="AW89" s="1273"/>
      <c r="BA89" s="1702"/>
      <c r="BB89" s="1672"/>
      <c r="BC89" s="1672"/>
      <c r="BD89" s="1672"/>
      <c r="BE89" s="1672"/>
      <c r="BF89" s="1672"/>
      <c r="BG89" s="1672"/>
      <c r="BH89" s="1672"/>
      <c r="BI89" s="1672"/>
      <c r="BJ89" s="1672"/>
      <c r="BK89" s="1672"/>
      <c r="BL89" s="1672"/>
      <c r="BM89" s="1672"/>
      <c r="BN89" s="1672"/>
      <c r="BO89" s="1672"/>
      <c r="BP89" s="1672"/>
      <c r="BQ89" s="1672"/>
      <c r="BR89" s="1672"/>
      <c r="BU89" s="1611"/>
      <c r="BV89" s="1611"/>
      <c r="BW89" s="1611"/>
      <c r="BX89" s="1611"/>
      <c r="BY89" s="1611"/>
      <c r="BZ89" s="1611"/>
      <c r="CB89" s="1611"/>
      <c r="CC89" s="1611"/>
      <c r="CD89" s="1611"/>
      <c r="CE89" s="1611"/>
      <c r="CF89" s="1611"/>
      <c r="CG89" s="1611"/>
      <c r="CH89" s="1611"/>
      <c r="CK89" s="438"/>
      <c r="CL89" s="1664"/>
    </row>
    <row r="90" spans="1:91" hidden="1">
      <c r="C90" s="1702" t="s">
        <v>1344</v>
      </c>
      <c r="D90" s="1702"/>
      <c r="E90" s="1702"/>
      <c r="F90" s="1702"/>
      <c r="G90" s="1702"/>
      <c r="H90" s="1672"/>
      <c r="I90" s="1672"/>
      <c r="J90" s="1672"/>
      <c r="K90" s="1672"/>
      <c r="L90" s="1672"/>
      <c r="M90" s="1672"/>
      <c r="N90" s="1672"/>
      <c r="O90" s="1672"/>
      <c r="P90" s="1672"/>
      <c r="Q90" s="1672"/>
      <c r="R90" s="1672"/>
      <c r="S90" s="1672"/>
      <c r="T90" s="1672"/>
      <c r="U90" s="1672"/>
      <c r="V90" s="1672"/>
      <c r="W90" s="1672"/>
      <c r="X90" s="1672"/>
      <c r="Y90" s="1672"/>
      <c r="Z90" s="1672"/>
      <c r="AA90" s="1665"/>
      <c r="AB90" s="1665"/>
      <c r="AE90" s="2284"/>
      <c r="AF90" s="2284"/>
      <c r="AG90" s="2284"/>
      <c r="AH90" s="2284"/>
      <c r="AI90" s="2284"/>
      <c r="AJ90" s="2284"/>
      <c r="AK90" s="2284"/>
      <c r="AL90" s="2284"/>
      <c r="AM90" s="2284"/>
      <c r="AN90" s="1644"/>
      <c r="AO90" s="2284"/>
      <c r="AP90" s="2284"/>
      <c r="AQ90" s="2284"/>
      <c r="AR90" s="2284"/>
      <c r="AS90" s="2284"/>
      <c r="AT90" s="2284"/>
      <c r="AU90" s="2284"/>
      <c r="AV90" s="2284"/>
      <c r="AW90" s="2284"/>
      <c r="BA90" s="1702" t="s">
        <v>199</v>
      </c>
      <c r="BB90" s="1672"/>
      <c r="BC90" s="1672"/>
      <c r="BD90" s="1672"/>
      <c r="BE90" s="1672"/>
      <c r="BF90" s="1672"/>
      <c r="BG90" s="1672"/>
      <c r="BH90" s="1672"/>
      <c r="BI90" s="1672"/>
      <c r="BJ90" s="1672"/>
      <c r="BK90" s="1672"/>
      <c r="BL90" s="1672"/>
      <c r="BM90" s="1672"/>
      <c r="BN90" s="1672"/>
      <c r="BO90" s="1672"/>
      <c r="BP90" s="1672"/>
      <c r="BQ90" s="1672"/>
      <c r="BR90" s="1672"/>
      <c r="BU90" s="2224"/>
      <c r="BV90" s="2224"/>
      <c r="BW90" s="2224"/>
      <c r="BX90" s="2224"/>
      <c r="BY90" s="2224"/>
      <c r="BZ90" s="2224"/>
      <c r="CB90" s="2224"/>
      <c r="CC90" s="2224"/>
      <c r="CD90" s="2224"/>
      <c r="CE90" s="2224"/>
      <c r="CF90" s="2224"/>
      <c r="CG90" s="2224"/>
      <c r="CH90" s="1619"/>
    </row>
    <row r="91" spans="1:91" hidden="1">
      <c r="C91" s="1702" t="s">
        <v>1342</v>
      </c>
      <c r="D91" s="1702"/>
      <c r="E91" s="1702"/>
      <c r="F91" s="1702"/>
      <c r="G91" s="1702"/>
      <c r="H91" s="1672"/>
      <c r="I91" s="1672"/>
      <c r="J91" s="1672"/>
      <c r="K91" s="1672"/>
      <c r="L91" s="1672"/>
      <c r="M91" s="1672"/>
      <c r="N91" s="1672"/>
      <c r="O91" s="1672"/>
      <c r="P91" s="1672"/>
      <c r="Q91" s="1672"/>
      <c r="R91" s="1672"/>
      <c r="S91" s="1672"/>
      <c r="T91" s="1672"/>
      <c r="U91" s="1672"/>
      <c r="V91" s="1672"/>
      <c r="W91" s="1672"/>
      <c r="X91" s="1672"/>
      <c r="Y91" s="1672"/>
      <c r="Z91" s="1672"/>
      <c r="AA91" s="1665"/>
      <c r="AB91" s="1665"/>
      <c r="AE91" s="2284"/>
      <c r="AF91" s="2284"/>
      <c r="AG91" s="2284"/>
      <c r="AH91" s="2284"/>
      <c r="AI91" s="2284"/>
      <c r="AJ91" s="2284"/>
      <c r="AK91" s="2284"/>
      <c r="AL91" s="2284"/>
      <c r="AM91" s="2284"/>
      <c r="AN91" s="1644"/>
      <c r="AO91" s="2284"/>
      <c r="AP91" s="2284"/>
      <c r="AQ91" s="2284"/>
      <c r="AR91" s="2284"/>
      <c r="AS91" s="2284"/>
      <c r="AT91" s="2284"/>
      <c r="AU91" s="2284"/>
      <c r="AV91" s="2284"/>
      <c r="AW91" s="2284"/>
      <c r="BA91" s="1702" t="s">
        <v>199</v>
      </c>
      <c r="BB91" s="1672"/>
      <c r="BC91" s="1672"/>
      <c r="BD91" s="1672"/>
      <c r="BE91" s="1672"/>
      <c r="BF91" s="1672"/>
      <c r="BG91" s="1672"/>
      <c r="BH91" s="1672"/>
      <c r="BI91" s="1672"/>
      <c r="BJ91" s="1672"/>
      <c r="BK91" s="1672"/>
      <c r="BL91" s="1672"/>
      <c r="BM91" s="1672"/>
      <c r="BN91" s="1672"/>
      <c r="BO91" s="1672"/>
      <c r="BP91" s="1672"/>
      <c r="BQ91" s="1672"/>
      <c r="BR91" s="1672"/>
      <c r="BU91" s="2224"/>
      <c r="BV91" s="2224"/>
      <c r="BW91" s="2224"/>
      <c r="BX91" s="2224"/>
      <c r="BY91" s="2224"/>
      <c r="BZ91" s="2224"/>
      <c r="CB91" s="2224"/>
      <c r="CC91" s="2224"/>
      <c r="CD91" s="2224"/>
      <c r="CE91" s="2224"/>
      <c r="CF91" s="2224"/>
      <c r="CG91" s="2224"/>
      <c r="CH91" s="1619"/>
    </row>
    <row r="92" spans="1:91" hidden="1">
      <c r="C92" s="1702" t="s">
        <v>1343</v>
      </c>
      <c r="D92" s="1702"/>
      <c r="E92" s="1702"/>
      <c r="F92" s="1702"/>
      <c r="G92" s="1702"/>
      <c r="H92" s="1672"/>
      <c r="I92" s="1672"/>
      <c r="J92" s="1672"/>
      <c r="K92" s="1672"/>
      <c r="L92" s="1672"/>
      <c r="M92" s="1672"/>
      <c r="N92" s="1672"/>
      <c r="O92" s="1672"/>
      <c r="P92" s="1672"/>
      <c r="Q92" s="1672"/>
      <c r="R92" s="1672"/>
      <c r="S92" s="1672"/>
      <c r="T92" s="1672"/>
      <c r="U92" s="1672"/>
      <c r="V92" s="1672"/>
      <c r="W92" s="1672"/>
      <c r="X92" s="1672"/>
      <c r="Y92" s="1672"/>
      <c r="Z92" s="1672"/>
      <c r="AA92" s="1665"/>
      <c r="AB92" s="1665"/>
      <c r="AE92" s="2284"/>
      <c r="AF92" s="2284"/>
      <c r="AG92" s="2284"/>
      <c r="AH92" s="2284"/>
      <c r="AI92" s="2284"/>
      <c r="AJ92" s="2284"/>
      <c r="AK92" s="2284"/>
      <c r="AL92" s="2284"/>
      <c r="AM92" s="2284"/>
      <c r="AN92" s="1644"/>
      <c r="AO92" s="2284"/>
      <c r="AP92" s="2284"/>
      <c r="AQ92" s="2284"/>
      <c r="AR92" s="2284"/>
      <c r="AS92" s="2284"/>
      <c r="AT92" s="2284"/>
      <c r="AU92" s="2284"/>
      <c r="AV92" s="2284"/>
      <c r="AW92" s="2284"/>
      <c r="BA92" s="1702" t="s">
        <v>199</v>
      </c>
      <c r="BB92" s="1672"/>
      <c r="BC92" s="1672"/>
      <c r="BD92" s="1672"/>
      <c r="BE92" s="1672"/>
      <c r="BF92" s="1672"/>
      <c r="BG92" s="1672"/>
      <c r="BH92" s="1672"/>
      <c r="BI92" s="1672"/>
      <c r="BJ92" s="1672"/>
      <c r="BK92" s="1672"/>
      <c r="BL92" s="1672"/>
      <c r="BM92" s="1672"/>
      <c r="BN92" s="1672"/>
      <c r="BO92" s="1672"/>
      <c r="BP92" s="1672"/>
      <c r="BQ92" s="1672"/>
      <c r="BR92" s="1672"/>
      <c r="BU92" s="2224"/>
      <c r="BV92" s="2224"/>
      <c r="BW92" s="2224"/>
      <c r="BX92" s="2224"/>
      <c r="BY92" s="2224"/>
      <c r="BZ92" s="2224"/>
      <c r="CB92" s="2224"/>
      <c r="CC92" s="2224"/>
      <c r="CD92" s="2224"/>
      <c r="CE92" s="2224"/>
      <c r="CF92" s="2224"/>
      <c r="CG92" s="2224"/>
      <c r="CH92" s="1619"/>
    </row>
    <row r="93" spans="1:91" hidden="1">
      <c r="C93" s="1702" t="s">
        <v>931</v>
      </c>
      <c r="D93" s="1702"/>
      <c r="E93" s="1702"/>
      <c r="F93" s="1702"/>
      <c r="G93" s="1702"/>
      <c r="H93" s="1672"/>
      <c r="I93" s="1672"/>
      <c r="J93" s="1672"/>
      <c r="K93" s="1672"/>
      <c r="L93" s="1672"/>
      <c r="M93" s="1672"/>
      <c r="N93" s="1672"/>
      <c r="O93" s="1672"/>
      <c r="P93" s="1672"/>
      <c r="Q93" s="1672"/>
      <c r="R93" s="1672"/>
      <c r="S93" s="1672"/>
      <c r="T93" s="1672"/>
      <c r="U93" s="1672"/>
      <c r="V93" s="1672"/>
      <c r="W93" s="1672"/>
      <c r="X93" s="1672"/>
      <c r="Y93" s="1672"/>
      <c r="Z93" s="1672"/>
      <c r="AA93" s="1665"/>
      <c r="AB93" s="1665"/>
      <c r="AE93" s="2284"/>
      <c r="AF93" s="2284"/>
      <c r="AG93" s="2284"/>
      <c r="AH93" s="2284"/>
      <c r="AI93" s="2284"/>
      <c r="AJ93" s="2284"/>
      <c r="AK93" s="2284"/>
      <c r="AL93" s="2284"/>
      <c r="AM93" s="2284"/>
      <c r="AN93" s="1644"/>
      <c r="AO93" s="2284"/>
      <c r="AP93" s="2284"/>
      <c r="AQ93" s="2284"/>
      <c r="AR93" s="2284"/>
      <c r="AS93" s="2284"/>
      <c r="AT93" s="2284"/>
      <c r="AU93" s="2284"/>
      <c r="AV93" s="2284"/>
      <c r="AW93" s="2284"/>
      <c r="BA93" s="1702" t="s">
        <v>199</v>
      </c>
      <c r="BB93" s="1672"/>
      <c r="BC93" s="1672"/>
      <c r="BD93" s="1672"/>
      <c r="BE93" s="1672"/>
      <c r="BF93" s="1672"/>
      <c r="BG93" s="1672"/>
      <c r="BH93" s="1672"/>
      <c r="BI93" s="1672"/>
      <c r="BJ93" s="1672"/>
      <c r="BK93" s="1672"/>
      <c r="BL93" s="1672"/>
      <c r="BM93" s="1672"/>
      <c r="BN93" s="1672"/>
      <c r="BO93" s="1672"/>
      <c r="BP93" s="1672"/>
      <c r="BQ93" s="1672"/>
      <c r="BR93" s="1672"/>
      <c r="BU93" s="2224"/>
      <c r="BV93" s="2224"/>
      <c r="BW93" s="2224"/>
      <c r="BX93" s="2224"/>
      <c r="BY93" s="2224"/>
      <c r="BZ93" s="2224"/>
      <c r="CB93" s="2224"/>
      <c r="CC93" s="2224"/>
      <c r="CD93" s="2224"/>
      <c r="CE93" s="2224"/>
      <c r="CF93" s="2224"/>
      <c r="CG93" s="2224"/>
      <c r="CH93" s="1619"/>
    </row>
    <row r="94" spans="1:91" hidden="1">
      <c r="C94" s="1702" t="s">
        <v>932</v>
      </c>
      <c r="D94" s="1702"/>
      <c r="E94" s="1702"/>
      <c r="F94" s="1702"/>
      <c r="G94" s="1702"/>
      <c r="H94" s="1672"/>
      <c r="I94" s="1672"/>
      <c r="J94" s="1672"/>
      <c r="K94" s="1672"/>
      <c r="L94" s="1672"/>
      <c r="M94" s="1672"/>
      <c r="N94" s="1672"/>
      <c r="O94" s="1672"/>
      <c r="P94" s="1672"/>
      <c r="Q94" s="1672"/>
      <c r="R94" s="1672"/>
      <c r="S94" s="1672"/>
      <c r="T94" s="1672"/>
      <c r="U94" s="1672"/>
      <c r="V94" s="1672"/>
      <c r="W94" s="1672"/>
      <c r="X94" s="1672"/>
      <c r="Y94" s="1672"/>
      <c r="Z94" s="1672"/>
      <c r="AA94" s="1665"/>
      <c r="AB94" s="1665"/>
      <c r="AE94" s="2284"/>
      <c r="AF94" s="2284"/>
      <c r="AG94" s="2284"/>
      <c r="AH94" s="2284"/>
      <c r="AI94" s="2284"/>
      <c r="AJ94" s="2284"/>
      <c r="AK94" s="2284"/>
      <c r="AL94" s="2284"/>
      <c r="AM94" s="2284"/>
      <c r="AN94" s="1644"/>
      <c r="AO94" s="2284"/>
      <c r="AP94" s="2284"/>
      <c r="AQ94" s="2284"/>
      <c r="AR94" s="2284"/>
      <c r="AS94" s="2284"/>
      <c r="AT94" s="2284"/>
      <c r="AU94" s="2284"/>
      <c r="AV94" s="2284"/>
      <c r="AW94" s="2284"/>
      <c r="BA94" s="1702" t="s">
        <v>200</v>
      </c>
      <c r="BB94" s="1672"/>
      <c r="BC94" s="1672"/>
      <c r="BD94" s="1672"/>
      <c r="BE94" s="1672"/>
      <c r="BF94" s="1672"/>
      <c r="BG94" s="1672"/>
      <c r="BH94" s="1672"/>
      <c r="BI94" s="1672"/>
      <c r="BJ94" s="1672"/>
      <c r="BK94" s="1672"/>
      <c r="BL94" s="1672"/>
      <c r="BM94" s="1672"/>
      <c r="BN94" s="1672"/>
      <c r="BO94" s="1672"/>
      <c r="BP94" s="1672"/>
      <c r="BQ94" s="1672"/>
      <c r="BR94" s="1672"/>
      <c r="BU94" s="2224"/>
      <c r="BV94" s="2224"/>
      <c r="BW94" s="2224"/>
      <c r="BX94" s="2224"/>
      <c r="BY94" s="2224"/>
      <c r="BZ94" s="2224"/>
      <c r="CB94" s="2224"/>
      <c r="CC94" s="2224"/>
      <c r="CD94" s="2224"/>
      <c r="CE94" s="2224"/>
      <c r="CF94" s="2224"/>
      <c r="CG94" s="2224"/>
      <c r="CH94" s="1619"/>
    </row>
    <row r="95" spans="1:91" hidden="1">
      <c r="C95" s="1702" t="s">
        <v>1352</v>
      </c>
      <c r="D95" s="1702"/>
      <c r="E95" s="1702"/>
      <c r="F95" s="1702"/>
      <c r="G95" s="1702"/>
      <c r="H95" s="1672"/>
      <c r="I95" s="1672"/>
      <c r="J95" s="1672"/>
      <c r="K95" s="1672"/>
      <c r="L95" s="1672"/>
      <c r="M95" s="1672"/>
      <c r="N95" s="1672"/>
      <c r="O95" s="1672"/>
      <c r="P95" s="1672"/>
      <c r="Q95" s="1672"/>
      <c r="R95" s="1672"/>
      <c r="S95" s="1672"/>
      <c r="T95" s="1672"/>
      <c r="U95" s="1672"/>
      <c r="V95" s="1672"/>
      <c r="W95" s="1672"/>
      <c r="X95" s="1672"/>
      <c r="Y95" s="1672"/>
      <c r="Z95" s="1672"/>
      <c r="AA95" s="1665"/>
      <c r="AB95" s="1665"/>
      <c r="AE95" s="2284">
        <v>0</v>
      </c>
      <c r="AF95" s="2284"/>
      <c r="AG95" s="2284"/>
      <c r="AH95" s="2284"/>
      <c r="AI95" s="2284"/>
      <c r="AJ95" s="2284"/>
      <c r="AK95" s="2284"/>
      <c r="AL95" s="2284"/>
      <c r="AM95" s="2284"/>
      <c r="AN95" s="1644"/>
      <c r="AO95" s="2284">
        <v>0</v>
      </c>
      <c r="AP95" s="2284"/>
      <c r="AQ95" s="2284"/>
      <c r="AR95" s="2284"/>
      <c r="AS95" s="2284"/>
      <c r="AT95" s="2284"/>
      <c r="AU95" s="2284"/>
      <c r="AV95" s="2284"/>
      <c r="AW95" s="2284"/>
      <c r="BA95" s="1702" t="s">
        <v>200</v>
      </c>
      <c r="BB95" s="1672"/>
      <c r="BC95" s="1672"/>
      <c r="BD95" s="1672"/>
      <c r="BE95" s="1672"/>
      <c r="BF95" s="1672"/>
      <c r="BG95" s="1672"/>
      <c r="BH95" s="1672"/>
      <c r="BI95" s="1672"/>
      <c r="BJ95" s="1672"/>
      <c r="BK95" s="1672"/>
      <c r="BL95" s="1672"/>
      <c r="BM95" s="1672"/>
      <c r="BN95" s="1672"/>
      <c r="BO95" s="1672"/>
      <c r="BP95" s="1672"/>
      <c r="BQ95" s="1672"/>
      <c r="BR95" s="1672"/>
      <c r="BU95" s="2224"/>
      <c r="BV95" s="2224"/>
      <c r="BW95" s="2224"/>
      <c r="BX95" s="2224"/>
      <c r="BY95" s="2224"/>
      <c r="BZ95" s="2224"/>
      <c r="CB95" s="2224"/>
      <c r="CC95" s="2224"/>
      <c r="CD95" s="2224"/>
      <c r="CE95" s="2224"/>
      <c r="CF95" s="2224"/>
      <c r="CG95" s="2224"/>
      <c r="CH95" s="1619"/>
    </row>
    <row r="96" spans="1:91" hidden="1">
      <c r="C96" s="1702" t="s">
        <v>1353</v>
      </c>
      <c r="D96" s="1702"/>
      <c r="E96" s="1702"/>
      <c r="F96" s="1702"/>
      <c r="G96" s="1702"/>
      <c r="H96" s="1672"/>
      <c r="I96" s="1672"/>
      <c r="J96" s="1672"/>
      <c r="K96" s="1672"/>
      <c r="L96" s="1672"/>
      <c r="M96" s="1672"/>
      <c r="N96" s="1672"/>
      <c r="O96" s="1672"/>
      <c r="P96" s="1672"/>
      <c r="Q96" s="1672"/>
      <c r="R96" s="1672"/>
      <c r="S96" s="1672"/>
      <c r="T96" s="1672"/>
      <c r="U96" s="1672"/>
      <c r="V96" s="1672"/>
      <c r="W96" s="1672"/>
      <c r="X96" s="1672"/>
      <c r="Y96" s="1672"/>
      <c r="Z96" s="1672"/>
      <c r="AA96" s="1665"/>
      <c r="AB96" s="1665"/>
      <c r="AE96" s="2284">
        <v>0</v>
      </c>
      <c r="AF96" s="2284"/>
      <c r="AG96" s="2284"/>
      <c r="AH96" s="2284"/>
      <c r="AI96" s="2284"/>
      <c r="AJ96" s="2284"/>
      <c r="AK96" s="2284"/>
      <c r="AL96" s="2284"/>
      <c r="AM96" s="2284"/>
      <c r="AN96" s="1644"/>
      <c r="AO96" s="2284">
        <v>0</v>
      </c>
      <c r="AP96" s="2284"/>
      <c r="AQ96" s="2284"/>
      <c r="AR96" s="2284"/>
      <c r="AS96" s="2284"/>
      <c r="AT96" s="2284"/>
      <c r="AU96" s="2284"/>
      <c r="AV96" s="2284"/>
      <c r="AW96" s="2284"/>
      <c r="BA96" s="1702" t="s">
        <v>200</v>
      </c>
      <c r="BB96" s="1672"/>
      <c r="BC96" s="1672"/>
      <c r="BD96" s="1672"/>
      <c r="BE96" s="1672"/>
      <c r="BF96" s="1672"/>
      <c r="BG96" s="1672"/>
      <c r="BH96" s="1672"/>
      <c r="BI96" s="1672"/>
      <c r="BJ96" s="1672"/>
      <c r="BK96" s="1672"/>
      <c r="BL96" s="1672"/>
      <c r="BM96" s="1672"/>
      <c r="BN96" s="1672"/>
      <c r="BO96" s="1672"/>
      <c r="BP96" s="1672"/>
      <c r="BQ96" s="1672"/>
      <c r="BR96" s="1672"/>
      <c r="BU96" s="2224"/>
      <c r="BV96" s="2224"/>
      <c r="BW96" s="2224"/>
      <c r="BX96" s="2224"/>
      <c r="BY96" s="2224"/>
      <c r="BZ96" s="2224"/>
      <c r="CB96" s="2224"/>
      <c r="CC96" s="2224"/>
      <c r="CD96" s="2224"/>
      <c r="CE96" s="2224"/>
      <c r="CF96" s="2224"/>
      <c r="CG96" s="2224"/>
      <c r="CH96" s="1619"/>
    </row>
    <row r="97" spans="1:91" hidden="1">
      <c r="C97" s="1702" t="s">
        <v>1354</v>
      </c>
      <c r="D97" s="1702"/>
      <c r="E97" s="1702"/>
      <c r="F97" s="1702"/>
      <c r="G97" s="1702"/>
      <c r="H97" s="1672"/>
      <c r="I97" s="1672"/>
      <c r="J97" s="1672"/>
      <c r="K97" s="1672"/>
      <c r="L97" s="1672"/>
      <c r="M97" s="1672"/>
      <c r="N97" s="1672"/>
      <c r="O97" s="1672"/>
      <c r="P97" s="1672"/>
      <c r="Q97" s="1672"/>
      <c r="R97" s="1672"/>
      <c r="S97" s="1672"/>
      <c r="T97" s="1672"/>
      <c r="U97" s="1672"/>
      <c r="V97" s="1672"/>
      <c r="W97" s="1672"/>
      <c r="X97" s="1672"/>
      <c r="Y97" s="1672"/>
      <c r="Z97" s="1672"/>
      <c r="AA97" s="1665"/>
      <c r="AB97" s="1665"/>
      <c r="AE97" s="2284">
        <v>0</v>
      </c>
      <c r="AF97" s="2284"/>
      <c r="AG97" s="2284"/>
      <c r="AH97" s="2284"/>
      <c r="AI97" s="2284"/>
      <c r="AJ97" s="2284"/>
      <c r="AK97" s="2284"/>
      <c r="AL97" s="2284"/>
      <c r="AM97" s="2284"/>
      <c r="AN97" s="1644"/>
      <c r="AO97" s="2284">
        <v>0</v>
      </c>
      <c r="AP97" s="2284"/>
      <c r="AQ97" s="2284"/>
      <c r="AR97" s="2284"/>
      <c r="AS97" s="2284"/>
      <c r="AT97" s="2284"/>
      <c r="AU97" s="2284"/>
      <c r="AV97" s="2284"/>
      <c r="AW97" s="2284"/>
      <c r="BA97" s="1702" t="s">
        <v>200</v>
      </c>
      <c r="BB97" s="1672"/>
      <c r="BC97" s="1672"/>
      <c r="BD97" s="1672"/>
      <c r="BE97" s="1672"/>
      <c r="BF97" s="1672"/>
      <c r="BG97" s="1672"/>
      <c r="BH97" s="1672"/>
      <c r="BI97" s="1672"/>
      <c r="BJ97" s="1672"/>
      <c r="BK97" s="1672"/>
      <c r="BL97" s="1672"/>
      <c r="BM97" s="1672"/>
      <c r="BN97" s="1672"/>
      <c r="BO97" s="1672"/>
      <c r="BP97" s="1672"/>
      <c r="BQ97" s="1672"/>
      <c r="BR97" s="1672"/>
      <c r="BU97" s="2224"/>
      <c r="BV97" s="2224"/>
      <c r="BW97" s="2224"/>
      <c r="BX97" s="2224"/>
      <c r="BY97" s="2224"/>
      <c r="BZ97" s="2224"/>
      <c r="CB97" s="2224"/>
      <c r="CC97" s="2224"/>
      <c r="CD97" s="2224"/>
      <c r="CE97" s="2224"/>
      <c r="CF97" s="2224"/>
      <c r="CG97" s="2224"/>
      <c r="CH97" s="1619"/>
    </row>
    <row r="98" spans="1:91" ht="17.25" customHeight="1">
      <c r="Q98" s="2965" t="s">
        <v>2039</v>
      </c>
      <c r="R98" s="2028"/>
      <c r="S98" s="2028"/>
      <c r="T98" s="2028"/>
      <c r="U98" s="2028"/>
      <c r="V98" s="2028"/>
      <c r="W98" s="2028"/>
      <c r="X98" s="2028"/>
      <c r="Y98" s="2028"/>
      <c r="Z98" s="2028"/>
      <c r="AA98" s="2028"/>
      <c r="AB98" s="2028"/>
      <c r="AC98" s="2028"/>
      <c r="AD98" s="2028"/>
      <c r="AE98" s="2028"/>
      <c r="AF98" s="2028"/>
      <c r="AG98" s="1642"/>
      <c r="AH98" s="2965" t="s">
        <v>512</v>
      </c>
      <c r="AI98" s="2965"/>
      <c r="AJ98" s="2965"/>
      <c r="AK98" s="2965"/>
      <c r="AL98" s="2965"/>
      <c r="AM98" s="2965"/>
      <c r="AN98" s="2965"/>
      <c r="AO98" s="2965"/>
      <c r="AP98" s="2965"/>
      <c r="AQ98" s="2965"/>
      <c r="AR98" s="2965"/>
      <c r="AS98" s="2965"/>
      <c r="AT98" s="2965"/>
      <c r="AU98" s="2965"/>
      <c r="AV98" s="2965"/>
      <c r="AW98" s="2965"/>
      <c r="BA98" s="1702"/>
      <c r="BB98" s="1672"/>
      <c r="BC98" s="1672"/>
      <c r="BD98" s="1672"/>
      <c r="BE98" s="1672"/>
      <c r="BF98" s="1672"/>
      <c r="BG98" s="1672"/>
      <c r="BH98" s="1672"/>
      <c r="BI98" s="1672"/>
      <c r="BJ98" s="1672"/>
      <c r="BK98" s="1672"/>
      <c r="BL98" s="1672"/>
      <c r="BM98" s="1672"/>
      <c r="BN98" s="1672"/>
      <c r="BO98" s="1672"/>
      <c r="BP98" s="1672"/>
      <c r="BQ98" s="1672"/>
      <c r="BR98" s="1672"/>
      <c r="BU98" s="1619"/>
      <c r="BV98" s="1619"/>
      <c r="BW98" s="1619"/>
      <c r="BX98" s="1619"/>
      <c r="BY98" s="1619"/>
      <c r="BZ98" s="1619"/>
      <c r="CB98" s="1619"/>
      <c r="CC98" s="1619"/>
      <c r="CD98" s="1619"/>
      <c r="CE98" s="1619"/>
      <c r="CF98" s="1619"/>
      <c r="CG98" s="1619"/>
      <c r="CH98" s="1619"/>
    </row>
    <row r="99" spans="1:91" ht="17.25" customHeight="1">
      <c r="Q99" s="2308" t="s">
        <v>987</v>
      </c>
      <c r="R99" s="2308"/>
      <c r="S99" s="2308"/>
      <c r="T99" s="2308"/>
      <c r="U99" s="2308"/>
      <c r="V99" s="2308"/>
      <c r="W99" s="2308"/>
      <c r="X99" s="2308"/>
      <c r="Y99" s="2308" t="s">
        <v>925</v>
      </c>
      <c r="Z99" s="2308"/>
      <c r="AA99" s="2308"/>
      <c r="AB99" s="2308"/>
      <c r="AC99" s="2308"/>
      <c r="AD99" s="2308"/>
      <c r="AE99" s="2308"/>
      <c r="AF99" s="2308"/>
      <c r="AG99" s="1660"/>
      <c r="AH99" s="2927" t="s">
        <v>987</v>
      </c>
      <c r="AI99" s="2927"/>
      <c r="AJ99" s="2927"/>
      <c r="AK99" s="2927"/>
      <c r="AL99" s="2927"/>
      <c r="AM99" s="2927"/>
      <c r="AN99" s="2927"/>
      <c r="AO99" s="2927"/>
      <c r="AP99" s="2927" t="s">
        <v>925</v>
      </c>
      <c r="AQ99" s="2927"/>
      <c r="AR99" s="2927"/>
      <c r="AS99" s="2927"/>
      <c r="AT99" s="2927"/>
      <c r="AU99" s="2927"/>
      <c r="AV99" s="2927"/>
      <c r="AW99" s="2927"/>
      <c r="BA99" s="1702"/>
      <c r="BB99" s="1672"/>
      <c r="BC99" s="1672"/>
      <c r="BD99" s="1672"/>
      <c r="BE99" s="1672"/>
      <c r="BF99" s="1672"/>
      <c r="BG99" s="1672"/>
      <c r="BH99" s="1672"/>
      <c r="BI99" s="1672"/>
      <c r="BJ99" s="1672"/>
      <c r="BK99" s="1672"/>
      <c r="BL99" s="1672"/>
      <c r="BM99" s="1672"/>
      <c r="BN99" s="1672"/>
      <c r="BO99" s="1672"/>
      <c r="BP99" s="1672"/>
      <c r="BQ99" s="1672"/>
      <c r="BR99" s="1672"/>
      <c r="BU99" s="1619"/>
      <c r="BV99" s="1619"/>
      <c r="BW99" s="1619"/>
      <c r="BX99" s="1619"/>
      <c r="BY99" s="1619"/>
      <c r="BZ99" s="1619"/>
      <c r="CB99" s="1619"/>
      <c r="CC99" s="1619"/>
      <c r="CD99" s="1619"/>
      <c r="CE99" s="1619"/>
      <c r="CF99" s="1619"/>
      <c r="CG99" s="1619"/>
      <c r="CH99" s="1619"/>
    </row>
    <row r="100" spans="1:91" ht="30" customHeight="1">
      <c r="C100" s="2637" t="s">
        <v>2000</v>
      </c>
      <c r="D100" s="2637"/>
      <c r="E100" s="2637"/>
      <c r="F100" s="2637"/>
      <c r="G100" s="2637"/>
      <c r="H100" s="2637"/>
      <c r="I100" s="2637"/>
      <c r="J100" s="2637"/>
      <c r="K100" s="2637"/>
      <c r="L100" s="2637"/>
      <c r="M100" s="2637"/>
      <c r="N100" s="2637"/>
      <c r="O100" s="2637"/>
      <c r="P100" s="2637"/>
      <c r="Q100" s="2143">
        <v>168687390784</v>
      </c>
      <c r="R100" s="2143"/>
      <c r="S100" s="2143"/>
      <c r="T100" s="2143"/>
      <c r="U100" s="2143"/>
      <c r="V100" s="2143"/>
      <c r="W100" s="2143"/>
      <c r="X100" s="2143"/>
      <c r="Y100" s="2143">
        <v>0</v>
      </c>
      <c r="Z100" s="2143"/>
      <c r="AA100" s="2143"/>
      <c r="AB100" s="2143"/>
      <c r="AC100" s="2143"/>
      <c r="AD100" s="2143"/>
      <c r="AE100" s="2143"/>
      <c r="AF100" s="2143"/>
      <c r="AG100" s="1748"/>
      <c r="AH100" s="2143">
        <v>84174934662</v>
      </c>
      <c r="AI100" s="2143"/>
      <c r="AJ100" s="2143"/>
      <c r="AK100" s="2143"/>
      <c r="AL100" s="2143"/>
      <c r="AM100" s="2143"/>
      <c r="AN100" s="2143"/>
      <c r="AO100" s="2143"/>
      <c r="AP100" s="2143">
        <v>0</v>
      </c>
      <c r="AQ100" s="2143"/>
      <c r="AR100" s="2143"/>
      <c r="AS100" s="2143"/>
      <c r="AT100" s="2143"/>
      <c r="AU100" s="2143"/>
      <c r="AV100" s="2143"/>
      <c r="AW100" s="2143"/>
      <c r="BA100" s="1702"/>
      <c r="BB100" s="1672"/>
      <c r="BC100" s="1672"/>
      <c r="BD100" s="1672"/>
      <c r="BE100" s="1672"/>
      <c r="BF100" s="1672"/>
      <c r="BG100" s="1672"/>
      <c r="BH100" s="1672"/>
      <c r="BI100" s="1672"/>
      <c r="BJ100" s="1672"/>
      <c r="BK100" s="1672"/>
      <c r="BL100" s="1672"/>
      <c r="BM100" s="1672"/>
      <c r="BN100" s="1672"/>
      <c r="BO100" s="1672"/>
      <c r="BP100" s="1672"/>
      <c r="BQ100" s="1672"/>
      <c r="BR100" s="1672"/>
      <c r="BU100" s="1619"/>
      <c r="BV100" s="1619"/>
      <c r="BW100" s="1619"/>
      <c r="BX100" s="1619"/>
      <c r="BY100" s="1619"/>
      <c r="BZ100" s="1619"/>
      <c r="CB100" s="1619"/>
      <c r="CC100" s="1619"/>
      <c r="CD100" s="1619"/>
      <c r="CE100" s="1619"/>
      <c r="CF100" s="1619"/>
      <c r="CG100" s="1619"/>
      <c r="CH100" s="1619"/>
    </row>
    <row r="101" spans="1:91" ht="17.100000000000001" customHeight="1">
      <c r="C101" s="1702" t="s">
        <v>1355</v>
      </c>
      <c r="P101" s="1681"/>
      <c r="Q101" s="2210">
        <v>139298444625</v>
      </c>
      <c r="R101" s="2210"/>
      <c r="S101" s="2210"/>
      <c r="T101" s="2210"/>
      <c r="U101" s="2210"/>
      <c r="V101" s="2210"/>
      <c r="W101" s="2210"/>
      <c r="X101" s="2210"/>
      <c r="Y101" s="2607"/>
      <c r="Z101" s="2607"/>
      <c r="AA101" s="2607"/>
      <c r="AB101" s="2607"/>
      <c r="AC101" s="2607"/>
      <c r="AD101" s="2607"/>
      <c r="AE101" s="2607"/>
      <c r="AF101" s="2607"/>
      <c r="AG101" s="1624"/>
      <c r="AH101" s="2261">
        <v>69827869445</v>
      </c>
      <c r="AI101" s="2261"/>
      <c r="AJ101" s="2261"/>
      <c r="AK101" s="2261"/>
      <c r="AL101" s="2261"/>
      <c r="AM101" s="2261"/>
      <c r="AN101" s="2261"/>
      <c r="AO101" s="2261"/>
      <c r="AP101" s="2261"/>
      <c r="AQ101" s="2261"/>
      <c r="AR101" s="2261"/>
      <c r="AS101" s="2261"/>
      <c r="AT101" s="2261"/>
      <c r="AU101" s="2261"/>
      <c r="AV101" s="2261"/>
      <c r="AW101" s="2261"/>
      <c r="BA101" s="1702"/>
      <c r="BB101" s="1672"/>
      <c r="BC101" s="1672"/>
      <c r="BD101" s="1672"/>
      <c r="BE101" s="1672"/>
      <c r="BF101" s="1672"/>
      <c r="BG101" s="1672"/>
      <c r="BH101" s="1672"/>
      <c r="BI101" s="1672"/>
      <c r="BJ101" s="1672"/>
      <c r="BK101" s="1672"/>
      <c r="BL101" s="1672"/>
      <c r="BM101" s="1672"/>
      <c r="BN101" s="1672"/>
      <c r="BO101" s="1672"/>
      <c r="BP101" s="1672"/>
      <c r="BQ101" s="1672"/>
      <c r="BR101" s="1672"/>
      <c r="BU101" s="1619"/>
      <c r="BV101" s="1619"/>
      <c r="BW101" s="1619"/>
      <c r="BX101" s="1619"/>
      <c r="BY101" s="1619"/>
      <c r="BZ101" s="1619"/>
      <c r="CB101" s="1619"/>
      <c r="CC101" s="1619"/>
      <c r="CD101" s="1619"/>
      <c r="CE101" s="1619"/>
      <c r="CF101" s="1619"/>
      <c r="CG101" s="1619"/>
      <c r="CH101" s="1619"/>
    </row>
    <row r="102" spans="1:91" ht="17.100000000000001" customHeight="1">
      <c r="C102" s="1634" t="s">
        <v>933</v>
      </c>
      <c r="P102" s="1681"/>
      <c r="Q102" s="2210">
        <v>0</v>
      </c>
      <c r="R102" s="2210"/>
      <c r="S102" s="2210"/>
      <c r="T102" s="2210"/>
      <c r="U102" s="2210"/>
      <c r="V102" s="2210"/>
      <c r="W102" s="2210"/>
      <c r="X102" s="2210"/>
      <c r="Y102" s="2607"/>
      <c r="Z102" s="2607"/>
      <c r="AA102" s="2607"/>
      <c r="AB102" s="2607"/>
      <c r="AC102" s="2607"/>
      <c r="AD102" s="2607"/>
      <c r="AE102" s="2607"/>
      <c r="AF102" s="2607"/>
      <c r="AG102" s="1624"/>
      <c r="AH102" s="2261">
        <v>8250000</v>
      </c>
      <c r="AI102" s="2261"/>
      <c r="AJ102" s="2261"/>
      <c r="AK102" s="2261"/>
      <c r="AL102" s="2261"/>
      <c r="AM102" s="2261"/>
      <c r="AN102" s="2261"/>
      <c r="AO102" s="2261"/>
      <c r="AP102" s="2261"/>
      <c r="AQ102" s="2261"/>
      <c r="AR102" s="2261"/>
      <c r="AS102" s="2261"/>
      <c r="AT102" s="2261"/>
      <c r="AU102" s="2261"/>
      <c r="AV102" s="2261"/>
      <c r="AW102" s="2261"/>
      <c r="BA102" s="1702"/>
      <c r="BB102" s="1672"/>
      <c r="BC102" s="1672"/>
      <c r="BD102" s="1672"/>
      <c r="BE102" s="1672"/>
      <c r="BF102" s="1672"/>
      <c r="BG102" s="1672"/>
      <c r="BH102" s="1672"/>
      <c r="BI102" s="1672"/>
      <c r="BJ102" s="1672"/>
      <c r="BK102" s="1672"/>
      <c r="BL102" s="1672"/>
      <c r="BM102" s="1672"/>
      <c r="BN102" s="1672"/>
      <c r="BO102" s="1672"/>
      <c r="BP102" s="1672"/>
      <c r="BQ102" s="1672"/>
      <c r="BR102" s="1672"/>
      <c r="BU102" s="1619"/>
      <c r="BV102" s="1619"/>
      <c r="BW102" s="1619"/>
      <c r="BX102" s="1619"/>
      <c r="BY102" s="1619"/>
      <c r="BZ102" s="1619"/>
      <c r="CB102" s="1619"/>
      <c r="CC102" s="1619"/>
      <c r="CD102" s="1619"/>
      <c r="CE102" s="1619"/>
      <c r="CF102" s="1619"/>
      <c r="CG102" s="1619"/>
      <c r="CH102" s="1619"/>
    </row>
    <row r="103" spans="1:91" ht="17.100000000000001" customHeight="1">
      <c r="C103" s="1634" t="s">
        <v>1846</v>
      </c>
      <c r="P103" s="1681"/>
      <c r="Q103" s="2261">
        <v>29388946159</v>
      </c>
      <c r="R103" s="2261"/>
      <c r="S103" s="2261"/>
      <c r="T103" s="2261"/>
      <c r="U103" s="2261"/>
      <c r="V103" s="2261"/>
      <c r="W103" s="2261"/>
      <c r="X103" s="2261"/>
      <c r="Y103" s="2210"/>
      <c r="Z103" s="2210"/>
      <c r="AA103" s="2210"/>
      <c r="AB103" s="2210"/>
      <c r="AC103" s="2210"/>
      <c r="AD103" s="2210"/>
      <c r="AE103" s="2210"/>
      <c r="AF103" s="2210"/>
      <c r="AG103" s="1624"/>
      <c r="AH103" s="2261">
        <v>14338815217</v>
      </c>
      <c r="AI103" s="2261"/>
      <c r="AJ103" s="2261"/>
      <c r="AK103" s="2261"/>
      <c r="AL103" s="2261"/>
      <c r="AM103" s="2261"/>
      <c r="AN103" s="2261"/>
      <c r="AO103" s="2261"/>
      <c r="AP103" s="2261"/>
      <c r="AQ103" s="2261"/>
      <c r="AR103" s="2261"/>
      <c r="AS103" s="2261"/>
      <c r="AT103" s="2261"/>
      <c r="AU103" s="2261"/>
      <c r="AV103" s="2261"/>
      <c r="AW103" s="2261"/>
      <c r="BA103" s="1702"/>
      <c r="BB103" s="1672"/>
      <c r="BC103" s="1672"/>
      <c r="BD103" s="1672"/>
      <c r="BE103" s="1672"/>
      <c r="BF103" s="1672"/>
      <c r="BG103" s="1672"/>
      <c r="BH103" s="1672"/>
      <c r="BI103" s="1672"/>
      <c r="BJ103" s="1672"/>
      <c r="BK103" s="1672"/>
      <c r="BL103" s="1672"/>
      <c r="BM103" s="1672"/>
      <c r="BN103" s="1672"/>
      <c r="BO103" s="1672"/>
      <c r="BP103" s="1672"/>
      <c r="BQ103" s="1672"/>
      <c r="BR103" s="1672"/>
      <c r="BU103" s="1619"/>
      <c r="BV103" s="1619"/>
      <c r="BW103" s="1619"/>
      <c r="BX103" s="1619"/>
      <c r="BY103" s="1619"/>
      <c r="BZ103" s="1619"/>
      <c r="CB103" s="1619"/>
      <c r="CC103" s="1619"/>
      <c r="CD103" s="1619"/>
      <c r="CE103" s="1619"/>
      <c r="CF103" s="1619"/>
      <c r="CG103" s="1619"/>
      <c r="CH103" s="1619"/>
      <c r="CI103" s="1250"/>
    </row>
    <row r="104" spans="1:91" ht="17.100000000000001" customHeight="1">
      <c r="C104" s="908" t="s">
        <v>2001</v>
      </c>
      <c r="D104" s="881"/>
      <c r="E104" s="881"/>
      <c r="F104" s="881"/>
      <c r="G104" s="881"/>
      <c r="H104" s="881"/>
      <c r="I104" s="881"/>
      <c r="J104" s="881"/>
      <c r="K104" s="881"/>
      <c r="L104" s="881"/>
      <c r="M104" s="881"/>
      <c r="N104" s="881"/>
      <c r="O104" s="881"/>
      <c r="P104" s="1367"/>
      <c r="Q104" s="2143">
        <v>2007317944</v>
      </c>
      <c r="R104" s="2143"/>
      <c r="S104" s="2143"/>
      <c r="T104" s="2143"/>
      <c r="U104" s="2143"/>
      <c r="V104" s="2143"/>
      <c r="W104" s="2143"/>
      <c r="X104" s="2143"/>
      <c r="Y104" s="2143">
        <v>0</v>
      </c>
      <c r="Z104" s="2143"/>
      <c r="AA104" s="2143"/>
      <c r="AB104" s="2143"/>
      <c r="AC104" s="2143"/>
      <c r="AD104" s="2143"/>
      <c r="AE104" s="2143"/>
      <c r="AF104" s="2143"/>
      <c r="AG104" s="1748"/>
      <c r="AH104" s="2143">
        <v>1513824540</v>
      </c>
      <c r="AI104" s="2143"/>
      <c r="AJ104" s="2143"/>
      <c r="AK104" s="2143"/>
      <c r="AL104" s="2143"/>
      <c r="AM104" s="2143"/>
      <c r="AN104" s="2143"/>
      <c r="AO104" s="2143"/>
      <c r="AP104" s="2143">
        <v>0</v>
      </c>
      <c r="AQ104" s="2143"/>
      <c r="AR104" s="2143"/>
      <c r="AS104" s="2143"/>
      <c r="AT104" s="2143"/>
      <c r="AU104" s="2143"/>
      <c r="AV104" s="2143"/>
      <c r="AW104" s="2143"/>
      <c r="BA104" s="1702"/>
      <c r="BB104" s="1672"/>
      <c r="BC104" s="1672"/>
      <c r="BD104" s="1672"/>
      <c r="BE104" s="1672"/>
      <c r="BF104" s="1672"/>
      <c r="BG104" s="1672"/>
      <c r="BH104" s="1672"/>
      <c r="BI104" s="1672"/>
      <c r="BJ104" s="1672"/>
      <c r="BK104" s="1672"/>
      <c r="BL104" s="1672"/>
      <c r="BM104" s="1672"/>
      <c r="BN104" s="1672"/>
      <c r="BO104" s="1672"/>
      <c r="BP104" s="1672"/>
      <c r="BQ104" s="1672"/>
      <c r="BR104" s="1672"/>
      <c r="BU104" s="1619"/>
      <c r="BV104" s="1619"/>
      <c r="BW104" s="1619"/>
      <c r="BX104" s="1619"/>
      <c r="BY104" s="1619"/>
      <c r="BZ104" s="1619"/>
      <c r="CB104" s="1619"/>
      <c r="CC104" s="1619"/>
      <c r="CD104" s="1619"/>
      <c r="CE104" s="1619"/>
      <c r="CF104" s="1619"/>
      <c r="CG104" s="1619"/>
      <c r="CH104" s="1619"/>
    </row>
    <row r="105" spans="1:91" ht="17.100000000000001" customHeight="1">
      <c r="C105" s="1634" t="s">
        <v>716</v>
      </c>
      <c r="P105" s="1681"/>
      <c r="Q105" s="2261">
        <v>2007317944</v>
      </c>
      <c r="R105" s="2261"/>
      <c r="S105" s="2261"/>
      <c r="T105" s="2261"/>
      <c r="U105" s="2261"/>
      <c r="V105" s="2261"/>
      <c r="W105" s="2261"/>
      <c r="X105" s="2261"/>
      <c r="Y105" s="2210"/>
      <c r="Z105" s="2210"/>
      <c r="AA105" s="2210"/>
      <c r="AB105" s="2210"/>
      <c r="AC105" s="2210"/>
      <c r="AD105" s="2210"/>
      <c r="AE105" s="2210"/>
      <c r="AF105" s="2210"/>
      <c r="AG105" s="1624"/>
      <c r="AH105" s="2874">
        <v>1513824540</v>
      </c>
      <c r="AI105" s="2874"/>
      <c r="AJ105" s="2874"/>
      <c r="AK105" s="2874"/>
      <c r="AL105" s="2874"/>
      <c r="AM105" s="2874"/>
      <c r="AN105" s="2874"/>
      <c r="AO105" s="2874"/>
      <c r="AP105" s="2261"/>
      <c r="AQ105" s="2261"/>
      <c r="AR105" s="2261"/>
      <c r="AS105" s="2261"/>
      <c r="AT105" s="2261"/>
      <c r="AU105" s="2261"/>
      <c r="AV105" s="2261"/>
      <c r="AW105" s="2261"/>
      <c r="BA105" s="1702"/>
      <c r="BB105" s="1672"/>
      <c r="BC105" s="1672"/>
      <c r="BD105" s="1672"/>
      <c r="BE105" s="1672"/>
      <c r="BF105" s="1672"/>
      <c r="BG105" s="1672"/>
      <c r="BH105" s="1672"/>
      <c r="BI105" s="1672"/>
      <c r="BJ105" s="1672"/>
      <c r="BK105" s="1672"/>
      <c r="BL105" s="1672"/>
      <c r="BM105" s="1672"/>
      <c r="BN105" s="1672"/>
      <c r="BO105" s="1672"/>
      <c r="BP105" s="1672"/>
      <c r="BQ105" s="1672"/>
      <c r="BR105" s="1672"/>
      <c r="BU105" s="1619"/>
      <c r="BV105" s="1619"/>
      <c r="BW105" s="1619"/>
      <c r="BX105" s="1619"/>
      <c r="BY105" s="1619"/>
      <c r="BZ105" s="1619"/>
      <c r="CB105" s="1619"/>
      <c r="CC105" s="1619"/>
      <c r="CD105" s="1619"/>
      <c r="CE105" s="1619"/>
      <c r="CF105" s="1619"/>
      <c r="CG105" s="1619"/>
      <c r="CH105" s="1619"/>
      <c r="CI105" s="1250"/>
    </row>
    <row r="106" spans="1:91" s="1691" customFormat="1" ht="17.100000000000001" customHeight="1" thickBot="1">
      <c r="A106" s="1712"/>
      <c r="B106" s="1672"/>
      <c r="C106" s="2394" t="s">
        <v>580</v>
      </c>
      <c r="D106" s="2394"/>
      <c r="E106" s="2394"/>
      <c r="F106" s="2394"/>
      <c r="G106" s="2394"/>
      <c r="H106" s="2394"/>
      <c r="I106" s="2394"/>
      <c r="J106" s="2394"/>
      <c r="K106" s="2394"/>
      <c r="L106" s="2394"/>
      <c r="M106" s="2394"/>
      <c r="N106" s="2394"/>
      <c r="O106" s="2394"/>
      <c r="P106" s="2244">
        <v>170694708728</v>
      </c>
      <c r="Q106" s="2244"/>
      <c r="R106" s="2244"/>
      <c r="S106" s="2244"/>
      <c r="T106" s="2244"/>
      <c r="U106" s="2244"/>
      <c r="V106" s="2244"/>
      <c r="W106" s="2244"/>
      <c r="X106" s="2244"/>
      <c r="Y106" s="2244">
        <v>0</v>
      </c>
      <c r="Z106" s="2244"/>
      <c r="AA106" s="2244"/>
      <c r="AB106" s="2244"/>
      <c r="AC106" s="2244"/>
      <c r="AD106" s="2244"/>
      <c r="AE106" s="2244"/>
      <c r="AF106" s="2244"/>
      <c r="AG106" s="2231">
        <v>85688759202</v>
      </c>
      <c r="AH106" s="2231"/>
      <c r="AI106" s="2231"/>
      <c r="AJ106" s="2231"/>
      <c r="AK106" s="2231"/>
      <c r="AL106" s="2231"/>
      <c r="AM106" s="2231"/>
      <c r="AN106" s="2231"/>
      <c r="AO106" s="2231"/>
      <c r="AP106" s="2244">
        <v>0</v>
      </c>
      <c r="AQ106" s="2244"/>
      <c r="AR106" s="2244"/>
      <c r="AS106" s="2244"/>
      <c r="AT106" s="2244"/>
      <c r="AU106" s="2244"/>
      <c r="AV106" s="2244"/>
      <c r="AW106" s="2244"/>
      <c r="AY106" s="1672"/>
      <c r="AZ106" s="1672"/>
      <c r="BA106" s="1672"/>
      <c r="BB106" s="1672"/>
      <c r="BC106" s="1672"/>
      <c r="BD106" s="1672"/>
      <c r="BE106" s="1672"/>
      <c r="BF106" s="1672"/>
      <c r="BG106" s="1672"/>
      <c r="BH106" s="1672"/>
      <c r="BI106" s="1672"/>
      <c r="BJ106" s="1672"/>
      <c r="BK106" s="1672"/>
      <c r="BL106" s="1672"/>
      <c r="BM106" s="1672"/>
      <c r="BN106" s="1672"/>
      <c r="BO106" s="1672"/>
      <c r="BP106" s="1672"/>
      <c r="BQ106" s="1672"/>
      <c r="BR106" s="1672"/>
      <c r="BU106" s="1361"/>
      <c r="BV106" s="1361"/>
      <c r="BW106" s="1361"/>
      <c r="BX106" s="1361"/>
      <c r="BY106" s="1361"/>
      <c r="BZ106" s="1361"/>
      <c r="CB106" s="1361"/>
      <c r="CC106" s="1361"/>
      <c r="CD106" s="1361"/>
      <c r="CE106" s="1361"/>
      <c r="CF106" s="1361"/>
      <c r="CG106" s="1361"/>
      <c r="CH106" s="1361"/>
      <c r="CI106" s="1226"/>
      <c r="CJ106" s="1279"/>
      <c r="CK106" s="1248"/>
      <c r="CL106" s="1279"/>
      <c r="CM106" s="1226"/>
    </row>
    <row r="107" spans="1:91" ht="15.75" customHeight="1" thickTop="1">
      <c r="Q107" s="1625"/>
      <c r="R107" s="1625"/>
      <c r="S107" s="1625"/>
      <c r="T107" s="1625"/>
      <c r="U107" s="1736"/>
      <c r="V107" s="1736"/>
      <c r="W107" s="1736"/>
      <c r="X107" s="1736"/>
      <c r="Y107" s="1672"/>
      <c r="Z107" s="1672"/>
      <c r="AA107" s="1604"/>
      <c r="AB107" s="1604"/>
      <c r="AE107" s="1644"/>
      <c r="AF107" s="1644"/>
      <c r="AG107" s="1644"/>
      <c r="AH107" s="1181"/>
      <c r="AI107" s="1181"/>
      <c r="AJ107" s="1181"/>
      <c r="AK107" s="1181"/>
      <c r="AL107" s="1181"/>
      <c r="AM107" s="1181"/>
      <c r="AN107" s="1181"/>
      <c r="AO107" s="1181"/>
      <c r="AP107" s="1644"/>
      <c r="AQ107" s="1644"/>
      <c r="AR107" s="1644"/>
      <c r="AS107" s="1644"/>
      <c r="AT107" s="1644"/>
      <c r="AU107" s="1644"/>
      <c r="AV107" s="1644"/>
      <c r="AW107" s="1644"/>
      <c r="BA107" s="1702"/>
      <c r="BB107" s="1672"/>
      <c r="BC107" s="1672"/>
      <c r="BD107" s="1672"/>
      <c r="BE107" s="1672"/>
      <c r="BF107" s="1672"/>
      <c r="BG107" s="1672"/>
      <c r="BH107" s="1672"/>
      <c r="BI107" s="1672"/>
      <c r="BJ107" s="1672"/>
      <c r="BK107" s="1672"/>
      <c r="BL107" s="1672"/>
      <c r="BM107" s="1672"/>
      <c r="BN107" s="1672"/>
      <c r="BO107" s="1672"/>
      <c r="BP107" s="1672"/>
      <c r="BQ107" s="1672"/>
      <c r="BR107" s="1672"/>
      <c r="BU107" s="1619"/>
      <c r="BV107" s="1619"/>
      <c r="BW107" s="1619"/>
      <c r="BX107" s="1619"/>
      <c r="BY107" s="1619"/>
      <c r="BZ107" s="1619"/>
      <c r="CB107" s="1619"/>
      <c r="CC107" s="1619"/>
      <c r="CD107" s="1619"/>
      <c r="CE107" s="1619"/>
      <c r="CF107" s="1619"/>
      <c r="CG107" s="1619"/>
      <c r="CH107" s="1619"/>
    </row>
    <row r="108" spans="1:91" ht="10.5" hidden="1" customHeight="1">
      <c r="AA108" s="1625"/>
      <c r="AB108" s="1625"/>
    </row>
    <row r="109" spans="1:91" hidden="1">
      <c r="A109" s="1712">
        <v>7</v>
      </c>
      <c r="B109" s="1672" t="s">
        <v>865</v>
      </c>
      <c r="C109" s="1691" t="s">
        <v>866</v>
      </c>
      <c r="AA109" s="1625"/>
      <c r="AB109" s="1625"/>
      <c r="AE109" s="2283" t="s">
        <v>2039</v>
      </c>
      <c r="AF109" s="2283"/>
      <c r="AG109" s="2283"/>
      <c r="AH109" s="2283"/>
      <c r="AI109" s="2283"/>
      <c r="AJ109" s="2283"/>
      <c r="AK109" s="2283"/>
      <c r="AL109" s="2283"/>
      <c r="AM109" s="2283"/>
      <c r="AO109" s="2283" t="s">
        <v>512</v>
      </c>
      <c r="AP109" s="2283"/>
      <c r="AQ109" s="2283"/>
      <c r="AR109" s="2283"/>
      <c r="AS109" s="2283"/>
      <c r="AT109" s="2283"/>
      <c r="AU109" s="2283"/>
      <c r="AV109" s="2283"/>
      <c r="AW109" s="2283"/>
    </row>
    <row r="110" spans="1:91" ht="15" hidden="1" customHeight="1">
      <c r="C110" s="1182"/>
      <c r="T110" s="1183"/>
      <c r="U110" s="1183"/>
      <c r="V110" s="1183"/>
      <c r="W110" s="1183"/>
      <c r="X110" s="1183"/>
      <c r="Y110" s="1183"/>
      <c r="Z110" s="1183"/>
      <c r="AA110" s="1183"/>
      <c r="AB110" s="1183"/>
      <c r="AC110" s="1183"/>
      <c r="AD110" s="1183"/>
      <c r="AE110" s="2277" t="s">
        <v>574</v>
      </c>
      <c r="AF110" s="2227"/>
      <c r="AG110" s="2227"/>
      <c r="AH110" s="2228"/>
      <c r="AI110" s="2228"/>
      <c r="AJ110" s="2227"/>
      <c r="AK110" s="2228"/>
      <c r="AL110" s="2227"/>
      <c r="AM110" s="2227"/>
      <c r="AN110" s="1655"/>
      <c r="AO110" s="2226" t="s">
        <v>574</v>
      </c>
      <c r="AP110" s="2227"/>
      <c r="AQ110" s="2227"/>
      <c r="AR110" s="2228"/>
      <c r="AS110" s="2228"/>
      <c r="AT110" s="2228"/>
      <c r="AU110" s="2227"/>
      <c r="AV110" s="2227"/>
      <c r="AW110" s="2227"/>
    </row>
    <row r="111" spans="1:91" ht="15" hidden="1" customHeight="1">
      <c r="C111" s="1745" t="s">
        <v>867</v>
      </c>
      <c r="T111" s="1732"/>
      <c r="U111" s="1732"/>
      <c r="V111" s="1732"/>
      <c r="W111" s="1732"/>
      <c r="X111" s="1732"/>
      <c r="Y111" s="1732"/>
      <c r="Z111" s="1732"/>
      <c r="AA111" s="1732"/>
      <c r="AB111" s="1732"/>
      <c r="AC111" s="1732"/>
      <c r="AD111" s="1732"/>
      <c r="AE111" s="2924"/>
      <c r="AF111" s="2924"/>
      <c r="AG111" s="2924"/>
      <c r="AH111" s="2924"/>
      <c r="AI111" s="2924"/>
      <c r="AJ111" s="2924"/>
      <c r="AK111" s="2924"/>
      <c r="AL111" s="2924"/>
      <c r="AM111" s="2924"/>
      <c r="AN111" s="1732"/>
      <c r="AO111" s="2917"/>
      <c r="AP111" s="2917"/>
      <c r="AQ111" s="2917"/>
      <c r="AR111" s="2917"/>
      <c r="AS111" s="2917"/>
      <c r="AT111" s="2917"/>
      <c r="AU111" s="2917"/>
      <c r="AV111" s="2917"/>
      <c r="AW111" s="2917"/>
    </row>
    <row r="112" spans="1:91" ht="15" hidden="1" customHeight="1">
      <c r="C112" s="1745" t="s">
        <v>868</v>
      </c>
      <c r="T112" s="1732"/>
      <c r="U112" s="1732"/>
      <c r="V112" s="1732"/>
      <c r="W112" s="1732"/>
      <c r="X112" s="1732"/>
      <c r="Y112" s="1732"/>
      <c r="Z112" s="1732"/>
      <c r="AA112" s="1732"/>
      <c r="AB112" s="1732"/>
      <c r="AC112" s="1732"/>
      <c r="AD112" s="1732"/>
      <c r="AE112" s="2924"/>
      <c r="AF112" s="2924"/>
      <c r="AG112" s="2924"/>
      <c r="AH112" s="2924"/>
      <c r="AI112" s="2924"/>
      <c r="AJ112" s="2924"/>
      <c r="AK112" s="2924"/>
      <c r="AL112" s="2924"/>
      <c r="AM112" s="2924"/>
      <c r="AN112" s="1732"/>
      <c r="AO112" s="2917"/>
      <c r="AP112" s="2917"/>
      <c r="AQ112" s="2917"/>
      <c r="AR112" s="2917"/>
      <c r="AS112" s="2917"/>
      <c r="AT112" s="2917"/>
      <c r="AU112" s="2917"/>
      <c r="AV112" s="2917"/>
      <c r="AW112" s="2917"/>
    </row>
    <row r="113" spans="1:91" ht="15" hidden="1" customHeight="1">
      <c r="C113" s="1745" t="s">
        <v>869</v>
      </c>
      <c r="T113" s="1732"/>
      <c r="U113" s="1732"/>
      <c r="V113" s="1732"/>
      <c r="W113" s="1732"/>
      <c r="X113" s="1732"/>
      <c r="Y113" s="1732"/>
      <c r="Z113" s="1732"/>
      <c r="AA113" s="1732"/>
      <c r="AB113" s="1732"/>
      <c r="AC113" s="1732"/>
      <c r="AD113" s="1732"/>
      <c r="AE113" s="2924"/>
      <c r="AF113" s="2924"/>
      <c r="AG113" s="2924"/>
      <c r="AH113" s="2924"/>
      <c r="AI113" s="2924"/>
      <c r="AJ113" s="2924"/>
      <c r="AK113" s="2924"/>
      <c r="AL113" s="2924"/>
      <c r="AM113" s="2924"/>
      <c r="AN113" s="1732"/>
      <c r="AO113" s="2917"/>
      <c r="AP113" s="2917"/>
      <c r="AQ113" s="2917"/>
      <c r="AR113" s="2917"/>
      <c r="AS113" s="2917"/>
      <c r="AT113" s="2917"/>
      <c r="AU113" s="2917"/>
      <c r="AV113" s="2917"/>
      <c r="AW113" s="2917"/>
    </row>
    <row r="114" spans="1:91" ht="15" hidden="1" customHeight="1">
      <c r="C114" s="1745" t="s">
        <v>870</v>
      </c>
      <c r="T114" s="1732"/>
      <c r="U114" s="1732"/>
      <c r="V114" s="1732"/>
      <c r="W114" s="1732"/>
      <c r="X114" s="1732"/>
      <c r="Y114" s="1732"/>
      <c r="Z114" s="1732"/>
      <c r="AA114" s="1732"/>
      <c r="AB114" s="1732"/>
      <c r="AC114" s="1732"/>
      <c r="AD114" s="1732"/>
      <c r="AE114" s="2924"/>
      <c r="AF114" s="2924"/>
      <c r="AG114" s="2924"/>
      <c r="AH114" s="2924"/>
      <c r="AI114" s="2924"/>
      <c r="AJ114" s="2924"/>
      <c r="AK114" s="2924"/>
      <c r="AL114" s="2924"/>
      <c r="AM114" s="2924"/>
      <c r="AN114" s="1732"/>
      <c r="AO114" s="2917"/>
      <c r="AP114" s="2917"/>
      <c r="AQ114" s="2917"/>
      <c r="AR114" s="2917"/>
      <c r="AS114" s="2917"/>
      <c r="AT114" s="2917"/>
      <c r="AU114" s="2917"/>
      <c r="AV114" s="2917"/>
      <c r="AW114" s="2917"/>
    </row>
    <row r="115" spans="1:91" ht="15.75" hidden="1" customHeight="1">
      <c r="C115" s="2347" t="s">
        <v>861</v>
      </c>
      <c r="D115" s="2347"/>
      <c r="E115" s="2347"/>
      <c r="F115" s="2347"/>
      <c r="G115" s="2347"/>
      <c r="H115" s="2347"/>
      <c r="I115" s="2347"/>
      <c r="J115" s="2347"/>
      <c r="K115" s="2347"/>
      <c r="L115" s="2347"/>
      <c r="M115" s="2347"/>
      <c r="N115" s="2347"/>
      <c r="O115" s="2347"/>
      <c r="P115" s="2347"/>
      <c r="Q115" s="2347"/>
      <c r="R115" s="2347"/>
      <c r="S115" s="2347"/>
      <c r="T115" s="2347"/>
      <c r="U115" s="2347"/>
      <c r="V115" s="2347"/>
      <c r="W115" s="2347"/>
      <c r="X115" s="2347"/>
      <c r="Y115" s="2347"/>
      <c r="Z115" s="1659"/>
      <c r="AA115" s="1184"/>
      <c r="AB115" s="1184"/>
      <c r="AC115" s="1184"/>
      <c r="AD115" s="1184"/>
      <c r="AE115" s="2898">
        <v>0</v>
      </c>
      <c r="AF115" s="2898"/>
      <c r="AG115" s="2898"/>
      <c r="AH115" s="2898"/>
      <c r="AI115" s="2898"/>
      <c r="AJ115" s="2898"/>
      <c r="AK115" s="2898"/>
      <c r="AL115" s="2898"/>
      <c r="AM115" s="2898"/>
      <c r="AN115" s="1184"/>
      <c r="AO115" s="2898">
        <v>0</v>
      </c>
      <c r="AP115" s="2898"/>
      <c r="AQ115" s="2898"/>
      <c r="AR115" s="2898"/>
      <c r="AS115" s="2898"/>
      <c r="AT115" s="2898"/>
      <c r="AU115" s="2898"/>
      <c r="AV115" s="2898"/>
      <c r="AW115" s="2898"/>
      <c r="CK115" s="438"/>
      <c r="CL115" s="1664"/>
    </row>
    <row r="116" spans="1:91" ht="17.100000000000001" customHeight="1">
      <c r="B116" s="2935" t="s">
        <v>1909</v>
      </c>
      <c r="C116" s="2935"/>
      <c r="D116" s="2935"/>
      <c r="E116" s="2935"/>
      <c r="F116" s="2935"/>
      <c r="G116" s="2935"/>
      <c r="H116" s="2935"/>
      <c r="I116" s="2935"/>
      <c r="J116" s="2935"/>
      <c r="K116" s="2935"/>
      <c r="L116" s="2935"/>
      <c r="M116" s="2935"/>
      <c r="N116" s="2935"/>
      <c r="O116" s="2935"/>
      <c r="P116" s="2935"/>
      <c r="Q116" s="2935"/>
      <c r="R116" s="2935"/>
      <c r="S116" s="2935"/>
      <c r="T116" s="2935"/>
      <c r="U116" s="2935"/>
      <c r="V116" s="2935"/>
      <c r="X116" s="1736"/>
      <c r="Y116" s="1736"/>
      <c r="Z116" s="1736"/>
      <c r="AA116" s="1736"/>
      <c r="AB116" s="1736"/>
      <c r="AC116" s="1736"/>
      <c r="AD116" s="1736"/>
      <c r="AE116" s="2231" t="s">
        <v>2039</v>
      </c>
      <c r="AF116" s="2231"/>
      <c r="AG116" s="2231"/>
      <c r="AH116" s="2231"/>
      <c r="AI116" s="2231"/>
      <c r="AJ116" s="2231"/>
      <c r="AK116" s="2231"/>
      <c r="AL116" s="2231"/>
      <c r="AM116" s="2231"/>
      <c r="AN116" s="1624"/>
      <c r="AO116" s="2411" t="s">
        <v>512</v>
      </c>
      <c r="AP116" s="2411"/>
      <c r="AQ116" s="2411"/>
      <c r="AR116" s="2411"/>
      <c r="AS116" s="2411"/>
      <c r="AT116" s="2411"/>
      <c r="AU116" s="2411"/>
      <c r="AV116" s="2411"/>
      <c r="AW116" s="2411"/>
      <c r="BA116" s="1702"/>
      <c r="BB116" s="1672"/>
      <c r="BC116" s="1672"/>
      <c r="BD116" s="1672"/>
      <c r="BE116" s="1672"/>
      <c r="BF116" s="1672"/>
      <c r="BG116" s="1672"/>
      <c r="BH116" s="1672"/>
      <c r="BI116" s="1672"/>
      <c r="BJ116" s="1672"/>
      <c r="BK116" s="1672"/>
      <c r="BL116" s="1672"/>
      <c r="BM116" s="1672"/>
      <c r="BN116" s="1672"/>
      <c r="BO116" s="1672"/>
      <c r="BP116" s="1672"/>
      <c r="BQ116" s="1672"/>
      <c r="BR116" s="1672"/>
      <c r="BU116" s="1619"/>
      <c r="BV116" s="1619"/>
      <c r="BW116" s="1619"/>
      <c r="BX116" s="1619"/>
      <c r="BY116" s="1619"/>
      <c r="BZ116" s="1619"/>
      <c r="CB116" s="1619"/>
      <c r="CC116" s="1619"/>
      <c r="CD116" s="1619"/>
      <c r="CE116" s="1619"/>
      <c r="CF116" s="1619"/>
      <c r="CG116" s="1619"/>
      <c r="CH116" s="1619"/>
    </row>
    <row r="117" spans="1:91" ht="17.100000000000001" customHeight="1">
      <c r="B117" s="1738"/>
      <c r="C117" s="1738"/>
      <c r="D117" s="1738"/>
      <c r="E117" s="1738"/>
      <c r="F117" s="1738"/>
      <c r="G117" s="1738"/>
      <c r="H117" s="1738"/>
      <c r="I117" s="1738"/>
      <c r="J117" s="1738"/>
      <c r="K117" s="1738"/>
      <c r="L117" s="1738"/>
      <c r="M117" s="1738"/>
      <c r="N117" s="1738"/>
      <c r="O117" s="1738"/>
      <c r="P117" s="1738"/>
      <c r="Q117" s="1738"/>
      <c r="R117" s="1738"/>
      <c r="S117" s="1738"/>
      <c r="T117" s="1738"/>
      <c r="U117" s="1738"/>
      <c r="V117" s="1738"/>
      <c r="X117" s="1736"/>
      <c r="Y117" s="1736"/>
      <c r="Z117" s="1736"/>
      <c r="AA117" s="1736"/>
      <c r="AB117" s="1736"/>
      <c r="AC117" s="1736"/>
      <c r="AD117" s="1736"/>
      <c r="AE117" s="2565" t="s">
        <v>574</v>
      </c>
      <c r="AF117" s="2565"/>
      <c r="AG117" s="2565"/>
      <c r="AH117" s="2565"/>
      <c r="AI117" s="2565"/>
      <c r="AJ117" s="2565"/>
      <c r="AK117" s="2565"/>
      <c r="AL117" s="2565"/>
      <c r="AM117" s="2565"/>
      <c r="AN117" s="1624"/>
      <c r="AO117" s="2241" t="s">
        <v>574</v>
      </c>
      <c r="AP117" s="2241"/>
      <c r="AQ117" s="2241"/>
      <c r="AR117" s="2241"/>
      <c r="AS117" s="2241"/>
      <c r="AT117" s="2241"/>
      <c r="AU117" s="2241"/>
      <c r="AV117" s="2241"/>
      <c r="AW117" s="2241"/>
      <c r="BA117" s="1702"/>
      <c r="BB117" s="1672"/>
      <c r="BC117" s="1672"/>
      <c r="BD117" s="1672"/>
      <c r="BE117" s="1672"/>
      <c r="BF117" s="1672"/>
      <c r="BG117" s="1672"/>
      <c r="BH117" s="1672"/>
      <c r="BI117" s="1672"/>
      <c r="BJ117" s="1672"/>
      <c r="BK117" s="1672"/>
      <c r="BL117" s="1672"/>
      <c r="BM117" s="1672"/>
      <c r="BN117" s="1672"/>
      <c r="BO117" s="1672"/>
      <c r="BP117" s="1672"/>
      <c r="BQ117" s="1672"/>
      <c r="BR117" s="1672"/>
      <c r="BU117" s="1619"/>
      <c r="BV117" s="1619"/>
      <c r="BW117" s="1619"/>
      <c r="BX117" s="1619"/>
      <c r="BY117" s="1619"/>
      <c r="BZ117" s="1619"/>
      <c r="CB117" s="1619"/>
      <c r="CC117" s="1619"/>
      <c r="CD117" s="1619"/>
      <c r="CE117" s="1619"/>
      <c r="CF117" s="1619"/>
      <c r="CG117" s="1619"/>
      <c r="CH117" s="1619"/>
    </row>
    <row r="118" spans="1:91" ht="17.100000000000001" customHeight="1">
      <c r="A118" s="440"/>
      <c r="B118" s="1745"/>
      <c r="C118" s="2876" t="s">
        <v>1920</v>
      </c>
      <c r="D118" s="2876"/>
      <c r="E118" s="2876"/>
      <c r="F118" s="2876"/>
      <c r="G118" s="2876"/>
      <c r="H118" s="2876"/>
      <c r="I118" s="2876"/>
      <c r="J118" s="2876"/>
      <c r="K118" s="2876"/>
      <c r="L118" s="2876"/>
      <c r="M118" s="2876"/>
      <c r="N118" s="2876"/>
      <c r="O118" s="2876"/>
      <c r="P118" s="2876"/>
      <c r="Q118" s="2876"/>
      <c r="R118" s="2876"/>
      <c r="S118" s="2876"/>
      <c r="T118" s="2876"/>
      <c r="U118" s="2876"/>
      <c r="V118" s="2876"/>
      <c r="W118" s="2876"/>
      <c r="X118" s="2876"/>
      <c r="Y118" s="2876"/>
      <c r="Z118" s="2876"/>
      <c r="AA118" s="2876"/>
      <c r="AB118" s="2876"/>
      <c r="AC118" s="2876"/>
      <c r="AD118" s="2876"/>
      <c r="AE118" s="2232">
        <v>3500000000</v>
      </c>
      <c r="AF118" s="2232"/>
      <c r="AG118" s="2232"/>
      <c r="AH118" s="2232"/>
      <c r="AI118" s="2232"/>
      <c r="AJ118" s="2232"/>
      <c r="AK118" s="2232"/>
      <c r="AL118" s="2232"/>
      <c r="AM118" s="2232"/>
      <c r="AN118" s="1624"/>
      <c r="AO118" s="2232">
        <v>3500000000</v>
      </c>
      <c r="AP118" s="2232"/>
      <c r="AQ118" s="2232"/>
      <c r="AR118" s="2232"/>
      <c r="AS118" s="2232"/>
      <c r="AT118" s="2232"/>
      <c r="AU118" s="2232"/>
      <c r="AV118" s="2232"/>
      <c r="AW118" s="2232"/>
      <c r="AY118" s="1702"/>
      <c r="AZ118" s="1702"/>
      <c r="BA118" s="1702"/>
      <c r="BB118" s="1702"/>
      <c r="BC118" s="1702"/>
      <c r="BD118" s="1702"/>
      <c r="BE118" s="1702"/>
      <c r="BF118" s="1702"/>
      <c r="BG118" s="1702"/>
      <c r="BH118" s="1702"/>
      <c r="BI118" s="1702"/>
      <c r="BJ118" s="1702"/>
      <c r="BK118" s="1702"/>
      <c r="BL118" s="1702"/>
      <c r="BM118" s="1702"/>
      <c r="BN118" s="1702"/>
      <c r="BO118" s="1702"/>
      <c r="BP118" s="1702"/>
      <c r="BQ118" s="1702"/>
      <c r="BR118" s="1702"/>
      <c r="BU118" s="1619"/>
      <c r="BV118" s="1619"/>
      <c r="BW118" s="1619"/>
      <c r="BX118" s="1619"/>
      <c r="BY118" s="1619"/>
      <c r="BZ118" s="1619"/>
      <c r="CB118" s="1619"/>
      <c r="CC118" s="1619"/>
      <c r="CD118" s="1619"/>
      <c r="CE118" s="1619"/>
      <c r="CF118" s="1619"/>
      <c r="CG118" s="1619"/>
      <c r="CH118" s="1619"/>
    </row>
    <row r="119" spans="1:91" ht="18.75" customHeight="1">
      <c r="B119" s="1745"/>
      <c r="C119" s="2876" t="s">
        <v>1921</v>
      </c>
      <c r="D119" s="2876"/>
      <c r="E119" s="2876"/>
      <c r="F119" s="2876"/>
      <c r="G119" s="2876"/>
      <c r="H119" s="2876"/>
      <c r="I119" s="2876"/>
      <c r="J119" s="2876"/>
      <c r="K119" s="2876"/>
      <c r="L119" s="2876"/>
      <c r="M119" s="2876"/>
      <c r="N119" s="2876"/>
      <c r="O119" s="2876"/>
      <c r="P119" s="2876"/>
      <c r="Q119" s="2876"/>
      <c r="R119" s="2876"/>
      <c r="S119" s="2876"/>
      <c r="T119" s="2876"/>
      <c r="U119" s="2876"/>
      <c r="V119" s="2876"/>
      <c r="W119" s="2876"/>
      <c r="X119" s="2876"/>
      <c r="Y119" s="2876"/>
      <c r="Z119" s="2876"/>
      <c r="AA119" s="2876"/>
      <c r="AB119" s="2876"/>
      <c r="AC119" s="2876"/>
      <c r="AD119" s="2876"/>
      <c r="AE119" s="2232">
        <v>7367952000</v>
      </c>
      <c r="AF119" s="2232"/>
      <c r="AG119" s="2232"/>
      <c r="AH119" s="2232"/>
      <c r="AI119" s="2232"/>
      <c r="AJ119" s="2232"/>
      <c r="AK119" s="2232"/>
      <c r="AL119" s="2232"/>
      <c r="AM119" s="2232"/>
      <c r="AN119" s="1624"/>
      <c r="AO119" s="2232">
        <v>7367952000</v>
      </c>
      <c r="AP119" s="2232"/>
      <c r="AQ119" s="2232"/>
      <c r="AR119" s="2232"/>
      <c r="AS119" s="2232"/>
      <c r="AT119" s="2232"/>
      <c r="AU119" s="2232"/>
      <c r="AV119" s="2232"/>
      <c r="AW119" s="2232"/>
      <c r="BA119" s="1702"/>
      <c r="BB119" s="1672"/>
      <c r="BC119" s="1672"/>
      <c r="BD119" s="1672"/>
      <c r="BE119" s="1672"/>
      <c r="BF119" s="1672"/>
      <c r="BG119" s="1672"/>
      <c r="BH119" s="1672"/>
      <c r="BI119" s="1672"/>
      <c r="BJ119" s="1672"/>
      <c r="BK119" s="1672"/>
      <c r="BL119" s="1672"/>
      <c r="BM119" s="1672"/>
      <c r="BN119" s="1672"/>
      <c r="BO119" s="1672"/>
      <c r="BP119" s="1672"/>
      <c r="BQ119" s="1672"/>
      <c r="BR119" s="1672"/>
      <c r="BU119" s="1619"/>
      <c r="BV119" s="1619"/>
      <c r="BW119" s="1619"/>
      <c r="BX119" s="1619"/>
      <c r="BY119" s="1619"/>
      <c r="BZ119" s="1619"/>
      <c r="CB119" s="1619"/>
      <c r="CC119" s="1619"/>
      <c r="CD119" s="1619"/>
      <c r="CE119" s="1619"/>
      <c r="CF119" s="1619"/>
      <c r="CG119" s="1619"/>
      <c r="CH119" s="1619"/>
    </row>
    <row r="120" spans="1:91" ht="18.75" customHeight="1" thickBot="1">
      <c r="B120" s="1745"/>
      <c r="C120" s="2876" t="s">
        <v>1987</v>
      </c>
      <c r="D120" s="2876"/>
      <c r="E120" s="2876"/>
      <c r="F120" s="2876"/>
      <c r="G120" s="2876"/>
      <c r="H120" s="2876"/>
      <c r="I120" s="2876"/>
      <c r="J120" s="2876"/>
      <c r="K120" s="2876"/>
      <c r="L120" s="2876"/>
      <c r="M120" s="2876"/>
      <c r="N120" s="2876"/>
      <c r="O120" s="2876"/>
      <c r="P120" s="2876"/>
      <c r="Q120" s="2876"/>
      <c r="R120" s="2876"/>
      <c r="S120" s="2876"/>
      <c r="T120" s="2876"/>
      <c r="U120" s="2876"/>
      <c r="V120" s="2876"/>
      <c r="W120" s="2876"/>
      <c r="X120" s="2876"/>
      <c r="Y120" s="2876"/>
      <c r="Z120" s="2876"/>
      <c r="AA120" s="2876"/>
      <c r="AB120" s="2876"/>
      <c r="AC120" s="2876"/>
      <c r="AD120" s="2876"/>
      <c r="AE120" s="2229">
        <v>3748500000</v>
      </c>
      <c r="AF120" s="2229"/>
      <c r="AG120" s="2229"/>
      <c r="AH120" s="2229"/>
      <c r="AI120" s="2229"/>
      <c r="AJ120" s="2229"/>
      <c r="AK120" s="2229"/>
      <c r="AL120" s="2229"/>
      <c r="AM120" s="2229"/>
      <c r="AN120" s="1621"/>
      <c r="AO120" s="2229">
        <v>0</v>
      </c>
      <c r="AP120" s="2229"/>
      <c r="AQ120" s="2229"/>
      <c r="AR120" s="2229"/>
      <c r="AS120" s="2229"/>
      <c r="AT120" s="2229"/>
      <c r="AU120" s="2229"/>
      <c r="AV120" s="2229"/>
      <c r="AW120" s="2229"/>
      <c r="BA120" s="1672"/>
      <c r="BB120" s="1672"/>
      <c r="BC120" s="1672"/>
      <c r="BD120" s="1672"/>
      <c r="BE120" s="1672"/>
      <c r="BF120" s="1672"/>
      <c r="BG120" s="1672"/>
      <c r="BH120" s="1672"/>
      <c r="BI120" s="1672"/>
      <c r="BJ120" s="1672"/>
      <c r="BK120" s="1672"/>
      <c r="BL120" s="1672"/>
      <c r="BM120" s="1672"/>
      <c r="BN120" s="1672"/>
      <c r="BO120" s="1672"/>
      <c r="BP120" s="1672"/>
      <c r="BQ120" s="1672"/>
      <c r="BR120" s="1672"/>
      <c r="BU120" s="2222"/>
      <c r="BV120" s="2222"/>
      <c r="BW120" s="2222"/>
      <c r="BX120" s="2222"/>
      <c r="BY120" s="2222"/>
      <c r="BZ120" s="2222"/>
      <c r="CB120" s="2222"/>
      <c r="CC120" s="2222"/>
      <c r="CD120" s="2222"/>
      <c r="CE120" s="2222"/>
      <c r="CF120" s="2222"/>
      <c r="CG120" s="2222"/>
      <c r="CH120" s="257"/>
      <c r="CI120" s="1406"/>
      <c r="CK120" s="1664"/>
      <c r="CL120" s="1664"/>
    </row>
    <row r="121" spans="1:91" ht="18.75" customHeight="1" thickTop="1" thickBot="1">
      <c r="B121" s="1745"/>
      <c r="C121" s="2876" t="s">
        <v>2035</v>
      </c>
      <c r="D121" s="2876"/>
      <c r="E121" s="2876"/>
      <c r="F121" s="2876"/>
      <c r="G121" s="2876"/>
      <c r="H121" s="2876"/>
      <c r="I121" s="2876"/>
      <c r="J121" s="2876"/>
      <c r="K121" s="2876"/>
      <c r="L121" s="2876"/>
      <c r="M121" s="2876"/>
      <c r="N121" s="2876"/>
      <c r="O121" s="2876"/>
      <c r="P121" s="2876"/>
      <c r="Q121" s="2876"/>
      <c r="R121" s="2876"/>
      <c r="S121" s="2876"/>
      <c r="T121" s="2876"/>
      <c r="U121" s="2876"/>
      <c r="V121" s="2876"/>
      <c r="W121" s="2876"/>
      <c r="X121" s="2876"/>
      <c r="Y121" s="2876"/>
      <c r="Z121" s="2876"/>
      <c r="AA121" s="2876"/>
      <c r="AB121" s="2876"/>
      <c r="AC121" s="2876"/>
      <c r="AD121" s="2876"/>
      <c r="AE121" s="2229">
        <v>10000000000</v>
      </c>
      <c r="AF121" s="2229"/>
      <c r="AG121" s="2229"/>
      <c r="AH121" s="2229"/>
      <c r="AI121" s="2229"/>
      <c r="AJ121" s="2229"/>
      <c r="AK121" s="2229"/>
      <c r="AL121" s="2229"/>
      <c r="AM121" s="2229"/>
      <c r="AN121" s="1621"/>
      <c r="AO121" s="2229">
        <v>0</v>
      </c>
      <c r="AP121" s="2229"/>
      <c r="AQ121" s="2229"/>
      <c r="AR121" s="2229"/>
      <c r="AS121" s="2229"/>
      <c r="AT121" s="2229"/>
      <c r="AU121" s="2229"/>
      <c r="AV121" s="2229"/>
      <c r="AW121" s="2229"/>
      <c r="BA121" s="1672"/>
      <c r="BB121" s="1672"/>
      <c r="BC121" s="1672"/>
      <c r="BD121" s="1672"/>
      <c r="BE121" s="1672"/>
      <c r="BF121" s="1672"/>
      <c r="BG121" s="1672"/>
      <c r="BH121" s="1672"/>
      <c r="BI121" s="1672"/>
      <c r="BJ121" s="1672"/>
      <c r="BK121" s="1672"/>
      <c r="BL121" s="1672"/>
      <c r="BM121" s="1672"/>
      <c r="BN121" s="1672"/>
      <c r="BO121" s="1672"/>
      <c r="BP121" s="1672"/>
      <c r="BQ121" s="1672"/>
      <c r="BR121" s="1672"/>
      <c r="BU121" s="2222"/>
      <c r="BV121" s="2222"/>
      <c r="BW121" s="2222"/>
      <c r="BX121" s="2222"/>
      <c r="BY121" s="2222"/>
      <c r="BZ121" s="2222"/>
      <c r="CB121" s="2222"/>
      <c r="CC121" s="2222"/>
      <c r="CD121" s="2222"/>
      <c r="CE121" s="2222"/>
      <c r="CF121" s="2222"/>
      <c r="CG121" s="2222"/>
      <c r="CH121" s="257"/>
      <c r="CK121" s="1664"/>
      <c r="CL121" s="1664"/>
    </row>
    <row r="122" spans="1:91" ht="18.75" customHeight="1" thickTop="1" thickBot="1">
      <c r="B122" s="1745"/>
      <c r="C122" s="2876" t="s">
        <v>1917</v>
      </c>
      <c r="D122" s="2876"/>
      <c r="E122" s="2876"/>
      <c r="F122" s="2876"/>
      <c r="G122" s="2876"/>
      <c r="H122" s="2876"/>
      <c r="I122" s="2876"/>
      <c r="J122" s="2876"/>
      <c r="K122" s="2876"/>
      <c r="L122" s="2876"/>
      <c r="M122" s="2876"/>
      <c r="N122" s="2876"/>
      <c r="O122" s="2876"/>
      <c r="P122" s="2876"/>
      <c r="Q122" s="2876"/>
      <c r="R122" s="2876"/>
      <c r="S122" s="2876"/>
      <c r="T122" s="2876"/>
      <c r="U122" s="2876"/>
      <c r="V122" s="2876"/>
      <c r="W122" s="2876"/>
      <c r="X122" s="2876"/>
      <c r="Y122" s="2876"/>
      <c r="Z122" s="2876"/>
      <c r="AA122" s="2876"/>
      <c r="AB122" s="2876"/>
      <c r="AC122" s="2876"/>
      <c r="AD122" s="2876"/>
      <c r="AE122" s="2229">
        <v>4772494159</v>
      </c>
      <c r="AF122" s="2229"/>
      <c r="AG122" s="2229"/>
      <c r="AH122" s="2229"/>
      <c r="AI122" s="2229"/>
      <c r="AJ122" s="2229"/>
      <c r="AK122" s="2229"/>
      <c r="AL122" s="2229"/>
      <c r="AM122" s="2229"/>
      <c r="AN122" s="1621"/>
      <c r="AO122" s="2229">
        <v>3470863217</v>
      </c>
      <c r="AP122" s="2229"/>
      <c r="AQ122" s="2229"/>
      <c r="AR122" s="2229"/>
      <c r="AS122" s="2229"/>
      <c r="AT122" s="2229"/>
      <c r="AU122" s="2229"/>
      <c r="AV122" s="2229"/>
      <c r="AW122" s="2229"/>
      <c r="BA122" s="1672"/>
      <c r="BB122" s="1672"/>
      <c r="BC122" s="1672"/>
      <c r="BD122" s="1672"/>
      <c r="BE122" s="1672"/>
      <c r="BF122" s="1672"/>
      <c r="BG122" s="1672"/>
      <c r="BH122" s="1672"/>
      <c r="BI122" s="1672"/>
      <c r="BJ122" s="1672"/>
      <c r="BK122" s="1672"/>
      <c r="BL122" s="1672"/>
      <c r="BM122" s="1672"/>
      <c r="BN122" s="1672"/>
      <c r="BO122" s="1672"/>
      <c r="BP122" s="1672"/>
      <c r="BQ122" s="1672"/>
      <c r="BR122" s="1672"/>
      <c r="BU122" s="2222"/>
      <c r="BV122" s="2222"/>
      <c r="BW122" s="2222"/>
      <c r="BX122" s="2222"/>
      <c r="BY122" s="2222"/>
      <c r="BZ122" s="2222"/>
      <c r="CB122" s="2222"/>
      <c r="CC122" s="2222"/>
      <c r="CD122" s="2222"/>
      <c r="CE122" s="2222"/>
      <c r="CF122" s="2222"/>
      <c r="CG122" s="2222"/>
      <c r="CH122" s="257"/>
      <c r="CK122" s="1664"/>
      <c r="CL122" s="1664"/>
    </row>
    <row r="123" spans="1:91" s="1691" customFormat="1" ht="17.100000000000001" customHeight="1" thickTop="1" thickBot="1">
      <c r="A123" s="1712"/>
      <c r="B123" s="1672"/>
      <c r="C123" s="2877" t="s">
        <v>580</v>
      </c>
      <c r="D123" s="2877"/>
      <c r="E123" s="2877"/>
      <c r="F123" s="2877"/>
      <c r="G123" s="2877"/>
      <c r="H123" s="2877"/>
      <c r="I123" s="2877"/>
      <c r="J123" s="2877"/>
      <c r="K123" s="2877"/>
      <c r="L123" s="2877"/>
      <c r="M123" s="2877"/>
      <c r="N123" s="2877"/>
      <c r="O123" s="2877"/>
      <c r="P123" s="2877"/>
      <c r="Q123" s="2877"/>
      <c r="R123" s="2877"/>
      <c r="S123" s="2877"/>
      <c r="T123" s="2877"/>
      <c r="U123" s="2877"/>
      <c r="V123" s="2877"/>
      <c r="X123" s="1672"/>
      <c r="Y123" s="1672"/>
      <c r="Z123" s="1672"/>
      <c r="AA123" s="1672"/>
      <c r="AB123" s="1672"/>
      <c r="AC123" s="1672"/>
      <c r="AD123" s="1672"/>
      <c r="AE123" s="2244">
        <v>29388946159</v>
      </c>
      <c r="AF123" s="2244"/>
      <c r="AG123" s="2244"/>
      <c r="AH123" s="2244"/>
      <c r="AI123" s="2244"/>
      <c r="AJ123" s="2244"/>
      <c r="AK123" s="2244"/>
      <c r="AL123" s="2244"/>
      <c r="AM123" s="2244"/>
      <c r="AN123" s="1628"/>
      <c r="AO123" s="2244">
        <v>14338815217</v>
      </c>
      <c r="AP123" s="2244"/>
      <c r="AQ123" s="2244"/>
      <c r="AR123" s="2244"/>
      <c r="AS123" s="2244"/>
      <c r="AT123" s="2244"/>
      <c r="AU123" s="2244"/>
      <c r="AV123" s="2244"/>
      <c r="AW123" s="2244"/>
      <c r="AY123" s="1672"/>
      <c r="AZ123" s="1672"/>
      <c r="BA123" s="1672"/>
      <c r="BB123" s="1672"/>
      <c r="BC123" s="1672"/>
      <c r="BD123" s="1672"/>
      <c r="BE123" s="1672"/>
      <c r="BF123" s="1672"/>
      <c r="BG123" s="1672"/>
      <c r="BH123" s="1672"/>
      <c r="BI123" s="1672"/>
      <c r="BJ123" s="1672"/>
      <c r="BK123" s="1672"/>
      <c r="BL123" s="1672"/>
      <c r="BM123" s="1672"/>
      <c r="BN123" s="1672"/>
      <c r="BO123" s="1672"/>
      <c r="BP123" s="1672"/>
      <c r="BQ123" s="1672"/>
      <c r="BR123" s="1672"/>
      <c r="BU123" s="257"/>
      <c r="BV123" s="257"/>
      <c r="BW123" s="257"/>
      <c r="BX123" s="257"/>
      <c r="BY123" s="257"/>
      <c r="BZ123" s="257"/>
      <c r="CB123" s="257"/>
      <c r="CC123" s="257"/>
      <c r="CD123" s="257"/>
      <c r="CE123" s="257"/>
      <c r="CF123" s="257"/>
      <c r="CG123" s="257"/>
      <c r="CH123" s="257"/>
      <c r="CI123" s="1226"/>
      <c r="CJ123" s="1279"/>
      <c r="CK123" s="1279"/>
      <c r="CL123" s="1279"/>
      <c r="CM123" s="1226"/>
    </row>
    <row r="124" spans="1:91" s="1691" customFormat="1" ht="17.100000000000001" customHeight="1" thickTop="1">
      <c r="A124" s="1712"/>
      <c r="B124" s="1672"/>
      <c r="C124" s="1743"/>
      <c r="D124" s="1743"/>
      <c r="E124" s="1743"/>
      <c r="F124" s="1743"/>
      <c r="G124" s="1743"/>
      <c r="H124" s="1743"/>
      <c r="I124" s="1743"/>
      <c r="J124" s="1743"/>
      <c r="K124" s="1743"/>
      <c r="L124" s="1743"/>
      <c r="M124" s="1743"/>
      <c r="N124" s="1743"/>
      <c r="O124" s="1743"/>
      <c r="P124" s="1743"/>
      <c r="Q124" s="1743"/>
      <c r="R124" s="1743"/>
      <c r="S124" s="1743"/>
      <c r="T124" s="1743"/>
      <c r="U124" s="1743"/>
      <c r="V124" s="1743"/>
      <c r="X124" s="1672"/>
      <c r="Y124" s="1672"/>
      <c r="Z124" s="1672"/>
      <c r="AA124" s="1672"/>
      <c r="AB124" s="1672"/>
      <c r="AC124" s="1672"/>
      <c r="AD124" s="1672"/>
      <c r="AE124" s="1623"/>
      <c r="AF124" s="1623"/>
      <c r="AG124" s="1623"/>
      <c r="AH124" s="1623"/>
      <c r="AI124" s="1623"/>
      <c r="AJ124" s="1623"/>
      <c r="AK124" s="1623"/>
      <c r="AL124" s="1623"/>
      <c r="AM124" s="1623"/>
      <c r="AN124" s="1623"/>
      <c r="AO124" s="1623"/>
      <c r="AP124" s="1623"/>
      <c r="AQ124" s="1623"/>
      <c r="AR124" s="1623"/>
      <c r="AS124" s="1623"/>
      <c r="AT124" s="1623"/>
      <c r="AU124" s="1623"/>
      <c r="AV124" s="1623"/>
      <c r="AW124" s="1623"/>
      <c r="AY124" s="1672"/>
      <c r="AZ124" s="1672"/>
      <c r="BA124" s="1672"/>
      <c r="BB124" s="1672"/>
      <c r="BC124" s="1672"/>
      <c r="BD124" s="1672"/>
      <c r="BE124" s="1672"/>
      <c r="BF124" s="1672"/>
      <c r="BG124" s="1672"/>
      <c r="BH124" s="1672"/>
      <c r="BI124" s="1672"/>
      <c r="BJ124" s="1672"/>
      <c r="BK124" s="1672"/>
      <c r="BL124" s="1672"/>
      <c r="BM124" s="1672"/>
      <c r="BN124" s="1672"/>
      <c r="BO124" s="1672"/>
      <c r="BP124" s="1672"/>
      <c r="BQ124" s="1672"/>
      <c r="BR124" s="1672"/>
      <c r="BU124" s="257"/>
      <c r="BV124" s="257"/>
      <c r="BW124" s="257"/>
      <c r="BX124" s="257"/>
      <c r="BY124" s="257"/>
      <c r="BZ124" s="257"/>
      <c r="CB124" s="257"/>
      <c r="CC124" s="257"/>
      <c r="CD124" s="257"/>
      <c r="CE124" s="257"/>
      <c r="CF124" s="257"/>
      <c r="CG124" s="257"/>
      <c r="CH124" s="257"/>
      <c r="CI124" s="1226"/>
      <c r="CJ124" s="1279"/>
      <c r="CK124" s="1279"/>
      <c r="CL124" s="1279"/>
      <c r="CM124" s="1226"/>
    </row>
    <row r="125" spans="1:91" s="1691" customFormat="1" ht="17.100000000000001" customHeight="1">
      <c r="A125" s="1712"/>
      <c r="B125" s="1672"/>
      <c r="C125" s="2935" t="s">
        <v>2193</v>
      </c>
      <c r="D125" s="2935"/>
      <c r="E125" s="2935"/>
      <c r="F125" s="2935"/>
      <c r="G125" s="2935"/>
      <c r="H125" s="2935"/>
      <c r="I125" s="2935"/>
      <c r="J125" s="2935"/>
      <c r="K125" s="2935"/>
      <c r="L125" s="2935"/>
      <c r="M125" s="2935"/>
      <c r="N125" s="2935"/>
      <c r="O125" s="2935"/>
      <c r="P125" s="2935"/>
      <c r="Q125" s="2935"/>
      <c r="R125" s="2935"/>
      <c r="S125" s="2935"/>
      <c r="T125" s="2935"/>
      <c r="U125" s="2935"/>
      <c r="V125" s="2935"/>
      <c r="W125" s="2935"/>
      <c r="X125" s="2935"/>
      <c r="Y125" s="2935"/>
      <c r="Z125" s="2935"/>
      <c r="AA125" s="2935"/>
      <c r="AB125" s="2935"/>
      <c r="AC125" s="2935"/>
      <c r="AD125" s="2935"/>
      <c r="AE125" s="1623"/>
      <c r="AF125" s="1623"/>
      <c r="AG125" s="1623"/>
      <c r="AH125" s="1623"/>
      <c r="AI125" s="1623"/>
      <c r="AJ125" s="1623"/>
      <c r="AK125" s="1623"/>
      <c r="AL125" s="1623"/>
      <c r="AM125" s="1623"/>
      <c r="AN125" s="1623"/>
      <c r="AO125" s="1623"/>
      <c r="AP125" s="1623"/>
      <c r="AQ125" s="1623"/>
      <c r="AR125" s="1623"/>
      <c r="AS125" s="1623"/>
      <c r="AT125" s="1623"/>
      <c r="AU125" s="1623"/>
      <c r="AV125" s="1623"/>
      <c r="AW125" s="1623"/>
      <c r="AY125" s="1672"/>
      <c r="AZ125" s="1672"/>
      <c r="BA125" s="1672"/>
      <c r="BB125" s="1672"/>
      <c r="BC125" s="1672"/>
      <c r="BD125" s="1672"/>
      <c r="BE125" s="1672"/>
      <c r="BF125" s="1672"/>
      <c r="BG125" s="1672"/>
      <c r="BH125" s="1672"/>
      <c r="BI125" s="1672"/>
      <c r="BJ125" s="1672"/>
      <c r="BK125" s="1672"/>
      <c r="BL125" s="1672"/>
      <c r="BM125" s="1672"/>
      <c r="BN125" s="1672"/>
      <c r="BO125" s="1672"/>
      <c r="BP125" s="1672"/>
      <c r="BQ125" s="1672"/>
      <c r="BR125" s="1672"/>
      <c r="BU125" s="257"/>
      <c r="BV125" s="257"/>
      <c r="BW125" s="257"/>
      <c r="BX125" s="257"/>
      <c r="BY125" s="257"/>
      <c r="BZ125" s="257"/>
      <c r="CB125" s="257"/>
      <c r="CC125" s="257"/>
      <c r="CD125" s="257"/>
      <c r="CE125" s="257"/>
      <c r="CF125" s="257"/>
      <c r="CG125" s="257"/>
      <c r="CH125" s="257"/>
      <c r="CI125" s="1226"/>
      <c r="CJ125" s="1279"/>
      <c r="CK125" s="1279"/>
      <c r="CL125" s="1279"/>
      <c r="CM125" s="1226"/>
    </row>
    <row r="126" spans="1:91" ht="17.25" customHeight="1">
      <c r="C126" s="2976" t="s">
        <v>1919</v>
      </c>
      <c r="D126" s="2977"/>
      <c r="E126" s="2977"/>
      <c r="F126" s="2977"/>
      <c r="G126" s="2977"/>
      <c r="H126" s="2977"/>
      <c r="I126" s="2977"/>
      <c r="J126" s="2977"/>
      <c r="K126" s="2977"/>
      <c r="L126" s="2977"/>
      <c r="M126" s="2977"/>
      <c r="N126" s="2977"/>
      <c r="O126" s="2977"/>
      <c r="P126" s="2977"/>
      <c r="Q126" s="2977"/>
      <c r="R126" s="2977"/>
      <c r="S126" s="2977"/>
      <c r="T126" s="2977"/>
      <c r="U126" s="2977"/>
      <c r="V126" s="2977"/>
      <c r="X126" s="2966" t="s">
        <v>395</v>
      </c>
      <c r="Y126" s="2966"/>
      <c r="Z126" s="2966"/>
      <c r="AA126" s="2966"/>
      <c r="AB126" s="2966"/>
      <c r="AC126" s="2966"/>
      <c r="AD126" s="2966"/>
      <c r="AE126" s="2927" t="s">
        <v>2039</v>
      </c>
      <c r="AF126" s="2927"/>
      <c r="AG126" s="2927"/>
      <c r="AH126" s="2927"/>
      <c r="AI126" s="2927"/>
      <c r="AJ126" s="2927"/>
      <c r="AK126" s="2927"/>
      <c r="AL126" s="2927"/>
      <c r="AM126" s="2927"/>
      <c r="AN126" s="1273"/>
      <c r="AO126" s="2345" t="s">
        <v>512</v>
      </c>
      <c r="AP126" s="2927"/>
      <c r="AQ126" s="2927"/>
      <c r="AR126" s="2927"/>
      <c r="AS126" s="2927"/>
      <c r="AT126" s="2927"/>
      <c r="AU126" s="2927"/>
      <c r="AV126" s="2927"/>
      <c r="AW126" s="2927"/>
      <c r="BA126" s="1702"/>
      <c r="BB126" s="1672"/>
      <c r="BC126" s="1672"/>
      <c r="BD126" s="1672"/>
      <c r="BE126" s="1672"/>
      <c r="BF126" s="1672"/>
      <c r="BG126" s="1672"/>
      <c r="BH126" s="1672"/>
      <c r="BI126" s="1672"/>
      <c r="BJ126" s="1672"/>
      <c r="BK126" s="1672"/>
      <c r="BL126" s="1672"/>
      <c r="BM126" s="1672"/>
      <c r="BN126" s="1672"/>
      <c r="BO126" s="1672"/>
      <c r="BP126" s="1672"/>
      <c r="BQ126" s="1672"/>
      <c r="BR126" s="1672"/>
      <c r="BU126" s="1619"/>
      <c r="BV126" s="1619"/>
      <c r="BW126" s="1619"/>
      <c r="BX126" s="1619"/>
      <c r="BY126" s="1619"/>
      <c r="BZ126" s="1619"/>
      <c r="CB126" s="1619"/>
      <c r="CC126" s="1619"/>
      <c r="CD126" s="1619"/>
      <c r="CE126" s="1619"/>
      <c r="CF126" s="1619"/>
      <c r="CG126" s="1619"/>
      <c r="CH126" s="1619"/>
    </row>
    <row r="127" spans="1:91" ht="18.75" customHeight="1">
      <c r="A127" s="1563"/>
      <c r="B127" s="1672" t="s">
        <v>2194</v>
      </c>
      <c r="V127" s="1691"/>
      <c r="X127" s="1665"/>
      <c r="Y127" s="1665"/>
      <c r="Z127" s="1665"/>
      <c r="AA127" s="1665"/>
      <c r="AB127" s="1665"/>
      <c r="AC127" s="1665"/>
      <c r="AD127" s="1665"/>
      <c r="AE127" s="1682"/>
      <c r="AF127" s="1682"/>
      <c r="AG127" s="1682"/>
      <c r="AH127" s="1682"/>
      <c r="AI127" s="1682"/>
      <c r="AJ127" s="1682"/>
      <c r="AK127" s="1682"/>
      <c r="AL127" s="1682"/>
      <c r="AM127" s="1682"/>
      <c r="AN127" s="1273"/>
      <c r="AO127" s="1179"/>
      <c r="AP127" s="1179"/>
      <c r="AQ127" s="1179"/>
      <c r="AR127" s="1179"/>
      <c r="AS127" s="1179"/>
      <c r="AT127" s="1179"/>
      <c r="AU127" s="1179"/>
      <c r="AV127" s="1179"/>
      <c r="AW127" s="1275"/>
      <c r="BA127" s="1702"/>
      <c r="BB127" s="1672"/>
      <c r="BC127" s="1672"/>
      <c r="BD127" s="1672"/>
      <c r="BE127" s="1672"/>
      <c r="BF127" s="1672"/>
      <c r="BG127" s="1672"/>
      <c r="BH127" s="1672"/>
      <c r="BI127" s="1672"/>
      <c r="BJ127" s="1672"/>
      <c r="BK127" s="1672"/>
      <c r="BL127" s="1672"/>
      <c r="BM127" s="1672"/>
      <c r="BN127" s="1672"/>
      <c r="BO127" s="1672"/>
      <c r="BP127" s="1672"/>
      <c r="BQ127" s="1672"/>
      <c r="BR127" s="1672"/>
      <c r="BU127" s="1619"/>
      <c r="BV127" s="1619"/>
      <c r="BW127" s="1619"/>
      <c r="BX127" s="1619"/>
      <c r="BY127" s="1619"/>
      <c r="BZ127" s="1619"/>
      <c r="CB127" s="1619"/>
      <c r="CC127" s="1619"/>
      <c r="CD127" s="1619"/>
      <c r="CE127" s="1619"/>
      <c r="CF127" s="1619"/>
      <c r="CG127" s="1619"/>
      <c r="CH127" s="1619"/>
    </row>
    <row r="128" spans="1:91" ht="27" customHeight="1">
      <c r="A128" s="440"/>
      <c r="B128" s="1702"/>
      <c r="C128" s="2876" t="s">
        <v>1987</v>
      </c>
      <c r="D128" s="2936"/>
      <c r="E128" s="2936"/>
      <c r="F128" s="2936"/>
      <c r="G128" s="2936"/>
      <c r="H128" s="2936"/>
      <c r="I128" s="2936"/>
      <c r="J128" s="2936"/>
      <c r="K128" s="2936"/>
      <c r="L128" s="2936"/>
      <c r="M128" s="2936"/>
      <c r="N128" s="2936"/>
      <c r="O128" s="2936"/>
      <c r="P128" s="2936"/>
      <c r="Q128" s="2936"/>
      <c r="R128" s="2936"/>
      <c r="S128" s="2936"/>
      <c r="T128" s="2936"/>
      <c r="U128" s="2936"/>
      <c r="V128" s="2936"/>
      <c r="W128" s="1625"/>
      <c r="X128" s="2938" t="s">
        <v>1393</v>
      </c>
      <c r="Y128" s="2938"/>
      <c r="Z128" s="2938"/>
      <c r="AA128" s="2938"/>
      <c r="AB128" s="2938"/>
      <c r="AC128" s="2938"/>
      <c r="AD128" s="2938"/>
      <c r="AE128" s="2232">
        <v>3748500000</v>
      </c>
      <c r="AF128" s="2232"/>
      <c r="AG128" s="2232"/>
      <c r="AH128" s="2232"/>
      <c r="AI128" s="2232"/>
      <c r="AJ128" s="2232"/>
      <c r="AK128" s="2232"/>
      <c r="AL128" s="2232"/>
      <c r="AM128" s="2232"/>
      <c r="AN128" s="1624"/>
      <c r="AO128" s="2232">
        <v>0</v>
      </c>
      <c r="AP128" s="2232"/>
      <c r="AQ128" s="2232"/>
      <c r="AR128" s="2232"/>
      <c r="AS128" s="2232"/>
      <c r="AT128" s="2232"/>
      <c r="AU128" s="2232"/>
      <c r="AV128" s="2232"/>
      <c r="AW128" s="2232"/>
      <c r="AY128" s="1702"/>
      <c r="AZ128" s="1702"/>
      <c r="BA128" s="1702"/>
      <c r="BB128" s="1702"/>
      <c r="BC128" s="1702"/>
      <c r="BD128" s="1702"/>
      <c r="BE128" s="1702"/>
      <c r="BF128" s="1702"/>
      <c r="BG128" s="1702"/>
      <c r="BH128" s="1702"/>
      <c r="BI128" s="1702"/>
      <c r="BJ128" s="1702"/>
      <c r="BK128" s="1702"/>
      <c r="BL128" s="1702"/>
      <c r="BM128" s="1702"/>
      <c r="BN128" s="1702"/>
      <c r="BO128" s="1702"/>
      <c r="BP128" s="1702"/>
      <c r="BQ128" s="1702"/>
      <c r="BR128" s="1702"/>
      <c r="BU128" s="1619"/>
      <c r="BV128" s="1619"/>
      <c r="BW128" s="1619"/>
      <c r="BX128" s="1619"/>
      <c r="BY128" s="1619"/>
      <c r="BZ128" s="1619"/>
      <c r="CB128" s="1619"/>
      <c r="CC128" s="1619"/>
      <c r="CD128" s="1619"/>
      <c r="CE128" s="1619"/>
      <c r="CF128" s="1619"/>
      <c r="CG128" s="1619"/>
      <c r="CH128" s="1619"/>
    </row>
    <row r="129" spans="1:91" ht="17.25" customHeight="1">
      <c r="A129" s="440"/>
      <c r="B129" s="1702"/>
      <c r="C129" s="2876" t="s">
        <v>1452</v>
      </c>
      <c r="D129" s="2936"/>
      <c r="E129" s="2936"/>
      <c r="F129" s="2936"/>
      <c r="G129" s="2936"/>
      <c r="H129" s="2936"/>
      <c r="I129" s="2936"/>
      <c r="J129" s="2936"/>
      <c r="K129" s="2936"/>
      <c r="L129" s="2936"/>
      <c r="M129" s="2936"/>
      <c r="N129" s="2936"/>
      <c r="O129" s="2936"/>
      <c r="P129" s="2936"/>
      <c r="Q129" s="2936"/>
      <c r="R129" s="2936"/>
      <c r="S129" s="2936"/>
      <c r="T129" s="2936"/>
      <c r="U129" s="2936"/>
      <c r="V129" s="2936"/>
      <c r="W129" s="1625"/>
      <c r="X129" s="2938" t="s">
        <v>1393</v>
      </c>
      <c r="Y129" s="2938"/>
      <c r="Z129" s="2938"/>
      <c r="AA129" s="2938"/>
      <c r="AB129" s="2938"/>
      <c r="AC129" s="2938"/>
      <c r="AD129" s="2938"/>
      <c r="AE129" s="2232">
        <v>729420000</v>
      </c>
      <c r="AF129" s="2232"/>
      <c r="AG129" s="2232"/>
      <c r="AH129" s="2232"/>
      <c r="AI129" s="2232"/>
      <c r="AJ129" s="2232"/>
      <c r="AK129" s="2232"/>
      <c r="AL129" s="2232"/>
      <c r="AM129" s="2232"/>
      <c r="AN129" s="1624"/>
      <c r="AO129" s="2232">
        <v>500000000</v>
      </c>
      <c r="AP129" s="2232"/>
      <c r="AQ129" s="2232"/>
      <c r="AR129" s="2232"/>
      <c r="AS129" s="2232"/>
      <c r="AT129" s="2232"/>
      <c r="AU129" s="2232"/>
      <c r="AV129" s="2232"/>
      <c r="AW129" s="2232"/>
      <c r="AY129" s="1702"/>
      <c r="AZ129" s="1702"/>
      <c r="BA129" s="1702"/>
      <c r="BB129" s="1702"/>
      <c r="BC129" s="1702"/>
      <c r="BD129" s="1702"/>
      <c r="BE129" s="1702"/>
      <c r="BF129" s="1702"/>
      <c r="BG129" s="1702"/>
      <c r="BH129" s="1702"/>
      <c r="BI129" s="1702"/>
      <c r="BJ129" s="1702"/>
      <c r="BK129" s="1702"/>
      <c r="BL129" s="1702"/>
      <c r="BM129" s="1702"/>
      <c r="BN129" s="1702"/>
      <c r="BO129" s="1702"/>
      <c r="BP129" s="1702"/>
      <c r="BQ129" s="1702"/>
      <c r="BR129" s="1702"/>
      <c r="BU129" s="1619"/>
      <c r="BV129" s="1619"/>
      <c r="BW129" s="1619"/>
      <c r="BX129" s="1619"/>
      <c r="BY129" s="1619"/>
      <c r="BZ129" s="1619"/>
      <c r="CB129" s="1619"/>
      <c r="CC129" s="1619"/>
      <c r="CD129" s="1619"/>
      <c r="CE129" s="1619"/>
      <c r="CF129" s="1619"/>
      <c r="CG129" s="1619"/>
      <c r="CH129" s="1619"/>
      <c r="CJ129" s="1690"/>
    </row>
    <row r="130" spans="1:91" ht="17.25" customHeight="1">
      <c r="A130" s="440"/>
      <c r="B130" s="1702"/>
      <c r="C130" s="2876" t="s">
        <v>2036</v>
      </c>
      <c r="D130" s="2936"/>
      <c r="E130" s="2936"/>
      <c r="F130" s="2936"/>
      <c r="G130" s="2936"/>
      <c r="H130" s="2936"/>
      <c r="I130" s="2936"/>
      <c r="J130" s="2936"/>
      <c r="K130" s="2936"/>
      <c r="L130" s="2936"/>
      <c r="M130" s="2936"/>
      <c r="N130" s="2936"/>
      <c r="O130" s="2936"/>
      <c r="P130" s="2936"/>
      <c r="Q130" s="2936"/>
      <c r="R130" s="2936"/>
      <c r="S130" s="2936"/>
      <c r="T130" s="2936"/>
      <c r="U130" s="2936"/>
      <c r="V130" s="2936"/>
      <c r="X130" s="2556" t="s">
        <v>1393</v>
      </c>
      <c r="Y130" s="2556"/>
      <c r="Z130" s="2556"/>
      <c r="AA130" s="2556"/>
      <c r="AB130" s="2556"/>
      <c r="AC130" s="2556"/>
      <c r="AD130" s="2556"/>
      <c r="AE130" s="2232">
        <v>1208987942</v>
      </c>
      <c r="AF130" s="2232"/>
      <c r="AG130" s="2232"/>
      <c r="AH130" s="2232"/>
      <c r="AI130" s="2232"/>
      <c r="AJ130" s="2232"/>
      <c r="AK130" s="2232"/>
      <c r="AL130" s="2232"/>
      <c r="AM130" s="2232"/>
      <c r="AN130" s="1624"/>
      <c r="AO130" s="2232">
        <v>1208987942</v>
      </c>
      <c r="AP130" s="2232"/>
      <c r="AQ130" s="2232"/>
      <c r="AR130" s="2232"/>
      <c r="AS130" s="2232"/>
      <c r="AT130" s="2232"/>
      <c r="AU130" s="2232"/>
      <c r="AV130" s="2232"/>
      <c r="AW130" s="2232"/>
      <c r="AY130" s="1702"/>
      <c r="AZ130" s="1702"/>
      <c r="BA130" s="1702"/>
      <c r="BB130" s="1702"/>
      <c r="BC130" s="1702"/>
      <c r="BD130" s="1702"/>
      <c r="BE130" s="1702"/>
      <c r="BF130" s="1702"/>
      <c r="BG130" s="1702"/>
      <c r="BH130" s="1702"/>
      <c r="BI130" s="1702"/>
      <c r="BJ130" s="1702"/>
      <c r="BK130" s="1702"/>
      <c r="BL130" s="1702"/>
      <c r="BM130" s="1702"/>
      <c r="BN130" s="1702"/>
      <c r="BO130" s="1702"/>
      <c r="BP130" s="1702"/>
      <c r="BQ130" s="1702"/>
      <c r="BR130" s="1702"/>
      <c r="BU130" s="1619"/>
      <c r="BV130" s="1619"/>
      <c r="BW130" s="1619"/>
      <c r="BX130" s="1619"/>
      <c r="BY130" s="1619"/>
      <c r="BZ130" s="1619"/>
      <c r="CB130" s="1619"/>
      <c r="CC130" s="1619"/>
      <c r="CD130" s="1619"/>
      <c r="CE130" s="1619"/>
      <c r="CF130" s="1619"/>
      <c r="CG130" s="1619"/>
      <c r="CH130" s="1619"/>
      <c r="CJ130" s="1690"/>
    </row>
    <row r="131" spans="1:91" ht="30" customHeight="1">
      <c r="A131" s="440"/>
      <c r="B131" s="1702"/>
      <c r="C131" s="2876" t="s">
        <v>2037</v>
      </c>
      <c r="D131" s="2936"/>
      <c r="E131" s="2936"/>
      <c r="F131" s="2936"/>
      <c r="G131" s="2936"/>
      <c r="H131" s="2936"/>
      <c r="I131" s="2936"/>
      <c r="J131" s="2936"/>
      <c r="K131" s="2936"/>
      <c r="L131" s="2936"/>
      <c r="M131" s="2936"/>
      <c r="N131" s="2936"/>
      <c r="O131" s="2936"/>
      <c r="P131" s="2936"/>
      <c r="Q131" s="2936"/>
      <c r="R131" s="2936"/>
      <c r="S131" s="2936"/>
      <c r="T131" s="2936"/>
      <c r="U131" s="2936"/>
      <c r="V131" s="2936"/>
      <c r="X131" s="2556" t="s">
        <v>1393</v>
      </c>
      <c r="Y131" s="2556"/>
      <c r="Z131" s="2556"/>
      <c r="AA131" s="2556"/>
      <c r="AB131" s="2556"/>
      <c r="AC131" s="2556"/>
      <c r="AD131" s="2556"/>
      <c r="AE131" s="2232">
        <v>1672896877</v>
      </c>
      <c r="AF131" s="2232"/>
      <c r="AG131" s="2232"/>
      <c r="AH131" s="2232"/>
      <c r="AI131" s="2232"/>
      <c r="AJ131" s="2232"/>
      <c r="AK131" s="2232"/>
      <c r="AL131" s="2232"/>
      <c r="AM131" s="2232"/>
      <c r="AN131" s="1624"/>
      <c r="AO131" s="2232">
        <v>1345657566</v>
      </c>
      <c r="AP131" s="2232"/>
      <c r="AQ131" s="2232"/>
      <c r="AR131" s="2232"/>
      <c r="AS131" s="2232"/>
      <c r="AT131" s="2232"/>
      <c r="AU131" s="2232"/>
      <c r="AV131" s="2232"/>
      <c r="AW131" s="2232"/>
      <c r="AY131" s="1702"/>
      <c r="AZ131" s="1702"/>
      <c r="BA131" s="1702"/>
      <c r="BB131" s="1702"/>
      <c r="BC131" s="1702"/>
      <c r="BD131" s="1702"/>
      <c r="BE131" s="1702"/>
      <c r="BF131" s="1702"/>
      <c r="BG131" s="1702"/>
      <c r="BH131" s="1702"/>
      <c r="BI131" s="1702"/>
      <c r="BJ131" s="1702"/>
      <c r="BK131" s="1702"/>
      <c r="BL131" s="1702"/>
      <c r="BM131" s="1702"/>
      <c r="BN131" s="1702"/>
      <c r="BO131" s="1702"/>
      <c r="BP131" s="1702"/>
      <c r="BQ131" s="1702"/>
      <c r="BR131" s="1702"/>
      <c r="BU131" s="1619"/>
      <c r="BV131" s="1619"/>
      <c r="BW131" s="1619"/>
      <c r="BX131" s="1619"/>
      <c r="BY131" s="1619"/>
      <c r="BZ131" s="1619"/>
      <c r="CB131" s="1619"/>
      <c r="CC131" s="1619"/>
      <c r="CD131" s="1619"/>
      <c r="CE131" s="1619"/>
      <c r="CF131" s="1619"/>
      <c r="CG131" s="1619"/>
      <c r="CH131" s="1619"/>
    </row>
    <row r="132" spans="1:91" ht="27.75" customHeight="1">
      <c r="A132" s="440"/>
      <c r="B132" s="1702"/>
      <c r="C132" s="2876" t="s">
        <v>1655</v>
      </c>
      <c r="D132" s="2936"/>
      <c r="E132" s="2936"/>
      <c r="F132" s="2936"/>
      <c r="G132" s="2936"/>
      <c r="H132" s="2936"/>
      <c r="I132" s="2936"/>
      <c r="J132" s="2936"/>
      <c r="K132" s="2936"/>
      <c r="L132" s="2936"/>
      <c r="M132" s="2936"/>
      <c r="N132" s="2936"/>
      <c r="O132" s="2936"/>
      <c r="P132" s="2936"/>
      <c r="Q132" s="2936"/>
      <c r="R132" s="2936"/>
      <c r="S132" s="2936"/>
      <c r="T132" s="2936"/>
      <c r="U132" s="2936"/>
      <c r="V132" s="2936"/>
      <c r="X132" s="2556" t="s">
        <v>1393</v>
      </c>
      <c r="Y132" s="2556"/>
      <c r="Z132" s="2556"/>
      <c r="AA132" s="2556"/>
      <c r="AB132" s="2556"/>
      <c r="AC132" s="2556"/>
      <c r="AD132" s="2556"/>
      <c r="AE132" s="2232">
        <v>65460000</v>
      </c>
      <c r="AF132" s="2232"/>
      <c r="AG132" s="2232"/>
      <c r="AH132" s="2232"/>
      <c r="AI132" s="2232"/>
      <c r="AJ132" s="2232"/>
      <c r="AK132" s="2232"/>
      <c r="AL132" s="2232"/>
      <c r="AM132" s="2232"/>
      <c r="AN132" s="1624"/>
      <c r="AO132" s="2232">
        <v>0</v>
      </c>
      <c r="AP132" s="2232"/>
      <c r="AQ132" s="2232"/>
      <c r="AR132" s="2232"/>
      <c r="AS132" s="2232"/>
      <c r="AT132" s="2232"/>
      <c r="AU132" s="2232"/>
      <c r="AV132" s="2232"/>
      <c r="AW132" s="2232"/>
      <c r="AY132" s="1702"/>
      <c r="AZ132" s="1702"/>
      <c r="BA132" s="1702"/>
      <c r="BB132" s="1702"/>
      <c r="BC132" s="1702"/>
      <c r="BD132" s="1702"/>
      <c r="BE132" s="1702"/>
      <c r="BF132" s="1702"/>
      <c r="BG132" s="1702"/>
      <c r="BH132" s="1702"/>
      <c r="BI132" s="1702"/>
      <c r="BJ132" s="1702"/>
      <c r="BK132" s="1702"/>
      <c r="BL132" s="1702"/>
      <c r="BM132" s="1702"/>
      <c r="BN132" s="1702"/>
      <c r="BO132" s="1702"/>
      <c r="BP132" s="1702"/>
      <c r="BQ132" s="1702"/>
      <c r="BR132" s="1702"/>
      <c r="BU132" s="1619"/>
      <c r="BV132" s="1619"/>
      <c r="BW132" s="1619"/>
      <c r="BX132" s="1619"/>
      <c r="BY132" s="1619"/>
      <c r="BZ132" s="1619"/>
      <c r="CB132" s="1619"/>
      <c r="CC132" s="1619"/>
      <c r="CD132" s="1619"/>
      <c r="CE132" s="1619"/>
      <c r="CF132" s="1619"/>
      <c r="CG132" s="1619"/>
      <c r="CH132" s="1619"/>
      <c r="CI132" s="1406"/>
    </row>
    <row r="133" spans="1:91" ht="18.75" customHeight="1">
      <c r="A133" s="1563"/>
      <c r="B133" s="1672" t="s">
        <v>2195</v>
      </c>
      <c r="V133" s="1691"/>
      <c r="X133" s="1665"/>
      <c r="Y133" s="1665"/>
      <c r="Z133" s="1665"/>
      <c r="AA133" s="1665"/>
      <c r="AB133" s="1665"/>
      <c r="AC133" s="1665"/>
      <c r="AD133" s="1665"/>
      <c r="AE133" s="1682"/>
      <c r="AF133" s="1682"/>
      <c r="AG133" s="1682"/>
      <c r="AH133" s="1682"/>
      <c r="AI133" s="1682"/>
      <c r="AJ133" s="1682"/>
      <c r="AK133" s="1682"/>
      <c r="AL133" s="1682"/>
      <c r="AM133" s="1682"/>
      <c r="AN133" s="1273"/>
      <c r="AO133" s="1179"/>
      <c r="AP133" s="1179"/>
      <c r="AQ133" s="1179"/>
      <c r="AR133" s="1179"/>
      <c r="AS133" s="1179"/>
      <c r="AT133" s="1179"/>
      <c r="AU133" s="1179"/>
      <c r="AV133" s="1179"/>
      <c r="AW133" s="1275"/>
      <c r="BA133" s="1702"/>
      <c r="BB133" s="1672"/>
      <c r="BC133" s="1672"/>
      <c r="BD133" s="1672"/>
      <c r="BE133" s="1672"/>
      <c r="BF133" s="1672"/>
      <c r="BG133" s="1672"/>
      <c r="BH133" s="1672"/>
      <c r="BI133" s="1672"/>
      <c r="BJ133" s="1672"/>
      <c r="BK133" s="1672"/>
      <c r="BL133" s="1672"/>
      <c r="BM133" s="1672"/>
      <c r="BN133" s="1672"/>
      <c r="BO133" s="1672"/>
      <c r="BP133" s="1672"/>
      <c r="BQ133" s="1672"/>
      <c r="BR133" s="1672"/>
      <c r="BU133" s="1619"/>
      <c r="BV133" s="1619"/>
      <c r="BW133" s="1619"/>
      <c r="BX133" s="1619"/>
      <c r="BY133" s="1619"/>
      <c r="BZ133" s="1619"/>
      <c r="CB133" s="1619"/>
      <c r="CC133" s="1619"/>
      <c r="CD133" s="1619"/>
      <c r="CE133" s="1619"/>
      <c r="CF133" s="1619"/>
      <c r="CG133" s="1619"/>
      <c r="CH133" s="1619"/>
    </row>
    <row r="134" spans="1:91" ht="27" customHeight="1">
      <c r="A134" s="440"/>
      <c r="B134" s="1702"/>
      <c r="C134" s="2876" t="s">
        <v>2196</v>
      </c>
      <c r="D134" s="2936"/>
      <c r="E134" s="2936"/>
      <c r="F134" s="2936"/>
      <c r="G134" s="2936"/>
      <c r="H134" s="2936"/>
      <c r="I134" s="2936"/>
      <c r="J134" s="2936"/>
      <c r="K134" s="2936"/>
      <c r="L134" s="2936"/>
      <c r="M134" s="2936"/>
      <c r="N134" s="2936"/>
      <c r="O134" s="2936"/>
      <c r="P134" s="2936"/>
      <c r="Q134" s="2936"/>
      <c r="R134" s="2936"/>
      <c r="S134" s="2936"/>
      <c r="T134" s="2936"/>
      <c r="U134" s="2936"/>
      <c r="V134" s="2936"/>
      <c r="W134" s="1625"/>
      <c r="X134" s="2938"/>
      <c r="Y134" s="2938"/>
      <c r="Z134" s="2938"/>
      <c r="AA134" s="2938"/>
      <c r="AB134" s="2938"/>
      <c r="AC134" s="2938"/>
      <c r="AD134" s="2938"/>
      <c r="AE134" s="2232">
        <v>44712081195</v>
      </c>
      <c r="AF134" s="2232"/>
      <c r="AG134" s="2232"/>
      <c r="AH134" s="2232"/>
      <c r="AI134" s="2232"/>
      <c r="AJ134" s="2232"/>
      <c r="AK134" s="2232"/>
      <c r="AL134" s="2232"/>
      <c r="AM134" s="2232"/>
      <c r="AN134" s="1624"/>
      <c r="AO134" s="2232"/>
      <c r="AP134" s="2232"/>
      <c r="AQ134" s="2232"/>
      <c r="AR134" s="2232"/>
      <c r="AS134" s="2232"/>
      <c r="AT134" s="2232"/>
      <c r="AU134" s="2232"/>
      <c r="AV134" s="2232"/>
      <c r="AW134" s="2232"/>
      <c r="AY134" s="1702"/>
      <c r="AZ134" s="1702"/>
      <c r="BA134" s="1702"/>
      <c r="BB134" s="1702"/>
      <c r="BC134" s="1702"/>
      <c r="BD134" s="1702"/>
      <c r="BE134" s="1702"/>
      <c r="BF134" s="1702"/>
      <c r="BG134" s="1702"/>
      <c r="BH134" s="1702"/>
      <c r="BI134" s="1702"/>
      <c r="BJ134" s="1702"/>
      <c r="BK134" s="1702"/>
      <c r="BL134" s="1702"/>
      <c r="BM134" s="1702"/>
      <c r="BN134" s="1702"/>
      <c r="BO134" s="1702"/>
      <c r="BP134" s="1702"/>
      <c r="BQ134" s="1702"/>
      <c r="BR134" s="1702"/>
      <c r="BU134" s="1619"/>
      <c r="BV134" s="1619"/>
      <c r="BW134" s="1619"/>
      <c r="BX134" s="1619"/>
      <c r="BY134" s="1619"/>
      <c r="BZ134" s="1619"/>
      <c r="CB134" s="1619"/>
      <c r="CC134" s="1619"/>
      <c r="CD134" s="1619"/>
      <c r="CE134" s="1619"/>
      <c r="CF134" s="1619"/>
      <c r="CG134" s="1619"/>
      <c r="CH134" s="1619"/>
    </row>
    <row r="135" spans="1:91" ht="17.25" hidden="1" customHeight="1">
      <c r="A135" s="440"/>
      <c r="B135" s="1702"/>
      <c r="C135" s="2876"/>
      <c r="D135" s="2936"/>
      <c r="E135" s="2936"/>
      <c r="F135" s="2936"/>
      <c r="G135" s="2936"/>
      <c r="H135" s="2936"/>
      <c r="I135" s="2936"/>
      <c r="J135" s="2936"/>
      <c r="K135" s="2936"/>
      <c r="L135" s="2936"/>
      <c r="M135" s="2936"/>
      <c r="N135" s="2936"/>
      <c r="O135" s="2936"/>
      <c r="P135" s="2936"/>
      <c r="Q135" s="2936"/>
      <c r="R135" s="2936"/>
      <c r="S135" s="2936"/>
      <c r="T135" s="2936"/>
      <c r="U135" s="2936"/>
      <c r="V135" s="2936"/>
      <c r="X135" s="2556"/>
      <c r="Y135" s="2556"/>
      <c r="Z135" s="2556"/>
      <c r="AA135" s="2556"/>
      <c r="AB135" s="2556"/>
      <c r="AC135" s="2556"/>
      <c r="AD135" s="2556"/>
      <c r="AE135" s="2232"/>
      <c r="AF135" s="2232"/>
      <c r="AG135" s="2232"/>
      <c r="AH135" s="2232"/>
      <c r="AI135" s="2232"/>
      <c r="AJ135" s="2232"/>
      <c r="AK135" s="2232"/>
      <c r="AL135" s="2232"/>
      <c r="AM135" s="2232"/>
      <c r="AN135" s="1624"/>
      <c r="AO135" s="2232"/>
      <c r="AP135" s="2232"/>
      <c r="AQ135" s="2232"/>
      <c r="AR135" s="2232"/>
      <c r="AS135" s="2232"/>
      <c r="AT135" s="2232"/>
      <c r="AU135" s="2232"/>
      <c r="AV135" s="2232"/>
      <c r="AW135" s="2232"/>
      <c r="AY135" s="1702"/>
      <c r="AZ135" s="1702"/>
      <c r="BA135" s="1702"/>
      <c r="BB135" s="1702"/>
      <c r="BC135" s="1702"/>
      <c r="BD135" s="1702"/>
      <c r="BE135" s="1702"/>
      <c r="BF135" s="1702"/>
      <c r="BG135" s="1702"/>
      <c r="BH135" s="1702"/>
      <c r="BI135" s="1702"/>
      <c r="BJ135" s="1702"/>
      <c r="BK135" s="1702"/>
      <c r="BL135" s="1702"/>
      <c r="BM135" s="1702"/>
      <c r="BN135" s="1702"/>
      <c r="BO135" s="1702"/>
      <c r="BP135" s="1702"/>
      <c r="BQ135" s="1702"/>
      <c r="BR135" s="1702"/>
      <c r="BU135" s="1619"/>
      <c r="BV135" s="1619"/>
      <c r="BW135" s="1619"/>
      <c r="BX135" s="1619"/>
      <c r="BY135" s="1619"/>
      <c r="BZ135" s="1619"/>
      <c r="CB135" s="1619"/>
      <c r="CC135" s="1619"/>
      <c r="CD135" s="1619"/>
      <c r="CE135" s="1619"/>
      <c r="CF135" s="1619"/>
      <c r="CG135" s="1619"/>
      <c r="CH135" s="1619"/>
      <c r="CJ135" s="1690"/>
    </row>
    <row r="136" spans="1:91" ht="30" hidden="1" customHeight="1">
      <c r="A136" s="440"/>
      <c r="B136" s="1702"/>
      <c r="C136" s="2876"/>
      <c r="D136" s="2936"/>
      <c r="E136" s="2936"/>
      <c r="F136" s="2936"/>
      <c r="G136" s="2936"/>
      <c r="H136" s="2936"/>
      <c r="I136" s="2936"/>
      <c r="J136" s="2936"/>
      <c r="K136" s="2936"/>
      <c r="L136" s="2936"/>
      <c r="M136" s="2936"/>
      <c r="N136" s="2936"/>
      <c r="O136" s="2936"/>
      <c r="P136" s="2936"/>
      <c r="Q136" s="2936"/>
      <c r="R136" s="2936"/>
      <c r="S136" s="2936"/>
      <c r="T136" s="2936"/>
      <c r="U136" s="2936"/>
      <c r="V136" s="2936"/>
      <c r="X136" s="2556"/>
      <c r="Y136" s="2556"/>
      <c r="Z136" s="2556"/>
      <c r="AA136" s="2556"/>
      <c r="AB136" s="2556"/>
      <c r="AC136" s="2556"/>
      <c r="AD136" s="2556"/>
      <c r="AE136" s="2232"/>
      <c r="AF136" s="2232"/>
      <c r="AG136" s="2232"/>
      <c r="AH136" s="2232"/>
      <c r="AI136" s="2232"/>
      <c r="AJ136" s="2232"/>
      <c r="AK136" s="2232"/>
      <c r="AL136" s="2232"/>
      <c r="AM136" s="2232"/>
      <c r="AN136" s="1624"/>
      <c r="AO136" s="2232"/>
      <c r="AP136" s="2232"/>
      <c r="AQ136" s="2232"/>
      <c r="AR136" s="2232"/>
      <c r="AS136" s="2232"/>
      <c r="AT136" s="2232"/>
      <c r="AU136" s="2232"/>
      <c r="AV136" s="2232"/>
      <c r="AW136" s="2232"/>
      <c r="AY136" s="1702"/>
      <c r="AZ136" s="1702"/>
      <c r="BA136" s="1702"/>
      <c r="BB136" s="1702"/>
      <c r="BC136" s="1702"/>
      <c r="BD136" s="1702"/>
      <c r="BE136" s="1702"/>
      <c r="BF136" s="1702"/>
      <c r="BG136" s="1702"/>
      <c r="BH136" s="1702"/>
      <c r="BI136" s="1702"/>
      <c r="BJ136" s="1702"/>
      <c r="BK136" s="1702"/>
      <c r="BL136" s="1702"/>
      <c r="BM136" s="1702"/>
      <c r="BN136" s="1702"/>
      <c r="BO136" s="1702"/>
      <c r="BP136" s="1702"/>
      <c r="BQ136" s="1702"/>
      <c r="BR136" s="1702"/>
      <c r="BU136" s="1619"/>
      <c r="BV136" s="1619"/>
      <c r="BW136" s="1619"/>
      <c r="BX136" s="1619"/>
      <c r="BY136" s="1619"/>
      <c r="BZ136" s="1619"/>
      <c r="CB136" s="1619"/>
      <c r="CC136" s="1619"/>
      <c r="CD136" s="1619"/>
      <c r="CE136" s="1619"/>
      <c r="CF136" s="1619"/>
      <c r="CG136" s="1619"/>
      <c r="CH136" s="1619"/>
    </row>
    <row r="137" spans="1:91" ht="27.75" hidden="1" customHeight="1">
      <c r="A137" s="440"/>
      <c r="B137" s="1702"/>
      <c r="C137" s="2876"/>
      <c r="D137" s="2936"/>
      <c r="E137" s="2936"/>
      <c r="F137" s="2936"/>
      <c r="G137" s="2936"/>
      <c r="H137" s="2936"/>
      <c r="I137" s="2936"/>
      <c r="J137" s="2936"/>
      <c r="K137" s="2936"/>
      <c r="L137" s="2936"/>
      <c r="M137" s="2936"/>
      <c r="N137" s="2936"/>
      <c r="O137" s="2936"/>
      <c r="P137" s="2936"/>
      <c r="Q137" s="2936"/>
      <c r="R137" s="2936"/>
      <c r="S137" s="2936"/>
      <c r="T137" s="2936"/>
      <c r="U137" s="2936"/>
      <c r="V137" s="2936"/>
      <c r="X137" s="2556"/>
      <c r="Y137" s="2556"/>
      <c r="Z137" s="2556"/>
      <c r="AA137" s="2556"/>
      <c r="AB137" s="2556"/>
      <c r="AC137" s="2556"/>
      <c r="AD137" s="2556"/>
      <c r="AE137" s="2232"/>
      <c r="AF137" s="2232"/>
      <c r="AG137" s="2232"/>
      <c r="AH137" s="2232"/>
      <c r="AI137" s="2232"/>
      <c r="AJ137" s="2232"/>
      <c r="AK137" s="2232"/>
      <c r="AL137" s="2232"/>
      <c r="AM137" s="2232"/>
      <c r="AN137" s="1624"/>
      <c r="AO137" s="2232"/>
      <c r="AP137" s="2232"/>
      <c r="AQ137" s="2232"/>
      <c r="AR137" s="2232"/>
      <c r="AS137" s="2232"/>
      <c r="AT137" s="2232"/>
      <c r="AU137" s="2232"/>
      <c r="AV137" s="2232"/>
      <c r="AW137" s="2232"/>
      <c r="AY137" s="1702"/>
      <c r="AZ137" s="1702"/>
      <c r="BA137" s="1702"/>
      <c r="BB137" s="1702"/>
      <c r="BC137" s="1702"/>
      <c r="BD137" s="1702"/>
      <c r="BE137" s="1702"/>
      <c r="BF137" s="1702"/>
      <c r="BG137" s="1702"/>
      <c r="BH137" s="1702"/>
      <c r="BI137" s="1702"/>
      <c r="BJ137" s="1702"/>
      <c r="BK137" s="1702"/>
      <c r="BL137" s="1702"/>
      <c r="BM137" s="1702"/>
      <c r="BN137" s="1702"/>
      <c r="BO137" s="1702"/>
      <c r="BP137" s="1702"/>
      <c r="BQ137" s="1702"/>
      <c r="BR137" s="1702"/>
      <c r="BU137" s="1619"/>
      <c r="BV137" s="1619"/>
      <c r="BW137" s="1619"/>
      <c r="BX137" s="1619"/>
      <c r="BY137" s="1619"/>
      <c r="BZ137" s="1619"/>
      <c r="CB137" s="1619"/>
      <c r="CC137" s="1619"/>
      <c r="CD137" s="1619"/>
      <c r="CE137" s="1619"/>
      <c r="CF137" s="1619"/>
      <c r="CG137" s="1619"/>
      <c r="CH137" s="1619"/>
      <c r="CI137" s="1406"/>
    </row>
    <row r="138" spans="1:91" s="1691" customFormat="1" ht="18" hidden="1" customHeight="1" thickBot="1">
      <c r="A138" s="1712"/>
      <c r="B138" s="1672"/>
      <c r="C138" s="2877" t="s">
        <v>580</v>
      </c>
      <c r="D138" s="2877"/>
      <c r="E138" s="2877"/>
      <c r="F138" s="2877"/>
      <c r="G138" s="2877"/>
      <c r="H138" s="2877"/>
      <c r="I138" s="2877"/>
      <c r="J138" s="2877"/>
      <c r="K138" s="2877"/>
      <c r="L138" s="2877"/>
      <c r="M138" s="2877"/>
      <c r="N138" s="2877"/>
      <c r="O138" s="2877"/>
      <c r="P138" s="2877"/>
      <c r="Q138" s="2877"/>
      <c r="R138" s="2877"/>
      <c r="S138" s="2877"/>
      <c r="T138" s="2877"/>
      <c r="U138" s="2877"/>
      <c r="V138" s="2877"/>
      <c r="X138" s="1672"/>
      <c r="Y138" s="1672"/>
      <c r="Z138" s="1672"/>
      <c r="AA138" s="1672"/>
      <c r="AB138" s="1672"/>
      <c r="AC138" s="1672"/>
      <c r="AD138" s="1672"/>
      <c r="AE138" s="2244">
        <v>7425264819</v>
      </c>
      <c r="AF138" s="2244"/>
      <c r="AG138" s="2244"/>
      <c r="AH138" s="2244"/>
      <c r="AI138" s="2244"/>
      <c r="AJ138" s="2244"/>
      <c r="AK138" s="2244"/>
      <c r="AL138" s="2244"/>
      <c r="AM138" s="2244"/>
      <c r="AN138" s="1623"/>
      <c r="AO138" s="2244">
        <v>3054645508</v>
      </c>
      <c r="AP138" s="2244"/>
      <c r="AQ138" s="2244"/>
      <c r="AR138" s="2244"/>
      <c r="AS138" s="2244"/>
      <c r="AT138" s="2244"/>
      <c r="AU138" s="2244"/>
      <c r="AV138" s="2244"/>
      <c r="AW138" s="2244"/>
      <c r="AY138" s="1672"/>
      <c r="AZ138" s="1672"/>
      <c r="BA138" s="1672"/>
      <c r="BB138" s="1672"/>
      <c r="BC138" s="1672"/>
      <c r="BD138" s="1672"/>
      <c r="BE138" s="1672"/>
      <c r="BF138" s="1672"/>
      <c r="BG138" s="1672"/>
      <c r="BH138" s="1672"/>
      <c r="BI138" s="1672"/>
      <c r="BJ138" s="1672"/>
      <c r="BK138" s="1672"/>
      <c r="BL138" s="1672"/>
      <c r="BM138" s="1672"/>
      <c r="BN138" s="1672"/>
      <c r="BO138" s="1672"/>
      <c r="BP138" s="1672"/>
      <c r="BQ138" s="1672"/>
      <c r="BR138" s="1672"/>
      <c r="BU138" s="257"/>
      <c r="BV138" s="257"/>
      <c r="BW138" s="257"/>
      <c r="BX138" s="257"/>
      <c r="BY138" s="257"/>
      <c r="BZ138" s="257"/>
      <c r="CB138" s="257"/>
      <c r="CC138" s="257"/>
      <c r="CD138" s="257"/>
      <c r="CE138" s="257"/>
      <c r="CF138" s="257"/>
      <c r="CG138" s="257"/>
      <c r="CH138" s="257"/>
      <c r="CI138" s="1226"/>
      <c r="CJ138" s="1279"/>
      <c r="CK138" s="1279"/>
      <c r="CL138" s="1279"/>
      <c r="CM138" s="1226"/>
    </row>
    <row r="139" spans="1:91" ht="10.5" customHeight="1">
      <c r="C139" s="1659"/>
      <c r="D139" s="1659"/>
      <c r="E139" s="1659"/>
      <c r="F139" s="1659"/>
      <c r="G139" s="1659"/>
      <c r="H139" s="1659"/>
      <c r="I139" s="1659"/>
      <c r="J139" s="1659"/>
      <c r="K139" s="1659"/>
      <c r="L139" s="1659"/>
      <c r="M139" s="1659"/>
      <c r="N139" s="1659"/>
      <c r="O139" s="1659"/>
      <c r="P139" s="1659"/>
      <c r="Q139" s="1659"/>
      <c r="R139" s="1659"/>
      <c r="S139" s="1659"/>
      <c r="T139" s="1659"/>
      <c r="U139" s="1659"/>
      <c r="V139" s="1659"/>
      <c r="W139" s="1659"/>
      <c r="X139" s="1659"/>
      <c r="Y139" s="1659"/>
      <c r="Z139" s="1659"/>
      <c r="AA139" s="1184"/>
      <c r="AB139" s="1184"/>
      <c r="AC139" s="1184"/>
      <c r="AD139" s="1184"/>
      <c r="AE139" s="1682"/>
      <c r="AF139" s="1682"/>
      <c r="AG139" s="1682"/>
      <c r="AH139" s="1682"/>
      <c r="AI139" s="1682"/>
      <c r="AJ139" s="1682"/>
      <c r="AK139" s="1682"/>
      <c r="AL139" s="1682"/>
      <c r="AM139" s="1682"/>
      <c r="AN139" s="1184"/>
      <c r="AO139" s="1682"/>
      <c r="AP139" s="1682"/>
      <c r="AQ139" s="1682"/>
      <c r="AR139" s="1682"/>
      <c r="AS139" s="1682"/>
      <c r="AT139" s="1682"/>
      <c r="AU139" s="1682"/>
      <c r="AV139" s="1682"/>
      <c r="AW139" s="1682"/>
      <c r="CK139" s="438"/>
      <c r="CL139" s="1664"/>
    </row>
    <row r="140" spans="1:91" ht="16.5" customHeight="1">
      <c r="C140" s="1182" t="s">
        <v>1549</v>
      </c>
      <c r="D140" s="1659"/>
      <c r="E140" s="1659"/>
      <c r="F140" s="1659"/>
      <c r="G140" s="1659"/>
      <c r="H140" s="1659"/>
      <c r="I140" s="1659"/>
      <c r="J140" s="1659"/>
      <c r="K140" s="1659"/>
      <c r="L140" s="1659"/>
      <c r="M140" s="1659"/>
      <c r="N140" s="1659"/>
      <c r="O140" s="1659"/>
      <c r="P140" s="1659"/>
      <c r="Q140" s="1659"/>
      <c r="R140" s="1659"/>
      <c r="S140" s="1659"/>
      <c r="T140" s="1185"/>
      <c r="U140" s="1185"/>
      <c r="V140" s="1185"/>
      <c r="W140" s="1185"/>
      <c r="X140" s="1185"/>
      <c r="Y140" s="1185"/>
      <c r="Z140" s="1185"/>
      <c r="AA140" s="1185"/>
      <c r="AB140" s="1185"/>
      <c r="AC140" s="1185"/>
      <c r="AD140" s="1185"/>
      <c r="AE140" s="1185"/>
      <c r="AF140" s="1185"/>
      <c r="AG140" s="1185"/>
      <c r="AH140" s="1185"/>
      <c r="AI140" s="1185"/>
      <c r="AJ140" s="1186"/>
      <c r="AK140" s="1186"/>
      <c r="AL140" s="1185"/>
      <c r="AM140" s="2878" t="s">
        <v>389</v>
      </c>
      <c r="AN140" s="2878"/>
      <c r="AO140" s="2878"/>
      <c r="AP140" s="2878"/>
      <c r="AQ140" s="2878"/>
      <c r="AR140" s="2878"/>
      <c r="AS140" s="2878"/>
      <c r="AT140" s="2878"/>
      <c r="AU140" s="2878"/>
      <c r="AV140" s="2878"/>
      <c r="AW140" s="2878"/>
    </row>
    <row r="141" spans="1:91" ht="16.5" customHeight="1">
      <c r="C141" s="1182"/>
      <c r="D141" s="1659"/>
      <c r="E141" s="1659"/>
      <c r="F141" s="1659"/>
      <c r="G141" s="1659"/>
      <c r="H141" s="1659"/>
      <c r="I141" s="1659"/>
      <c r="J141" s="1659"/>
      <c r="K141" s="1659"/>
      <c r="L141" s="1659"/>
      <c r="M141" s="1659"/>
      <c r="N141" s="1659"/>
      <c r="O141" s="2441" t="s">
        <v>2039</v>
      </c>
      <c r="P141" s="2443"/>
      <c r="Q141" s="2442"/>
      <c r="R141" s="2442"/>
      <c r="S141" s="2443"/>
      <c r="T141" s="2443"/>
      <c r="U141" s="2443"/>
      <c r="V141" s="2442"/>
      <c r="W141" s="2443"/>
      <c r="X141" s="2442"/>
      <c r="Y141" s="2443"/>
      <c r="Z141" s="2442"/>
      <c r="AA141" s="2443"/>
      <c r="AB141" s="2443"/>
      <c r="AC141" s="2443"/>
      <c r="AD141" s="2442"/>
      <c r="AE141" s="2443"/>
      <c r="AG141" s="2441" t="s">
        <v>512</v>
      </c>
      <c r="AH141" s="2442"/>
      <c r="AI141" s="2442"/>
      <c r="AJ141" s="2443"/>
      <c r="AK141" s="2442"/>
      <c r="AL141" s="2443"/>
      <c r="AM141" s="2443"/>
      <c r="AN141" s="2443"/>
      <c r="AO141" s="2443"/>
      <c r="AP141" s="2443"/>
      <c r="AQ141" s="2443"/>
      <c r="AR141" s="2442"/>
      <c r="AS141" s="2442"/>
      <c r="AT141" s="2442"/>
      <c r="AU141" s="2443"/>
      <c r="AV141" s="2443"/>
      <c r="AW141" s="2443"/>
    </row>
    <row r="142" spans="1:91" ht="28.5" customHeight="1">
      <c r="C142" s="1182"/>
      <c r="O142" s="2996" t="s">
        <v>923</v>
      </c>
      <c r="P142" s="2996"/>
      <c r="Q142" s="2996"/>
      <c r="R142" s="2996"/>
      <c r="S142" s="2996"/>
      <c r="T142" s="2996"/>
      <c r="U142" s="2996"/>
      <c r="V142" s="2996"/>
      <c r="W142" s="432"/>
      <c r="X142" s="2544" t="s">
        <v>1892</v>
      </c>
      <c r="Y142" s="2544"/>
      <c r="Z142" s="2544"/>
      <c r="AA142" s="2544"/>
      <c r="AB142" s="2544"/>
      <c r="AC142" s="2544"/>
      <c r="AD142" s="2544"/>
      <c r="AE142" s="2544"/>
      <c r="AF142" s="432"/>
      <c r="AG142" s="3000" t="s">
        <v>923</v>
      </c>
      <c r="AH142" s="3000"/>
      <c r="AI142" s="3000"/>
      <c r="AJ142" s="3000"/>
      <c r="AK142" s="3000"/>
      <c r="AL142" s="3000"/>
      <c r="AM142" s="3000"/>
      <c r="AN142" s="3000"/>
      <c r="AO142" s="1752"/>
      <c r="AP142" s="2240" t="s">
        <v>1892</v>
      </c>
      <c r="AQ142" s="2240"/>
      <c r="AR142" s="2241"/>
      <c r="AS142" s="2241"/>
      <c r="AT142" s="2241"/>
      <c r="AU142" s="2240"/>
      <c r="AV142" s="2240"/>
      <c r="AW142" s="2240"/>
    </row>
    <row r="143" spans="1:91" ht="15.75" hidden="1" customHeight="1">
      <c r="C143" s="1186"/>
      <c r="D143" s="1186"/>
      <c r="E143" s="1186"/>
      <c r="F143" s="1186"/>
      <c r="G143" s="1186"/>
      <c r="H143" s="1186"/>
      <c r="I143" s="1186"/>
      <c r="J143" s="1186"/>
      <c r="K143" s="1186"/>
      <c r="L143" s="1186"/>
      <c r="M143" s="1186"/>
      <c r="N143" s="1186"/>
      <c r="O143" s="2457" t="s">
        <v>574</v>
      </c>
      <c r="P143" s="2457"/>
      <c r="Q143" s="2457"/>
      <c r="R143" s="2457"/>
      <c r="S143" s="2457"/>
      <c r="T143" s="2457"/>
      <c r="U143" s="2457"/>
      <c r="V143" s="2457"/>
      <c r="W143" s="1673"/>
      <c r="X143" s="2457" t="s">
        <v>574</v>
      </c>
      <c r="Y143" s="2457"/>
      <c r="Z143" s="2457"/>
      <c r="AA143" s="2457"/>
      <c r="AB143" s="2457"/>
      <c r="AC143" s="2457"/>
      <c r="AD143" s="2457"/>
      <c r="AE143" s="2457"/>
      <c r="AF143" s="432"/>
      <c r="AG143" s="2595" t="s">
        <v>574</v>
      </c>
      <c r="AH143" s="2595"/>
      <c r="AI143" s="2595"/>
      <c r="AJ143" s="2595"/>
      <c r="AK143" s="2595"/>
      <c r="AL143" s="2595"/>
      <c r="AM143" s="2595"/>
      <c r="AN143" s="2595"/>
      <c r="AO143" s="1673"/>
      <c r="AP143" s="2237" t="s">
        <v>574</v>
      </c>
      <c r="AQ143" s="2237"/>
      <c r="AR143" s="2237"/>
      <c r="AS143" s="2237"/>
      <c r="AT143" s="2237"/>
      <c r="AU143" s="2237"/>
      <c r="AV143" s="2237"/>
      <c r="AW143" s="2237"/>
    </row>
    <row r="144" spans="1:91" ht="31.5" customHeight="1">
      <c r="C144" s="2994" t="s">
        <v>1415</v>
      </c>
      <c r="D144" s="2994"/>
      <c r="E144" s="2994"/>
      <c r="F144" s="2994"/>
      <c r="G144" s="2994"/>
      <c r="H144" s="2994"/>
      <c r="I144" s="2994"/>
      <c r="J144" s="2994"/>
      <c r="K144" s="2994"/>
      <c r="L144" s="2994"/>
      <c r="M144" s="2994"/>
      <c r="N144" s="2994"/>
      <c r="O144" s="3013">
        <v>11354895094</v>
      </c>
      <c r="P144" s="3013"/>
      <c r="Q144" s="3013"/>
      <c r="R144" s="3013"/>
      <c r="S144" s="3013"/>
      <c r="T144" s="3013"/>
      <c r="U144" s="3013"/>
      <c r="V144" s="3013"/>
      <c r="W144" s="1614"/>
      <c r="X144" s="2630">
        <v>4054895094</v>
      </c>
      <c r="Y144" s="2630"/>
      <c r="Z144" s="2630"/>
      <c r="AA144" s="2630"/>
      <c r="AB144" s="2630"/>
      <c r="AC144" s="2630"/>
      <c r="AD144" s="2630"/>
      <c r="AE144" s="2630"/>
      <c r="AF144" s="1714"/>
      <c r="AG144" s="2987">
        <v>11354895094</v>
      </c>
      <c r="AH144" s="2987"/>
      <c r="AI144" s="2987"/>
      <c r="AJ144" s="2987"/>
      <c r="AK144" s="2987"/>
      <c r="AL144" s="2987"/>
      <c r="AM144" s="2987"/>
      <c r="AN144" s="2987"/>
      <c r="AO144" s="1714"/>
      <c r="AP144" s="2628">
        <v>4054895094</v>
      </c>
      <c r="AQ144" s="2628"/>
      <c r="AR144" s="2628"/>
      <c r="AS144" s="2628"/>
      <c r="AT144" s="2628"/>
      <c r="AU144" s="2628"/>
      <c r="AV144" s="2628"/>
      <c r="AW144" s="2628"/>
      <c r="CI144" s="1226"/>
      <c r="CJ144" s="1279"/>
      <c r="CK144" s="1696"/>
      <c r="CL144" s="1696"/>
    </row>
    <row r="145" spans="3:90" ht="16.5" customHeight="1">
      <c r="C145" s="2995" t="s">
        <v>1554</v>
      </c>
      <c r="D145" s="2995"/>
      <c r="E145" s="2995"/>
      <c r="F145" s="2995"/>
      <c r="G145" s="2995"/>
      <c r="H145" s="2995"/>
      <c r="I145" s="2995"/>
      <c r="J145" s="2995"/>
      <c r="K145" s="2995"/>
      <c r="L145" s="2995"/>
      <c r="M145" s="2995"/>
      <c r="N145" s="2995"/>
      <c r="O145" s="2989">
        <v>11354895094</v>
      </c>
      <c r="P145" s="2989"/>
      <c r="Q145" s="2989"/>
      <c r="R145" s="2989"/>
      <c r="S145" s="2989"/>
      <c r="T145" s="2989"/>
      <c r="U145" s="2989"/>
      <c r="V145" s="2989"/>
      <c r="W145" s="1614"/>
      <c r="X145" s="2997">
        <v>4054895094</v>
      </c>
      <c r="Y145" s="2997"/>
      <c r="Z145" s="2997"/>
      <c r="AA145" s="2997"/>
      <c r="AB145" s="2997"/>
      <c r="AC145" s="2997"/>
      <c r="AD145" s="2997"/>
      <c r="AE145" s="2997"/>
      <c r="AF145" s="1714"/>
      <c r="AG145" s="3016">
        <v>11354895094</v>
      </c>
      <c r="AH145" s="3016"/>
      <c r="AI145" s="3016"/>
      <c r="AJ145" s="3016"/>
      <c r="AK145" s="3016"/>
      <c r="AL145" s="3016"/>
      <c r="AM145" s="3016"/>
      <c r="AN145" s="3016"/>
      <c r="AO145" s="1714"/>
      <c r="AP145" s="3014">
        <v>4054895094</v>
      </c>
      <c r="AQ145" s="3014"/>
      <c r="AR145" s="3014"/>
      <c r="AS145" s="3014"/>
      <c r="AT145" s="3014"/>
      <c r="AU145" s="3014"/>
      <c r="AV145" s="3014"/>
      <c r="AW145" s="3014"/>
      <c r="CK145" s="1754"/>
    </row>
    <row r="146" spans="3:90" ht="30.75" hidden="1" customHeight="1">
      <c r="C146" s="2216" t="s">
        <v>1416</v>
      </c>
      <c r="D146" s="2216"/>
      <c r="E146" s="2216"/>
      <c r="F146" s="2216"/>
      <c r="G146" s="2216"/>
      <c r="H146" s="2216"/>
      <c r="I146" s="2216"/>
      <c r="J146" s="2216"/>
      <c r="K146" s="2216"/>
      <c r="L146" s="2216"/>
      <c r="M146" s="2216"/>
      <c r="N146" s="2216"/>
      <c r="O146" s="2998"/>
      <c r="P146" s="2998"/>
      <c r="Q146" s="2998"/>
      <c r="R146" s="2998"/>
      <c r="S146" s="2998"/>
      <c r="T146" s="2998"/>
      <c r="U146" s="2998"/>
      <c r="V146" s="2998"/>
      <c r="W146" s="1683"/>
      <c r="X146" s="2468"/>
      <c r="Y146" s="2468"/>
      <c r="Z146" s="2468"/>
      <c r="AA146" s="2468"/>
      <c r="AB146" s="2468"/>
      <c r="AC146" s="2468"/>
      <c r="AD146" s="2468"/>
      <c r="AE146" s="2468"/>
      <c r="AF146" s="1683"/>
      <c r="AG146" s="2998"/>
      <c r="AH146" s="2998"/>
      <c r="AI146" s="2998"/>
      <c r="AJ146" s="2998"/>
      <c r="AK146" s="2998"/>
      <c r="AL146" s="2998"/>
      <c r="AM146" s="2998"/>
      <c r="AN146" s="2998"/>
      <c r="AO146" s="1683"/>
      <c r="AP146" s="2468"/>
      <c r="AQ146" s="2468"/>
      <c r="AR146" s="2468"/>
      <c r="AS146" s="2468"/>
      <c r="AT146" s="2468"/>
      <c r="AU146" s="2468"/>
      <c r="AV146" s="2468"/>
      <c r="AW146" s="2468"/>
      <c r="CK146" s="1664"/>
    </row>
    <row r="147" spans="3:90" ht="30" customHeight="1">
      <c r="C147" s="3015" t="s">
        <v>1417</v>
      </c>
      <c r="D147" s="3015"/>
      <c r="E147" s="3015"/>
      <c r="F147" s="3015"/>
      <c r="G147" s="3015"/>
      <c r="H147" s="3015"/>
      <c r="I147" s="3015"/>
      <c r="J147" s="3015"/>
      <c r="K147" s="3015"/>
      <c r="L147" s="3015"/>
      <c r="M147" s="3015"/>
      <c r="N147" s="3015"/>
      <c r="O147" s="2931">
        <v>11354895094</v>
      </c>
      <c r="P147" s="2931"/>
      <c r="Q147" s="2931"/>
      <c r="R147" s="2931"/>
      <c r="S147" s="2931"/>
      <c r="T147" s="2931"/>
      <c r="U147" s="2931"/>
      <c r="V147" s="2931"/>
      <c r="W147" s="1683"/>
      <c r="X147" s="2468">
        <v>4054895094</v>
      </c>
      <c r="Y147" s="2468"/>
      <c r="Z147" s="2468"/>
      <c r="AA147" s="2468"/>
      <c r="AB147" s="2468"/>
      <c r="AC147" s="2468"/>
      <c r="AD147" s="2468"/>
      <c r="AE147" s="2468"/>
      <c r="AF147" s="1683"/>
      <c r="AG147" s="2931">
        <v>11354895094</v>
      </c>
      <c r="AH147" s="2931"/>
      <c r="AI147" s="2931"/>
      <c r="AJ147" s="2931"/>
      <c r="AK147" s="2931"/>
      <c r="AL147" s="2931"/>
      <c r="AM147" s="2931"/>
      <c r="AN147" s="2931"/>
      <c r="AO147" s="1683"/>
      <c r="AP147" s="2468">
        <v>4054895094</v>
      </c>
      <c r="AQ147" s="2468"/>
      <c r="AR147" s="2468"/>
      <c r="AS147" s="2468"/>
      <c r="AT147" s="2468"/>
      <c r="AU147" s="2468"/>
      <c r="AV147" s="2468"/>
      <c r="AW147" s="2468"/>
      <c r="CK147" s="1664"/>
    </row>
    <row r="148" spans="3:90" ht="17.25" hidden="1" customHeight="1">
      <c r="C148" s="3015" t="s">
        <v>1480</v>
      </c>
      <c r="D148" s="3015"/>
      <c r="E148" s="3015"/>
      <c r="F148" s="3015"/>
      <c r="G148" s="3015"/>
      <c r="H148" s="3015"/>
      <c r="I148" s="3015"/>
      <c r="J148" s="3015"/>
      <c r="K148" s="3015"/>
      <c r="L148" s="3015"/>
      <c r="M148" s="3015"/>
      <c r="N148" s="3015"/>
      <c r="O148" s="2931"/>
      <c r="P148" s="2931"/>
      <c r="Q148" s="2931"/>
      <c r="R148" s="2931"/>
      <c r="S148" s="2931"/>
      <c r="T148" s="2931"/>
      <c r="U148" s="2931"/>
      <c r="V148" s="2931"/>
      <c r="W148" s="1683"/>
      <c r="X148" s="2469"/>
      <c r="Y148" s="2469"/>
      <c r="Z148" s="2469"/>
      <c r="AA148" s="2469"/>
      <c r="AB148" s="2469"/>
      <c r="AC148" s="2469"/>
      <c r="AD148" s="2469"/>
      <c r="AE148" s="2469"/>
      <c r="AF148" s="1683"/>
      <c r="AG148" s="2931"/>
      <c r="AH148" s="2931"/>
      <c r="AI148" s="2931"/>
      <c r="AJ148" s="2931"/>
      <c r="AK148" s="2931"/>
      <c r="AL148" s="2931"/>
      <c r="AM148" s="2931"/>
      <c r="AN148" s="2931"/>
      <c r="AO148" s="1683"/>
      <c r="AP148" s="2468">
        <v>0</v>
      </c>
      <c r="AQ148" s="2468"/>
      <c r="AR148" s="2468"/>
      <c r="AS148" s="2468"/>
      <c r="AT148" s="2468"/>
      <c r="AU148" s="2468"/>
      <c r="AV148" s="2468"/>
      <c r="AW148" s="2468"/>
    </row>
    <row r="149" spans="3:90" ht="17.25" hidden="1" customHeight="1">
      <c r="C149" s="2216" t="s">
        <v>1418</v>
      </c>
      <c r="D149" s="2216"/>
      <c r="E149" s="2216"/>
      <c r="F149" s="2216"/>
      <c r="G149" s="2216"/>
      <c r="H149" s="2216"/>
      <c r="I149" s="2216"/>
      <c r="J149" s="2216"/>
      <c r="K149" s="2216"/>
      <c r="L149" s="2216"/>
      <c r="M149" s="2216"/>
      <c r="N149" s="2216"/>
      <c r="O149" s="2931"/>
      <c r="P149" s="2931"/>
      <c r="Q149" s="2931"/>
      <c r="R149" s="2931"/>
      <c r="S149" s="2931"/>
      <c r="T149" s="2931"/>
      <c r="U149" s="2931"/>
      <c r="V149" s="2931"/>
      <c r="W149" s="1683"/>
      <c r="X149" s="2469"/>
      <c r="Y149" s="2469"/>
      <c r="Z149" s="2469"/>
      <c r="AA149" s="2469"/>
      <c r="AB149" s="2469"/>
      <c r="AC149" s="2469"/>
      <c r="AD149" s="2469"/>
      <c r="AE149" s="2469"/>
      <c r="AF149" s="1683"/>
      <c r="AG149" s="2931"/>
      <c r="AH149" s="2931"/>
      <c r="AI149" s="2931"/>
      <c r="AJ149" s="2931"/>
      <c r="AK149" s="2931"/>
      <c r="AL149" s="2931"/>
      <c r="AM149" s="2931"/>
      <c r="AN149" s="2931"/>
      <c r="AO149" s="1683"/>
      <c r="AP149" s="2468">
        <v>0</v>
      </c>
      <c r="AQ149" s="2468"/>
      <c r="AR149" s="2468"/>
      <c r="AS149" s="2468"/>
      <c r="AT149" s="2468"/>
      <c r="AU149" s="2468"/>
      <c r="AV149" s="2468"/>
      <c r="AW149" s="2468"/>
    </row>
    <row r="150" spans="3:90" ht="27.75" customHeight="1">
      <c r="C150" s="2215" t="s">
        <v>1419</v>
      </c>
      <c r="D150" s="2215"/>
      <c r="E150" s="2215"/>
      <c r="F150" s="2215"/>
      <c r="G150" s="2215"/>
      <c r="H150" s="2215"/>
      <c r="I150" s="2215"/>
      <c r="J150" s="2215"/>
      <c r="K150" s="2215"/>
      <c r="L150" s="2215"/>
      <c r="M150" s="2215"/>
      <c r="N150" s="2215"/>
      <c r="O150" s="2993">
        <v>0</v>
      </c>
      <c r="P150" s="2993"/>
      <c r="Q150" s="2993"/>
      <c r="R150" s="2993"/>
      <c r="S150" s="2993"/>
      <c r="T150" s="2993"/>
      <c r="U150" s="2993"/>
      <c r="V150" s="2993"/>
      <c r="W150" s="1683"/>
      <c r="X150" s="2469">
        <v>0</v>
      </c>
      <c r="Y150" s="2469"/>
      <c r="Z150" s="2469"/>
      <c r="AA150" s="2469"/>
      <c r="AB150" s="2469"/>
      <c r="AC150" s="2469"/>
      <c r="AD150" s="2469"/>
      <c r="AE150" s="2469"/>
      <c r="AF150" s="1683"/>
      <c r="AG150" s="3012">
        <v>0</v>
      </c>
      <c r="AH150" s="3012"/>
      <c r="AI150" s="3012"/>
      <c r="AJ150" s="3012"/>
      <c r="AK150" s="3012"/>
      <c r="AL150" s="3012"/>
      <c r="AM150" s="3012"/>
      <c r="AN150" s="3012"/>
      <c r="AO150" s="1683"/>
      <c r="AP150" s="2561">
        <v>0</v>
      </c>
      <c r="AQ150" s="2561"/>
      <c r="AR150" s="2561"/>
      <c r="AS150" s="2561"/>
      <c r="AT150" s="2561"/>
      <c r="AU150" s="2561"/>
      <c r="AV150" s="2561"/>
      <c r="AW150" s="2561"/>
      <c r="CI150" s="1226"/>
      <c r="CJ150" s="1279"/>
    </row>
    <row r="151" spans="3:90" ht="16.5" hidden="1" customHeight="1">
      <c r="C151" s="2995" t="s">
        <v>1554</v>
      </c>
      <c r="D151" s="2995"/>
      <c r="E151" s="2995"/>
      <c r="F151" s="2995"/>
      <c r="G151" s="2995"/>
      <c r="H151" s="2995"/>
      <c r="I151" s="2995"/>
      <c r="J151" s="2995"/>
      <c r="K151" s="2995"/>
      <c r="L151" s="2995"/>
      <c r="M151" s="2995"/>
      <c r="N151" s="2995"/>
      <c r="O151" s="2991">
        <v>0</v>
      </c>
      <c r="P151" s="2991"/>
      <c r="Q151" s="2991"/>
      <c r="R151" s="2991"/>
      <c r="S151" s="2991"/>
      <c r="T151" s="2991"/>
      <c r="U151" s="2991"/>
      <c r="V151" s="2991"/>
      <c r="W151" s="1683"/>
      <c r="X151" s="2469"/>
      <c r="Y151" s="2469"/>
      <c r="Z151" s="2469"/>
      <c r="AA151" s="2469"/>
      <c r="AB151" s="2469"/>
      <c r="AC151" s="2469"/>
      <c r="AD151" s="2469"/>
      <c r="AE151" s="2469"/>
      <c r="AF151" s="1683"/>
      <c r="AG151" s="3011">
        <v>0</v>
      </c>
      <c r="AH151" s="3011"/>
      <c r="AI151" s="3011"/>
      <c r="AJ151" s="3011"/>
      <c r="AK151" s="3011"/>
      <c r="AL151" s="3011"/>
      <c r="AM151" s="3011"/>
      <c r="AN151" s="3011"/>
      <c r="AO151" s="1683"/>
      <c r="AP151" s="2561"/>
      <c r="AQ151" s="2561"/>
      <c r="AR151" s="2561"/>
      <c r="AS151" s="2561"/>
      <c r="AT151" s="2561"/>
      <c r="AU151" s="2561"/>
      <c r="AV151" s="2561"/>
      <c r="AW151" s="2561"/>
    </row>
    <row r="152" spans="3:90" ht="30" hidden="1" customHeight="1">
      <c r="C152" s="2216" t="s">
        <v>1481</v>
      </c>
      <c r="D152" s="2216"/>
      <c r="E152" s="2216"/>
      <c r="F152" s="2216"/>
      <c r="G152" s="2216"/>
      <c r="H152" s="2216"/>
      <c r="I152" s="2216"/>
      <c r="J152" s="2216"/>
      <c r="K152" s="2216"/>
      <c r="L152" s="2216"/>
      <c r="M152" s="2216"/>
      <c r="N152" s="2216"/>
      <c r="O152" s="2998"/>
      <c r="P152" s="2998"/>
      <c r="Q152" s="2998"/>
      <c r="R152" s="2998"/>
      <c r="S152" s="2998"/>
      <c r="T152" s="2998"/>
      <c r="U152" s="2998"/>
      <c r="V152" s="2998"/>
      <c r="W152" s="1683"/>
      <c r="X152" s="2469">
        <v>0</v>
      </c>
      <c r="Y152" s="2469"/>
      <c r="Z152" s="2469"/>
      <c r="AA152" s="2469"/>
      <c r="AB152" s="2469"/>
      <c r="AC152" s="2469"/>
      <c r="AD152" s="2469"/>
      <c r="AE152" s="2469"/>
      <c r="AF152" s="1683"/>
      <c r="AG152" s="2998"/>
      <c r="AH152" s="2998"/>
      <c r="AI152" s="2998"/>
      <c r="AJ152" s="2998"/>
      <c r="AK152" s="2998"/>
      <c r="AL152" s="2998"/>
      <c r="AM152" s="2998"/>
      <c r="AN152" s="2998"/>
      <c r="AO152" s="1683"/>
      <c r="AP152" s="2468">
        <v>0</v>
      </c>
      <c r="AQ152" s="2468"/>
      <c r="AR152" s="2468"/>
      <c r="AS152" s="2468"/>
      <c r="AT152" s="2468"/>
      <c r="AU152" s="2468"/>
      <c r="AV152" s="2468"/>
      <c r="AW152" s="2468"/>
    </row>
    <row r="153" spans="3:90" ht="18.75" hidden="1" customHeight="1">
      <c r="C153" s="2216" t="s">
        <v>1418</v>
      </c>
      <c r="D153" s="2216"/>
      <c r="E153" s="2216"/>
      <c r="F153" s="2216"/>
      <c r="G153" s="2216"/>
      <c r="H153" s="2216"/>
      <c r="I153" s="2216"/>
      <c r="J153" s="2216"/>
      <c r="K153" s="2216"/>
      <c r="L153" s="2216"/>
      <c r="M153" s="2216"/>
      <c r="N153" s="2216"/>
      <c r="O153" s="2999"/>
      <c r="P153" s="2999"/>
      <c r="Q153" s="2999"/>
      <c r="R153" s="2999"/>
      <c r="S153" s="2999"/>
      <c r="T153" s="2999"/>
      <c r="U153" s="2999"/>
      <c r="V153" s="2999"/>
      <c r="W153" s="1683"/>
      <c r="X153" s="2469">
        <v>0</v>
      </c>
      <c r="Y153" s="2469"/>
      <c r="Z153" s="2469"/>
      <c r="AA153" s="2469"/>
      <c r="AB153" s="2469"/>
      <c r="AC153" s="2469"/>
      <c r="AD153" s="2469"/>
      <c r="AE153" s="2469"/>
      <c r="AF153" s="1683"/>
      <c r="AG153" s="2999"/>
      <c r="AH153" s="2999"/>
      <c r="AI153" s="2999"/>
      <c r="AJ153" s="2999"/>
      <c r="AK153" s="2999"/>
      <c r="AL153" s="2999"/>
      <c r="AM153" s="2999"/>
      <c r="AN153" s="2999"/>
      <c r="AO153" s="1683"/>
      <c r="AP153" s="2468">
        <v>0</v>
      </c>
      <c r="AQ153" s="2468"/>
      <c r="AR153" s="2468"/>
      <c r="AS153" s="2468"/>
      <c r="AT153" s="2468"/>
      <c r="AU153" s="2468"/>
      <c r="AV153" s="2468"/>
      <c r="AW153" s="2468"/>
    </row>
    <row r="154" spans="3:90" ht="17.25" hidden="1" customHeight="1">
      <c r="C154" s="2400" t="s">
        <v>871</v>
      </c>
      <c r="D154" s="2400"/>
      <c r="E154" s="2400"/>
      <c r="F154" s="2400"/>
      <c r="G154" s="2400"/>
      <c r="H154" s="2400"/>
      <c r="I154" s="2400"/>
      <c r="J154" s="2400"/>
      <c r="K154" s="2400"/>
      <c r="L154" s="2400"/>
      <c r="M154" s="2400"/>
      <c r="N154" s="1666"/>
      <c r="O154" s="2988"/>
      <c r="P154" s="2988"/>
      <c r="Q154" s="2988"/>
      <c r="R154" s="2988"/>
      <c r="S154" s="2988"/>
      <c r="T154" s="2988"/>
      <c r="U154" s="2988"/>
      <c r="V154" s="2988"/>
      <c r="W154" s="1742"/>
      <c r="X154" s="2992"/>
      <c r="Y154" s="2992"/>
      <c r="Z154" s="2992"/>
      <c r="AA154" s="2992"/>
      <c r="AB154" s="2992"/>
      <c r="AC154" s="2992"/>
      <c r="AD154" s="2992"/>
      <c r="AE154" s="2992"/>
      <c r="AF154" s="1742"/>
      <c r="AG154" s="2557"/>
      <c r="AH154" s="2557"/>
      <c r="AI154" s="2557"/>
      <c r="AJ154" s="2557"/>
      <c r="AK154" s="2557"/>
      <c r="AL154" s="2557"/>
      <c r="AM154" s="2557"/>
      <c r="AN154" s="2557"/>
      <c r="AO154" s="1742"/>
      <c r="AP154" s="2621"/>
      <c r="AQ154" s="2621"/>
      <c r="AR154" s="2621"/>
      <c r="AS154" s="2621"/>
      <c r="AT154" s="2621"/>
      <c r="AU154" s="2621"/>
      <c r="AV154" s="2621"/>
      <c r="AW154" s="2621"/>
    </row>
    <row r="155" spans="3:90" ht="17.25" hidden="1" customHeight="1">
      <c r="C155" s="2879" t="s">
        <v>862</v>
      </c>
      <c r="D155" s="2879"/>
      <c r="E155" s="2879"/>
      <c r="F155" s="2879"/>
      <c r="G155" s="2879"/>
      <c r="H155" s="2879"/>
      <c r="I155" s="2879"/>
      <c r="J155" s="2879"/>
      <c r="K155" s="2879"/>
      <c r="L155" s="2879"/>
      <c r="M155" s="2879"/>
      <c r="N155" s="1744"/>
      <c r="O155" s="2988"/>
      <c r="P155" s="2988"/>
      <c r="Q155" s="2988"/>
      <c r="R155" s="2988"/>
      <c r="S155" s="2988"/>
      <c r="T155" s="2988"/>
      <c r="U155" s="2988"/>
      <c r="V155" s="2988"/>
      <c r="W155" s="1742"/>
      <c r="X155" s="2992"/>
      <c r="Y155" s="2992"/>
      <c r="Z155" s="2992"/>
      <c r="AA155" s="2992"/>
      <c r="AB155" s="2992"/>
      <c r="AC155" s="2992"/>
      <c r="AD155" s="2992"/>
      <c r="AE155" s="2992"/>
      <c r="AF155" s="1742"/>
      <c r="AG155" s="2557"/>
      <c r="AH155" s="2557"/>
      <c r="AI155" s="2557"/>
      <c r="AJ155" s="2557"/>
      <c r="AK155" s="2557"/>
      <c r="AL155" s="2557"/>
      <c r="AM155" s="2557"/>
      <c r="AN155" s="2557"/>
      <c r="AO155" s="1742"/>
      <c r="AP155" s="2621"/>
      <c r="AQ155" s="2621"/>
      <c r="AR155" s="2621"/>
      <c r="AS155" s="2621"/>
      <c r="AT155" s="2621"/>
      <c r="AU155" s="2621"/>
      <c r="AV155" s="2621"/>
      <c r="AW155" s="2621"/>
    </row>
    <row r="156" spans="3:90" ht="17.25" hidden="1" customHeight="1">
      <c r="C156" s="3010" t="s">
        <v>872</v>
      </c>
      <c r="D156" s="3010"/>
      <c r="E156" s="3010"/>
      <c r="F156" s="3010"/>
      <c r="G156" s="3010"/>
      <c r="H156" s="3010"/>
      <c r="I156" s="3010"/>
      <c r="J156" s="3010"/>
      <c r="K156" s="3010"/>
      <c r="L156" s="3010"/>
      <c r="M156" s="3010"/>
      <c r="N156" s="1745"/>
      <c r="O156" s="2988"/>
      <c r="P156" s="2988"/>
      <c r="Q156" s="2988"/>
      <c r="R156" s="2988"/>
      <c r="S156" s="2988"/>
      <c r="T156" s="2988"/>
      <c r="U156" s="2988"/>
      <c r="V156" s="2988"/>
      <c r="W156" s="1742"/>
      <c r="X156" s="2992"/>
      <c r="Y156" s="2992"/>
      <c r="Z156" s="2992"/>
      <c r="AA156" s="2992"/>
      <c r="AB156" s="2992"/>
      <c r="AC156" s="2992"/>
      <c r="AD156" s="2992"/>
      <c r="AE156" s="2992"/>
      <c r="AF156" s="1742"/>
      <c r="AG156" s="2557"/>
      <c r="AH156" s="2557"/>
      <c r="AI156" s="2557"/>
      <c r="AJ156" s="2557"/>
      <c r="AK156" s="2557"/>
      <c r="AL156" s="2557"/>
      <c r="AM156" s="2557"/>
      <c r="AN156" s="2557"/>
      <c r="AO156" s="1742"/>
      <c r="AP156" s="2621"/>
      <c r="AQ156" s="2621"/>
      <c r="AR156" s="2621"/>
      <c r="AS156" s="2621"/>
      <c r="AT156" s="2621"/>
      <c r="AU156" s="2621"/>
      <c r="AV156" s="2621"/>
      <c r="AW156" s="2621"/>
    </row>
    <row r="157" spans="3:90" ht="17.25" hidden="1" customHeight="1">
      <c r="C157" s="2879" t="s">
        <v>862</v>
      </c>
      <c r="D157" s="2879"/>
      <c r="E157" s="2879"/>
      <c r="F157" s="2879"/>
      <c r="G157" s="2879"/>
      <c r="H157" s="2879"/>
      <c r="I157" s="2879"/>
      <c r="J157" s="2879"/>
      <c r="K157" s="2879"/>
      <c r="L157" s="2879"/>
      <c r="M157" s="2879"/>
      <c r="N157" s="1744"/>
      <c r="O157" s="2988"/>
      <c r="P157" s="2988"/>
      <c r="Q157" s="2988"/>
      <c r="R157" s="2988"/>
      <c r="S157" s="2988"/>
      <c r="T157" s="2988"/>
      <c r="U157" s="2988"/>
      <c r="V157" s="2988"/>
      <c r="W157" s="1742"/>
      <c r="X157" s="2992"/>
      <c r="Y157" s="2992"/>
      <c r="Z157" s="2992"/>
      <c r="AA157" s="2992"/>
      <c r="AB157" s="2992"/>
      <c r="AC157" s="2992"/>
      <c r="AD157" s="2992"/>
      <c r="AE157" s="2992"/>
      <c r="AF157" s="1742"/>
      <c r="AG157" s="2557"/>
      <c r="AH157" s="2557"/>
      <c r="AI157" s="2557"/>
      <c r="AJ157" s="2557"/>
      <c r="AK157" s="2557"/>
      <c r="AL157" s="2557"/>
      <c r="AM157" s="2557"/>
      <c r="AN157" s="2557"/>
      <c r="AO157" s="1742"/>
      <c r="AP157" s="2621"/>
      <c r="AQ157" s="2621"/>
      <c r="AR157" s="2621"/>
      <c r="AS157" s="2621"/>
      <c r="AT157" s="2621"/>
      <c r="AU157" s="2621"/>
      <c r="AV157" s="2621"/>
      <c r="AW157" s="2621"/>
    </row>
    <row r="158" spans="3:90" ht="17.25" hidden="1" customHeight="1">
      <c r="C158" s="3010"/>
      <c r="D158" s="3010"/>
      <c r="E158" s="3010"/>
      <c r="F158" s="3010"/>
      <c r="G158" s="3010"/>
      <c r="H158" s="3010"/>
      <c r="I158" s="3010"/>
      <c r="J158" s="3010"/>
      <c r="K158" s="3010"/>
      <c r="L158" s="3010"/>
      <c r="M158" s="3010"/>
      <c r="N158" s="1745"/>
      <c r="O158" s="2988"/>
      <c r="P158" s="2988"/>
      <c r="Q158" s="2988"/>
      <c r="R158" s="2988"/>
      <c r="S158" s="2988"/>
      <c r="T158" s="2988"/>
      <c r="U158" s="2988"/>
      <c r="V158" s="2988"/>
      <c r="W158" s="1742"/>
      <c r="X158" s="2992"/>
      <c r="Y158" s="2992"/>
      <c r="Z158" s="2992"/>
      <c r="AA158" s="2992"/>
      <c r="AB158" s="2992"/>
      <c r="AC158" s="2992"/>
      <c r="AD158" s="2992"/>
      <c r="AE158" s="2992"/>
      <c r="AF158" s="1742"/>
      <c r="AG158" s="2932"/>
      <c r="AH158" s="2932"/>
      <c r="AI158" s="2932"/>
      <c r="AJ158" s="2932"/>
      <c r="AK158" s="2932"/>
      <c r="AL158" s="2932"/>
      <c r="AM158" s="2932"/>
      <c r="AN158" s="2932"/>
      <c r="AO158" s="1742"/>
      <c r="AP158" s="2621"/>
      <c r="AQ158" s="2621"/>
      <c r="AR158" s="2621"/>
      <c r="AS158" s="2621"/>
      <c r="AT158" s="2621"/>
      <c r="AU158" s="2621"/>
      <c r="AV158" s="2621"/>
      <c r="AW158" s="2621"/>
    </row>
    <row r="159" spans="3:90" ht="18" customHeight="1" thickBot="1">
      <c r="C159" s="2347" t="s">
        <v>861</v>
      </c>
      <c r="D159" s="2347"/>
      <c r="E159" s="2347"/>
      <c r="F159" s="2347"/>
      <c r="G159" s="2347"/>
      <c r="H159" s="2347"/>
      <c r="I159" s="2347"/>
      <c r="J159" s="2347"/>
      <c r="K159" s="2347"/>
      <c r="L159" s="2347"/>
      <c r="M159" s="2347"/>
      <c r="N159" s="2461">
        <v>11354895094</v>
      </c>
      <c r="O159" s="2461"/>
      <c r="P159" s="2461"/>
      <c r="Q159" s="2461"/>
      <c r="R159" s="2461"/>
      <c r="S159" s="2461"/>
      <c r="T159" s="2461"/>
      <c r="U159" s="2461"/>
      <c r="V159" s="2461"/>
      <c r="W159" s="1689"/>
      <c r="X159" s="2990">
        <v>4054895094</v>
      </c>
      <c r="Y159" s="2990"/>
      <c r="Z159" s="2990"/>
      <c r="AA159" s="2990"/>
      <c r="AB159" s="2990"/>
      <c r="AC159" s="2990"/>
      <c r="AD159" s="2990"/>
      <c r="AE159" s="2990"/>
      <c r="AF159" s="1689"/>
      <c r="AG159" s="3009">
        <v>11354895094</v>
      </c>
      <c r="AH159" s="3009"/>
      <c r="AI159" s="3009"/>
      <c r="AJ159" s="3009"/>
      <c r="AK159" s="3009"/>
      <c r="AL159" s="3009"/>
      <c r="AM159" s="3009"/>
      <c r="AN159" s="3009"/>
      <c r="AO159" s="1689"/>
      <c r="AP159" s="2929">
        <v>4054895094</v>
      </c>
      <c r="AQ159" s="2929"/>
      <c r="AR159" s="2513"/>
      <c r="AS159" s="2513"/>
      <c r="AT159" s="2930"/>
      <c r="AU159" s="2929"/>
      <c r="AV159" s="2929"/>
      <c r="AW159" s="2929"/>
      <c r="CI159" s="1226"/>
      <c r="CJ159" s="1279"/>
      <c r="CK159" s="1226"/>
      <c r="CL159" s="1226"/>
    </row>
    <row r="160" spans="3:90" ht="5.25" customHeight="1" thickTop="1">
      <c r="C160" s="1659"/>
      <c r="D160" s="1659"/>
      <c r="E160" s="1659"/>
      <c r="F160" s="1659"/>
      <c r="G160" s="1659"/>
      <c r="H160" s="1659"/>
      <c r="I160" s="1659"/>
      <c r="J160" s="1659"/>
      <c r="K160" s="1659"/>
      <c r="L160" s="1659"/>
      <c r="M160" s="1659"/>
      <c r="N160" s="1659"/>
      <c r="O160" s="1187"/>
      <c r="P160" s="1187"/>
      <c r="Q160" s="1187"/>
      <c r="R160" s="1187"/>
      <c r="S160" s="1187"/>
      <c r="T160" s="1188"/>
      <c r="U160" s="1188"/>
      <c r="V160" s="1188"/>
      <c r="W160" s="1185"/>
      <c r="X160" s="1185"/>
      <c r="Y160" s="1185"/>
      <c r="Z160" s="1185"/>
      <c r="AA160" s="1185"/>
      <c r="AB160" s="1185"/>
      <c r="AC160" s="1185"/>
      <c r="AD160" s="1185"/>
      <c r="AE160" s="1185"/>
      <c r="AF160" s="1185"/>
      <c r="AG160" s="1188"/>
      <c r="AH160" s="1188"/>
      <c r="AI160" s="1188"/>
      <c r="AJ160" s="1189"/>
      <c r="AK160" s="1189"/>
      <c r="AL160" s="1188"/>
      <c r="AM160" s="1188"/>
      <c r="AN160" s="1188"/>
      <c r="AO160" s="1185"/>
      <c r="AP160" s="1185"/>
      <c r="AQ160" s="1185"/>
      <c r="AR160" s="1185"/>
      <c r="AS160" s="1185"/>
      <c r="AT160" s="1185"/>
      <c r="AU160" s="1185"/>
      <c r="AV160" s="1185"/>
      <c r="AW160" s="1185"/>
      <c r="CK160" s="438"/>
    </row>
    <row r="161" spans="1:90">
      <c r="C161" s="1659"/>
      <c r="D161" s="1659"/>
      <c r="E161" s="1659"/>
      <c r="F161" s="1659"/>
      <c r="G161" s="1659"/>
      <c r="H161" s="1659"/>
      <c r="I161" s="1659"/>
      <c r="J161" s="1659"/>
      <c r="K161" s="1659"/>
      <c r="L161" s="1659"/>
      <c r="M161" s="1659"/>
      <c r="N161" s="1659"/>
      <c r="O161" s="1749"/>
      <c r="P161" s="1749"/>
      <c r="Q161" s="1749"/>
      <c r="R161" s="1749"/>
      <c r="S161" s="1749"/>
      <c r="T161" s="1185"/>
      <c r="U161" s="1185"/>
      <c r="V161" s="1185"/>
      <c r="W161" s="1185"/>
      <c r="X161" s="1185"/>
      <c r="Y161" s="1185"/>
      <c r="Z161" s="1185"/>
      <c r="AA161" s="1185"/>
      <c r="AB161" s="1185"/>
      <c r="AC161" s="1185"/>
      <c r="AD161" s="1185"/>
      <c r="AE161" s="1185"/>
      <c r="AF161" s="1185"/>
      <c r="AG161" s="1185"/>
      <c r="AH161" s="1185"/>
      <c r="AI161" s="1185"/>
      <c r="AJ161" s="1345"/>
      <c r="AK161" s="1345"/>
      <c r="AL161" s="1185"/>
      <c r="AM161" s="1185"/>
      <c r="AN161" s="1185"/>
      <c r="AO161" s="1185"/>
      <c r="AP161" s="1185"/>
      <c r="AQ161" s="1185"/>
      <c r="AR161" s="1185"/>
      <c r="AS161" s="1185"/>
      <c r="AT161" s="1185"/>
      <c r="AU161" s="1185"/>
      <c r="AV161" s="1185"/>
      <c r="AW161" s="1185"/>
      <c r="CK161" s="438"/>
    </row>
    <row r="162" spans="1:90" ht="17.25" customHeight="1">
      <c r="A162" s="1712">
        <v>6</v>
      </c>
      <c r="B162" s="908" t="s">
        <v>536</v>
      </c>
      <c r="C162" s="881" t="s">
        <v>576</v>
      </c>
      <c r="M162" s="2937" t="s">
        <v>2039</v>
      </c>
      <c r="N162" s="2937"/>
      <c r="O162" s="2937"/>
      <c r="P162" s="2937"/>
      <c r="Q162" s="2937"/>
      <c r="R162" s="2937"/>
      <c r="S162" s="2937"/>
      <c r="T162" s="2937"/>
      <c r="U162" s="2937"/>
      <c r="V162" s="2937"/>
      <c r="W162" s="2937"/>
      <c r="X162" s="2937"/>
      <c r="Y162" s="2937"/>
      <c r="Z162" s="2937"/>
      <c r="AA162" s="2937"/>
      <c r="AB162" s="2937"/>
      <c r="AC162" s="2937"/>
      <c r="AD162" s="2937"/>
      <c r="AE162" s="1276"/>
      <c r="AF162" s="2937" t="s">
        <v>512</v>
      </c>
      <c r="AG162" s="2937"/>
      <c r="AH162" s="2937"/>
      <c r="AI162" s="2937"/>
      <c r="AJ162" s="2937"/>
      <c r="AK162" s="2937"/>
      <c r="AL162" s="2937"/>
      <c r="AM162" s="2937"/>
      <c r="AN162" s="2937"/>
      <c r="AO162" s="2937"/>
      <c r="AP162" s="2937"/>
      <c r="AQ162" s="2937"/>
      <c r="AR162" s="2937"/>
      <c r="AS162" s="2937"/>
      <c r="AT162" s="2937"/>
      <c r="AU162" s="2937"/>
      <c r="AV162" s="2937"/>
      <c r="AW162" s="2937"/>
      <c r="AX162" s="2873"/>
      <c r="AY162" s="2873"/>
      <c r="AZ162" s="2873"/>
      <c r="BA162" s="2873"/>
      <c r="BB162" s="2873"/>
      <c r="BC162" s="2873"/>
      <c r="BD162" s="2873"/>
      <c r="BE162" s="2873"/>
      <c r="BF162" s="2873"/>
      <c r="BG162" s="2873"/>
      <c r="BH162" s="1186"/>
      <c r="BI162" s="2873"/>
      <c r="BJ162" s="2873"/>
      <c r="BK162" s="2873"/>
      <c r="BL162" s="2873"/>
      <c r="BM162" s="2873"/>
      <c r="BN162" s="2875"/>
      <c r="BO162" s="2873"/>
      <c r="BP162" s="2873"/>
      <c r="BQ162" s="2873"/>
      <c r="BR162" s="2873"/>
      <c r="BS162" s="2873"/>
      <c r="BT162" s="2873"/>
      <c r="BU162" s="2873"/>
      <c r="BV162" s="2873"/>
      <c r="BW162" s="2873"/>
      <c r="BX162" s="2873"/>
      <c r="BY162" s="2873"/>
      <c r="BZ162" s="2873"/>
      <c r="CA162" s="2873"/>
      <c r="CB162" s="2873"/>
      <c r="CC162" s="1186"/>
      <c r="CD162" s="2873"/>
      <c r="CE162" s="2873"/>
      <c r="CF162" s="2873"/>
      <c r="CG162" s="2873"/>
      <c r="CH162" s="2873"/>
      <c r="CI162" s="1823"/>
      <c r="CK162" s="1754"/>
    </row>
    <row r="163" spans="1:90" ht="18" customHeight="1">
      <c r="M163" s="2228" t="s">
        <v>987</v>
      </c>
      <c r="N163" s="2228"/>
      <c r="O163" s="2228"/>
      <c r="P163" s="2228"/>
      <c r="Q163" s="2228"/>
      <c r="R163" s="2228"/>
      <c r="S163" s="2228"/>
      <c r="T163" s="2228"/>
      <c r="U163" s="2228"/>
      <c r="V163" s="1749"/>
      <c r="W163" s="2447" t="s">
        <v>925</v>
      </c>
      <c r="X163" s="2447"/>
      <c r="Y163" s="2447"/>
      <c r="Z163" s="2447"/>
      <c r="AA163" s="2447"/>
      <c r="AB163" s="2447"/>
      <c r="AC163" s="2447"/>
      <c r="AD163" s="2447"/>
      <c r="AE163" s="1641"/>
      <c r="AF163" s="2308" t="s">
        <v>987</v>
      </c>
      <c r="AG163" s="2308"/>
      <c r="AH163" s="2308"/>
      <c r="AI163" s="2308"/>
      <c r="AJ163" s="2308"/>
      <c r="AK163" s="2308"/>
      <c r="AL163" s="2308"/>
      <c r="AM163" s="2308"/>
      <c r="AN163" s="2308"/>
      <c r="AO163" s="1752"/>
      <c r="AP163" s="2240" t="s">
        <v>925</v>
      </c>
      <c r="AQ163" s="2240"/>
      <c r="AR163" s="2241"/>
      <c r="AS163" s="2241"/>
      <c r="AT163" s="2241"/>
      <c r="AU163" s="2240"/>
      <c r="AV163" s="2240"/>
      <c r="AW163" s="2240"/>
      <c r="AX163" s="2873"/>
      <c r="AY163" s="2873"/>
      <c r="AZ163" s="2873"/>
      <c r="BA163" s="2873"/>
      <c r="BB163" s="2873"/>
      <c r="BC163" s="2873"/>
      <c r="BD163" s="2873"/>
      <c r="BE163" s="2873"/>
      <c r="BF163" s="2873"/>
      <c r="BG163" s="2873"/>
      <c r="BH163" s="1186"/>
      <c r="BI163" s="2873"/>
      <c r="BJ163" s="2873"/>
      <c r="BK163" s="2873"/>
      <c r="BL163" s="2873"/>
      <c r="BM163" s="2873"/>
      <c r="BN163" s="2875"/>
      <c r="BO163" s="2873"/>
      <c r="BP163" s="2873"/>
      <c r="BQ163" s="2873"/>
      <c r="BR163" s="2873"/>
      <c r="BS163" s="2873"/>
      <c r="BT163" s="2873"/>
      <c r="BU163" s="2873"/>
      <c r="BV163" s="2873"/>
      <c r="BW163" s="2873"/>
      <c r="BX163" s="2873"/>
      <c r="BY163" s="2873"/>
      <c r="BZ163" s="2873"/>
      <c r="CA163" s="2873"/>
      <c r="CB163" s="2873"/>
      <c r="CC163" s="1186"/>
      <c r="CD163" s="2873"/>
      <c r="CE163" s="2873"/>
      <c r="CF163" s="2873"/>
      <c r="CG163" s="2873"/>
      <c r="CH163" s="2873"/>
      <c r="CI163" s="1824"/>
    </row>
    <row r="164" spans="1:90" ht="17.25" customHeight="1">
      <c r="C164" s="1702"/>
      <c r="N164" s="2457" t="s">
        <v>574</v>
      </c>
      <c r="O164" s="2457"/>
      <c r="P164" s="2457"/>
      <c r="Q164" s="2457"/>
      <c r="R164" s="2457"/>
      <c r="S164" s="2457"/>
      <c r="T164" s="2457"/>
      <c r="U164" s="2457"/>
      <c r="V164" s="1673"/>
      <c r="W164" s="2880" t="s">
        <v>574</v>
      </c>
      <c r="X164" s="2880"/>
      <c r="Y164" s="2880"/>
      <c r="Z164" s="2880"/>
      <c r="AA164" s="2880"/>
      <c r="AB164" s="2880"/>
      <c r="AC164" s="2880"/>
      <c r="AD164" s="2880"/>
      <c r="AE164" s="1685"/>
      <c r="AF164" s="2595" t="s">
        <v>574</v>
      </c>
      <c r="AG164" s="2595"/>
      <c r="AH164" s="2595"/>
      <c r="AI164" s="2595"/>
      <c r="AJ164" s="2595"/>
      <c r="AK164" s="2595"/>
      <c r="AL164" s="2595"/>
      <c r="AM164" s="2595"/>
      <c r="AN164" s="2595"/>
      <c r="AO164" s="1673"/>
      <c r="AP164" s="2237" t="s">
        <v>574</v>
      </c>
      <c r="AQ164" s="2237"/>
      <c r="AR164" s="2237"/>
      <c r="AS164" s="2237"/>
      <c r="AT164" s="2237"/>
      <c r="AU164" s="2237"/>
      <c r="AV164" s="2237"/>
      <c r="AW164" s="2237"/>
      <c r="AX164" s="2873"/>
      <c r="AY164" s="2873"/>
      <c r="AZ164" s="2873"/>
      <c r="BA164" s="2873"/>
      <c r="BB164" s="2873"/>
      <c r="BC164" s="2873"/>
      <c r="BD164" s="2873"/>
      <c r="BE164" s="2873"/>
      <c r="BF164" s="2873"/>
      <c r="BG164" s="2873"/>
      <c r="BH164" s="1186"/>
      <c r="BI164" s="2873"/>
      <c r="BJ164" s="2873"/>
      <c r="BK164" s="2873"/>
      <c r="BL164" s="2873"/>
      <c r="BM164" s="2873"/>
      <c r="BN164" s="2875"/>
      <c r="BO164" s="2873"/>
      <c r="BP164" s="2873"/>
      <c r="BQ164" s="2873"/>
      <c r="BR164" s="2873"/>
      <c r="BS164" s="2873"/>
      <c r="BT164" s="2873"/>
      <c r="BU164" s="2873"/>
      <c r="BV164" s="2873"/>
      <c r="BW164" s="2873"/>
      <c r="BX164" s="2873"/>
      <c r="BY164" s="2873"/>
      <c r="BZ164" s="2873"/>
      <c r="CA164" s="2873"/>
      <c r="CB164" s="2873"/>
      <c r="CC164" s="1186"/>
      <c r="CD164" s="2873"/>
      <c r="CE164" s="2873"/>
      <c r="CF164" s="2873"/>
      <c r="CG164" s="2873"/>
      <c r="CH164" s="2873"/>
      <c r="CI164" s="1824"/>
    </row>
    <row r="165" spans="1:90" ht="17.25" hidden="1" customHeight="1">
      <c r="C165" s="1745" t="s">
        <v>1394</v>
      </c>
      <c r="N165" s="2933">
        <v>0</v>
      </c>
      <c r="O165" s="2933"/>
      <c r="P165" s="2933"/>
      <c r="Q165" s="2933"/>
      <c r="R165" s="2933"/>
      <c r="S165" s="2933"/>
      <c r="T165" s="2933"/>
      <c r="U165" s="2933"/>
      <c r="V165" s="1734"/>
      <c r="W165" s="2899">
        <v>0</v>
      </c>
      <c r="X165" s="2899"/>
      <c r="Y165" s="2899"/>
      <c r="Z165" s="2899"/>
      <c r="AA165" s="2899"/>
      <c r="AB165" s="2899"/>
      <c r="AC165" s="2899"/>
      <c r="AD165" s="2899"/>
      <c r="AE165" s="1734"/>
      <c r="AF165" s="2249">
        <v>0</v>
      </c>
      <c r="AG165" s="2249"/>
      <c r="AH165" s="2249"/>
      <c r="AI165" s="2249"/>
      <c r="AJ165" s="2249"/>
      <c r="AK165" s="2249"/>
      <c r="AL165" s="2249"/>
      <c r="AM165" s="2249"/>
      <c r="AN165" s="2249"/>
      <c r="AO165" s="1734"/>
      <c r="AP165" s="2543">
        <v>0</v>
      </c>
      <c r="AQ165" s="2543"/>
      <c r="AR165" s="2543"/>
      <c r="AS165" s="2543"/>
      <c r="AT165" s="2543"/>
      <c r="AU165" s="2543"/>
      <c r="AV165" s="2543"/>
      <c r="AW165" s="2543"/>
      <c r="AX165" s="2873"/>
      <c r="AY165" s="2873"/>
      <c r="AZ165" s="2873"/>
      <c r="BA165" s="2873"/>
      <c r="BB165" s="2873"/>
      <c r="BC165" s="2873"/>
      <c r="BD165" s="2873"/>
      <c r="BE165" s="2873"/>
      <c r="BF165" s="2873"/>
      <c r="BG165" s="2873"/>
      <c r="BH165" s="1186"/>
      <c r="BI165" s="2873"/>
      <c r="BJ165" s="2873"/>
      <c r="BK165" s="2873"/>
      <c r="BL165" s="2873"/>
      <c r="BM165" s="2873"/>
      <c r="BN165" s="2875"/>
      <c r="BO165" s="2873"/>
      <c r="BP165" s="2873"/>
      <c r="BQ165" s="2873"/>
      <c r="BR165" s="2873"/>
      <c r="BS165" s="2873"/>
      <c r="BT165" s="2873"/>
      <c r="BU165" s="2873"/>
      <c r="BV165" s="2873"/>
      <c r="BW165" s="2873"/>
      <c r="BX165" s="2873"/>
      <c r="BY165" s="2873"/>
      <c r="BZ165" s="2873"/>
      <c r="CA165" s="2873"/>
      <c r="CB165" s="2873"/>
      <c r="CC165" s="1186"/>
      <c r="CD165" s="2873"/>
      <c r="CE165" s="2873"/>
      <c r="CF165" s="2873"/>
      <c r="CG165" s="2873"/>
      <c r="CH165" s="2873"/>
      <c r="CI165" s="1824"/>
    </row>
    <row r="166" spans="1:90" ht="17.25" customHeight="1">
      <c r="C166" s="1745" t="s">
        <v>1386</v>
      </c>
      <c r="N166" s="2933">
        <v>577286476</v>
      </c>
      <c r="O166" s="2933"/>
      <c r="P166" s="2933"/>
      <c r="Q166" s="2933"/>
      <c r="R166" s="2933"/>
      <c r="S166" s="2933"/>
      <c r="T166" s="2933"/>
      <c r="U166" s="2933"/>
      <c r="V166" s="1734"/>
      <c r="W166" s="2899"/>
      <c r="X166" s="2899"/>
      <c r="Y166" s="2899"/>
      <c r="Z166" s="2899"/>
      <c r="AA166" s="2899"/>
      <c r="AB166" s="2899"/>
      <c r="AC166" s="2899"/>
      <c r="AD166" s="2899"/>
      <c r="AE166" s="1734"/>
      <c r="AF166" s="2249">
        <v>334230265</v>
      </c>
      <c r="AG166" s="2249"/>
      <c r="AH166" s="2249"/>
      <c r="AI166" s="2249"/>
      <c r="AJ166" s="2249"/>
      <c r="AK166" s="2249"/>
      <c r="AL166" s="2249"/>
      <c r="AM166" s="2249"/>
      <c r="AN166" s="2249"/>
      <c r="AO166" s="1734"/>
      <c r="AP166" s="2543"/>
      <c r="AQ166" s="2543"/>
      <c r="AR166" s="2543"/>
      <c r="AS166" s="2543"/>
      <c r="AT166" s="2543"/>
      <c r="AU166" s="2543"/>
      <c r="AV166" s="2543"/>
      <c r="AW166" s="2543"/>
      <c r="AX166" s="2873"/>
      <c r="AY166" s="2873"/>
      <c r="AZ166" s="2873"/>
      <c r="BA166" s="2873"/>
      <c r="BB166" s="2873"/>
      <c r="BC166" s="2873"/>
      <c r="BD166" s="2873"/>
      <c r="BE166" s="2873"/>
      <c r="BF166" s="2873"/>
      <c r="BG166" s="2873"/>
      <c r="BH166" s="1186"/>
      <c r="BI166" s="2873"/>
      <c r="BJ166" s="2873"/>
      <c r="BK166" s="2873"/>
      <c r="BL166" s="2873"/>
      <c r="BM166" s="2873"/>
      <c r="BN166" s="2875"/>
      <c r="BO166" s="2873"/>
      <c r="BP166" s="2873"/>
      <c r="BQ166" s="2873"/>
      <c r="BR166" s="2873"/>
      <c r="BS166" s="2873"/>
      <c r="BT166" s="2873"/>
      <c r="BU166" s="2873"/>
      <c r="BV166" s="2873"/>
      <c r="BW166" s="2873"/>
      <c r="BX166" s="2873"/>
      <c r="BY166" s="2873"/>
      <c r="BZ166" s="2873"/>
      <c r="CA166" s="2873"/>
      <c r="CB166" s="2873"/>
      <c r="CC166" s="1186"/>
      <c r="CD166" s="2873"/>
      <c r="CE166" s="2873"/>
      <c r="CF166" s="2873"/>
      <c r="CG166" s="2873"/>
      <c r="CH166" s="2873"/>
      <c r="CI166" s="1824"/>
      <c r="CJ166" s="1825"/>
    </row>
    <row r="167" spans="1:90" ht="17.25" customHeight="1">
      <c r="C167" s="1745" t="s">
        <v>1387</v>
      </c>
      <c r="N167" s="2933">
        <v>14915000</v>
      </c>
      <c r="O167" s="2933"/>
      <c r="P167" s="2933"/>
      <c r="Q167" s="2933"/>
      <c r="R167" s="2933"/>
      <c r="S167" s="2933"/>
      <c r="T167" s="2933"/>
      <c r="U167" s="2933"/>
      <c r="V167" s="1734"/>
      <c r="W167" s="2899"/>
      <c r="X167" s="2899"/>
      <c r="Y167" s="2899"/>
      <c r="Z167" s="2899"/>
      <c r="AA167" s="2899"/>
      <c r="AB167" s="2899"/>
      <c r="AC167" s="2899"/>
      <c r="AD167" s="2899"/>
      <c r="AE167" s="1734"/>
      <c r="AF167" s="2249">
        <v>22915000</v>
      </c>
      <c r="AG167" s="2249"/>
      <c r="AH167" s="2249"/>
      <c r="AI167" s="2249"/>
      <c r="AJ167" s="2249"/>
      <c r="AK167" s="2249"/>
      <c r="AL167" s="2249"/>
      <c r="AM167" s="2249"/>
      <c r="AN167" s="2249"/>
      <c r="AO167" s="1734"/>
      <c r="AP167" s="2543"/>
      <c r="AQ167" s="2543"/>
      <c r="AR167" s="2543"/>
      <c r="AS167" s="2543"/>
      <c r="AT167" s="2543"/>
      <c r="AU167" s="2543"/>
      <c r="AV167" s="2543"/>
      <c r="AW167" s="2543"/>
      <c r="AX167" s="2873"/>
      <c r="AY167" s="2873"/>
      <c r="AZ167" s="2873"/>
      <c r="BA167" s="2873"/>
      <c r="BB167" s="2873"/>
      <c r="BC167" s="2873"/>
      <c r="BD167" s="2873"/>
      <c r="BE167" s="2873"/>
      <c r="BF167" s="2873"/>
      <c r="BG167" s="2873"/>
      <c r="BH167" s="1186"/>
      <c r="BI167" s="2873"/>
      <c r="BJ167" s="2873"/>
      <c r="BK167" s="2873"/>
      <c r="BL167" s="2873"/>
      <c r="BM167" s="2873"/>
      <c r="BN167" s="2875"/>
      <c r="BO167" s="2873"/>
      <c r="BP167" s="2873"/>
      <c r="BQ167" s="2873"/>
      <c r="BR167" s="2873"/>
      <c r="BS167" s="2873"/>
      <c r="BT167" s="2873"/>
      <c r="BU167" s="2873"/>
      <c r="BV167" s="2873"/>
      <c r="BW167" s="2873"/>
      <c r="BX167" s="2873"/>
      <c r="BY167" s="2873"/>
      <c r="BZ167" s="2873"/>
      <c r="CA167" s="2873"/>
      <c r="CB167" s="2873"/>
      <c r="CC167" s="1186"/>
      <c r="CD167" s="2873"/>
      <c r="CE167" s="2873"/>
      <c r="CF167" s="2873"/>
      <c r="CG167" s="2873"/>
      <c r="CH167" s="2873"/>
      <c r="CI167" s="1824"/>
    </row>
    <row r="168" spans="1:90" ht="30" customHeight="1">
      <c r="C168" s="2400" t="s">
        <v>2002</v>
      </c>
      <c r="D168" s="2280"/>
      <c r="E168" s="2280"/>
      <c r="F168" s="2280"/>
      <c r="G168" s="2280"/>
      <c r="H168" s="2280"/>
      <c r="I168" s="2280"/>
      <c r="J168" s="2280"/>
      <c r="K168" s="2280"/>
      <c r="L168" s="2280"/>
      <c r="M168" s="2280"/>
      <c r="N168" s="2933">
        <v>156470458819</v>
      </c>
      <c r="O168" s="2933"/>
      <c r="P168" s="2933"/>
      <c r="Q168" s="2933"/>
      <c r="R168" s="2933"/>
      <c r="S168" s="2933"/>
      <c r="T168" s="2933"/>
      <c r="U168" s="2933"/>
      <c r="V168" s="1734"/>
      <c r="W168" s="2899"/>
      <c r="X168" s="2899"/>
      <c r="Y168" s="2899"/>
      <c r="Z168" s="2899"/>
      <c r="AA168" s="2899"/>
      <c r="AB168" s="2899"/>
      <c r="AC168" s="2899"/>
      <c r="AD168" s="2899"/>
      <c r="AE168" s="1734"/>
      <c r="AF168" s="2249">
        <v>180103523041</v>
      </c>
      <c r="AG168" s="2249"/>
      <c r="AH168" s="2249"/>
      <c r="AI168" s="2249"/>
      <c r="AJ168" s="2249"/>
      <c r="AK168" s="2249"/>
      <c r="AL168" s="2249"/>
      <c r="AM168" s="2249"/>
      <c r="AN168" s="2249"/>
      <c r="AO168" s="1614"/>
      <c r="AP168" s="2543"/>
      <c r="AQ168" s="2543"/>
      <c r="AR168" s="2543"/>
      <c r="AS168" s="2543"/>
      <c r="AT168" s="2543"/>
      <c r="AU168" s="2543"/>
      <c r="AV168" s="2543"/>
      <c r="AW168" s="2543"/>
      <c r="AX168" s="2873"/>
      <c r="AY168" s="2873"/>
      <c r="AZ168" s="2873"/>
      <c r="BA168" s="2873"/>
      <c r="BB168" s="2873"/>
      <c r="BC168" s="2873"/>
      <c r="BD168" s="2873"/>
      <c r="BE168" s="2873"/>
      <c r="BF168" s="2873"/>
      <c r="BG168" s="2873"/>
      <c r="BH168" s="1186"/>
      <c r="BI168" s="2873"/>
      <c r="BJ168" s="2873"/>
      <c r="BK168" s="2873"/>
      <c r="BL168" s="2873"/>
      <c r="BM168" s="2873"/>
      <c r="BN168" s="2875"/>
      <c r="BO168" s="2873"/>
      <c r="BP168" s="2873"/>
      <c r="BQ168" s="2873"/>
      <c r="BR168" s="2873"/>
      <c r="BS168" s="2873"/>
      <c r="BT168" s="2873"/>
      <c r="BU168" s="2873"/>
      <c r="BV168" s="2873"/>
      <c r="BW168" s="2873"/>
      <c r="BX168" s="2873"/>
      <c r="BY168" s="2873"/>
      <c r="BZ168" s="2873"/>
      <c r="CA168" s="2873"/>
      <c r="CB168" s="2873"/>
      <c r="CC168" s="1186"/>
      <c r="CD168" s="2873"/>
      <c r="CE168" s="2873"/>
      <c r="CF168" s="2873"/>
      <c r="CG168" s="2873"/>
      <c r="CH168" s="2873"/>
      <c r="CI168" s="1824"/>
    </row>
    <row r="169" spans="1:90" ht="17.25" hidden="1" customHeight="1">
      <c r="C169" s="1170" t="s">
        <v>1388</v>
      </c>
      <c r="N169" s="2933"/>
      <c r="O169" s="2933"/>
      <c r="P169" s="2933"/>
      <c r="Q169" s="2933"/>
      <c r="R169" s="2933"/>
      <c r="S169" s="2933"/>
      <c r="T169" s="2933"/>
      <c r="U169" s="2933"/>
      <c r="V169" s="1734"/>
      <c r="W169" s="2899">
        <v>0</v>
      </c>
      <c r="X169" s="2899"/>
      <c r="Y169" s="2899"/>
      <c r="Z169" s="2899"/>
      <c r="AA169" s="2899"/>
      <c r="AB169" s="2899"/>
      <c r="AC169" s="2899"/>
      <c r="AD169" s="2899"/>
      <c r="AE169" s="1734"/>
      <c r="AF169" s="2249">
        <v>0</v>
      </c>
      <c r="AG169" s="2249"/>
      <c r="AH169" s="2249"/>
      <c r="AI169" s="2249"/>
      <c r="AJ169" s="2249"/>
      <c r="AK169" s="2249"/>
      <c r="AL169" s="2249"/>
      <c r="AM169" s="2249"/>
      <c r="AN169" s="2249"/>
      <c r="AO169" s="1190"/>
      <c r="AP169" s="2543">
        <v>0</v>
      </c>
      <c r="AQ169" s="2543"/>
      <c r="AR169" s="2543"/>
      <c r="AS169" s="2543"/>
      <c r="AT169" s="2543"/>
      <c r="AU169" s="2543"/>
      <c r="AV169" s="2543"/>
      <c r="AW169" s="2543"/>
    </row>
    <row r="170" spans="1:90" ht="15" hidden="1" customHeight="1">
      <c r="C170" s="1170" t="s">
        <v>1389</v>
      </c>
      <c r="O170" s="2933">
        <v>0</v>
      </c>
      <c r="P170" s="2933"/>
      <c r="Q170" s="2933"/>
      <c r="R170" s="2933"/>
      <c r="S170" s="2933"/>
      <c r="T170" s="2933"/>
      <c r="U170" s="2933"/>
      <c r="V170" s="1734"/>
      <c r="W170" s="2899">
        <v>0</v>
      </c>
      <c r="X170" s="2899"/>
      <c r="Y170" s="2899"/>
      <c r="Z170" s="2899"/>
      <c r="AA170" s="2899"/>
      <c r="AB170" s="2899"/>
      <c r="AC170" s="2899"/>
      <c r="AD170" s="2899"/>
      <c r="AE170" s="1734"/>
      <c r="AF170" s="2249">
        <v>0</v>
      </c>
      <c r="AG170" s="2249"/>
      <c r="AH170" s="2249"/>
      <c r="AI170" s="2249"/>
      <c r="AJ170" s="2249"/>
      <c r="AK170" s="2249"/>
      <c r="AL170" s="2249"/>
      <c r="AM170" s="2249"/>
      <c r="AN170" s="2249"/>
      <c r="AO170" s="1190"/>
      <c r="AP170" s="2543">
        <v>0</v>
      </c>
      <c r="AQ170" s="2543"/>
      <c r="AR170" s="2543"/>
      <c r="AS170" s="2543"/>
      <c r="AT170" s="2543"/>
      <c r="AU170" s="2543"/>
      <c r="AV170" s="2543"/>
      <c r="AW170" s="2543"/>
    </row>
    <row r="171" spans="1:90" ht="15" hidden="1" customHeight="1">
      <c r="C171" s="1170" t="s">
        <v>1390</v>
      </c>
      <c r="O171" s="2933">
        <v>0</v>
      </c>
      <c r="P171" s="2933"/>
      <c r="Q171" s="2933"/>
      <c r="R171" s="2933"/>
      <c r="S171" s="2933"/>
      <c r="T171" s="2933"/>
      <c r="U171" s="2933"/>
      <c r="V171" s="1734"/>
      <c r="W171" s="2899">
        <v>0</v>
      </c>
      <c r="X171" s="2899"/>
      <c r="Y171" s="2899"/>
      <c r="Z171" s="2899"/>
      <c r="AA171" s="2899"/>
      <c r="AB171" s="2899"/>
      <c r="AC171" s="2899"/>
      <c r="AD171" s="2899"/>
      <c r="AE171" s="1734"/>
      <c r="AF171" s="2249">
        <v>0</v>
      </c>
      <c r="AG171" s="2249"/>
      <c r="AH171" s="2249"/>
      <c r="AI171" s="2249"/>
      <c r="AJ171" s="2249"/>
      <c r="AK171" s="2249"/>
      <c r="AL171" s="2249"/>
      <c r="AM171" s="2249"/>
      <c r="AN171" s="2249"/>
      <c r="AO171" s="1190"/>
      <c r="AP171" s="2543">
        <v>0</v>
      </c>
      <c r="AQ171" s="2543"/>
      <c r="AR171" s="2543"/>
      <c r="AS171" s="2543"/>
      <c r="AT171" s="2543"/>
      <c r="AU171" s="2543"/>
      <c r="AV171" s="2543"/>
      <c r="AW171" s="2543"/>
    </row>
    <row r="172" spans="1:90" ht="15" hidden="1" customHeight="1">
      <c r="C172" s="1634" t="s">
        <v>935</v>
      </c>
      <c r="O172" s="2933">
        <v>0</v>
      </c>
      <c r="P172" s="2933"/>
      <c r="Q172" s="2933"/>
      <c r="R172" s="2933"/>
      <c r="S172" s="2933"/>
      <c r="T172" s="2933"/>
      <c r="U172" s="2933"/>
      <c r="V172" s="1734"/>
      <c r="W172" s="2899">
        <v>0</v>
      </c>
      <c r="X172" s="2899"/>
      <c r="Y172" s="2899"/>
      <c r="Z172" s="2899"/>
      <c r="AA172" s="2899"/>
      <c r="AB172" s="2899"/>
      <c r="AC172" s="2899"/>
      <c r="AD172" s="2899"/>
      <c r="AE172" s="1734"/>
      <c r="AF172" s="2249">
        <v>0</v>
      </c>
      <c r="AG172" s="2249"/>
      <c r="AH172" s="2249"/>
      <c r="AI172" s="2249"/>
      <c r="AJ172" s="2249"/>
      <c r="AK172" s="2249"/>
      <c r="AL172" s="2249"/>
      <c r="AM172" s="2249"/>
      <c r="AN172" s="2249"/>
      <c r="AO172" s="1190"/>
      <c r="AP172" s="2543">
        <v>0</v>
      </c>
      <c r="AQ172" s="2543"/>
      <c r="AR172" s="2543"/>
      <c r="AS172" s="2543"/>
      <c r="AT172" s="2543"/>
      <c r="AU172" s="2543"/>
      <c r="AV172" s="2543"/>
      <c r="AW172" s="2543"/>
    </row>
    <row r="173" spans="1:90" ht="15" hidden="1" customHeight="1">
      <c r="C173" s="1634" t="s">
        <v>936</v>
      </c>
      <c r="O173" s="2933">
        <v>0</v>
      </c>
      <c r="P173" s="2933"/>
      <c r="Q173" s="2933"/>
      <c r="R173" s="2933"/>
      <c r="S173" s="2933"/>
      <c r="T173" s="2933"/>
      <c r="U173" s="2933"/>
      <c r="V173" s="1734"/>
      <c r="W173" s="3019">
        <v>0</v>
      </c>
      <c r="X173" s="3019"/>
      <c r="Y173" s="3019"/>
      <c r="Z173" s="3019"/>
      <c r="AA173" s="3019"/>
      <c r="AB173" s="3019"/>
      <c r="AC173" s="3019"/>
      <c r="AD173" s="3019"/>
      <c r="AE173" s="1734"/>
      <c r="AF173" s="2249">
        <v>0</v>
      </c>
      <c r="AG173" s="2249"/>
      <c r="AH173" s="2249"/>
      <c r="AI173" s="2249"/>
      <c r="AJ173" s="2249"/>
      <c r="AK173" s="2249"/>
      <c r="AL173" s="2249"/>
      <c r="AM173" s="2249"/>
      <c r="AN173" s="2249"/>
      <c r="AO173" s="1190"/>
      <c r="AP173" s="2543">
        <v>0</v>
      </c>
      <c r="AQ173" s="2543"/>
      <c r="AR173" s="2543"/>
      <c r="AS173" s="2543"/>
      <c r="AT173" s="2543"/>
      <c r="AU173" s="2543"/>
      <c r="AV173" s="2543"/>
      <c r="AW173" s="2543"/>
    </row>
    <row r="174" spans="1:90" ht="15.75" thickBot="1">
      <c r="C174" s="2347" t="s">
        <v>861</v>
      </c>
      <c r="D174" s="2347"/>
      <c r="E174" s="2347"/>
      <c r="F174" s="2347"/>
      <c r="G174" s="2347"/>
      <c r="H174" s="2347"/>
      <c r="I174" s="2347"/>
      <c r="J174" s="2347"/>
      <c r="K174" s="2347"/>
      <c r="L174" s="2347"/>
      <c r="M174" s="2604">
        <v>157062660295</v>
      </c>
      <c r="N174" s="2604"/>
      <c r="O174" s="2604"/>
      <c r="P174" s="2604"/>
      <c r="Q174" s="2604"/>
      <c r="R174" s="2604"/>
      <c r="S174" s="2604"/>
      <c r="T174" s="2604"/>
      <c r="U174" s="2604"/>
      <c r="V174" s="1741"/>
      <c r="W174" s="3134">
        <v>0</v>
      </c>
      <c r="X174" s="3134"/>
      <c r="Y174" s="3134"/>
      <c r="Z174" s="3134"/>
      <c r="AA174" s="3134"/>
      <c r="AB174" s="3134"/>
      <c r="AC174" s="3134"/>
      <c r="AD174" s="3134"/>
      <c r="AE174" s="1746"/>
      <c r="AF174" s="2946">
        <v>180460668306</v>
      </c>
      <c r="AG174" s="2946"/>
      <c r="AH174" s="2946"/>
      <c r="AI174" s="2946"/>
      <c r="AJ174" s="2946"/>
      <c r="AK174" s="2946"/>
      <c r="AL174" s="2946"/>
      <c r="AM174" s="2946"/>
      <c r="AN174" s="2946"/>
      <c r="AO174" s="1705"/>
      <c r="AP174" s="2900">
        <v>0</v>
      </c>
      <c r="AQ174" s="2900"/>
      <c r="AR174" s="2562"/>
      <c r="AS174" s="2562"/>
      <c r="AT174" s="2901"/>
      <c r="AU174" s="2900"/>
      <c r="AV174" s="2900"/>
      <c r="AW174" s="2900"/>
      <c r="CI174" s="1226"/>
      <c r="CJ174" s="1279"/>
      <c r="CK174" s="438"/>
      <c r="CL174" s="1664"/>
    </row>
    <row r="175" spans="1:90" ht="17.25" customHeight="1" thickTop="1">
      <c r="C175" s="1659"/>
      <c r="D175" s="1659"/>
      <c r="E175" s="1659"/>
      <c r="F175" s="1659"/>
      <c r="G175" s="1659"/>
      <c r="H175" s="1659"/>
      <c r="I175" s="1659"/>
      <c r="J175" s="1659"/>
      <c r="K175" s="1659"/>
      <c r="L175" s="1659"/>
      <c r="M175" s="1659"/>
      <c r="N175" s="1659"/>
      <c r="O175" s="1659"/>
      <c r="P175" s="1659"/>
      <c r="Q175" s="1659"/>
      <c r="R175" s="1659"/>
      <c r="S175" s="1659"/>
      <c r="T175" s="1185"/>
      <c r="U175" s="1185"/>
      <c r="V175" s="1185"/>
      <c r="W175" s="1185"/>
      <c r="X175" s="1185"/>
      <c r="Y175" s="1185"/>
      <c r="Z175" s="1185"/>
      <c r="AA175" s="1185"/>
      <c r="AB175" s="1185"/>
      <c r="AC175" s="1185"/>
      <c r="AD175" s="1185"/>
      <c r="AE175" s="1185"/>
      <c r="AF175" s="1185"/>
      <c r="AG175" s="1185"/>
      <c r="AH175" s="1185"/>
      <c r="AI175" s="1185"/>
      <c r="AJ175" s="1186"/>
      <c r="AK175" s="1186"/>
      <c r="AL175" s="1185"/>
      <c r="AM175" s="1185"/>
      <c r="AN175" s="1185"/>
      <c r="AO175" s="1185"/>
      <c r="AP175" s="1185"/>
      <c r="AQ175" s="1185"/>
      <c r="AR175" s="1185"/>
      <c r="AS175" s="1185"/>
      <c r="AT175" s="1185"/>
      <c r="AU175" s="1185"/>
      <c r="AV175" s="1185"/>
      <c r="AW175" s="1185"/>
    </row>
    <row r="176" spans="1:90" ht="16.5" hidden="1" customHeight="1" outlineLevel="1">
      <c r="C176" s="3004" t="s">
        <v>938</v>
      </c>
      <c r="D176" s="3004"/>
      <c r="E176" s="3004"/>
      <c r="F176" s="3004"/>
      <c r="G176" s="3004"/>
      <c r="H176" s="3004"/>
      <c r="I176" s="3004"/>
      <c r="J176" s="3004"/>
      <c r="K176" s="3004"/>
      <c r="L176" s="3004"/>
      <c r="M176" s="3004"/>
      <c r="N176" s="3004"/>
      <c r="O176" s="3004"/>
      <c r="P176" s="3004"/>
      <c r="Q176" s="3004"/>
      <c r="R176" s="3004"/>
      <c r="S176" s="3004"/>
      <c r="T176" s="3004"/>
      <c r="U176" s="3004"/>
      <c r="V176" s="3004"/>
      <c r="W176" s="3004"/>
      <c r="X176" s="3004"/>
      <c r="Y176" s="3004"/>
      <c r="Z176" s="3004"/>
      <c r="AA176" s="3004"/>
      <c r="AB176" s="3004"/>
      <c r="AC176" s="3004"/>
      <c r="AD176" s="3004"/>
      <c r="AE176" s="3004"/>
      <c r="AF176" s="3004"/>
      <c r="AG176" s="3004"/>
      <c r="AH176" s="3004"/>
      <c r="AI176" s="3004"/>
      <c r="AJ176" s="3004"/>
      <c r="AK176" s="3004"/>
      <c r="AL176" s="3004"/>
      <c r="AM176" s="3004"/>
      <c r="AN176" s="3004"/>
      <c r="AO176" s="3004"/>
      <c r="AP176" s="3004"/>
      <c r="AQ176" s="3004"/>
      <c r="AR176" s="3004"/>
      <c r="AS176" s="3004"/>
      <c r="AT176" s="3004"/>
      <c r="AU176" s="3004"/>
      <c r="AV176" s="3004"/>
      <c r="AW176" s="3004"/>
      <c r="BA176" s="331"/>
      <c r="BB176" s="331"/>
      <c r="BC176" s="331"/>
      <c r="BD176" s="331"/>
      <c r="BE176" s="331"/>
      <c r="BF176" s="331"/>
      <c r="BG176" s="331"/>
      <c r="BH176" s="331"/>
      <c r="BI176" s="331"/>
      <c r="BJ176" s="331"/>
      <c r="BK176" s="331"/>
      <c r="BL176" s="331"/>
      <c r="BM176" s="331"/>
      <c r="BN176" s="331"/>
      <c r="BO176" s="331"/>
      <c r="BP176" s="331"/>
      <c r="BQ176" s="331"/>
      <c r="BR176" s="331"/>
      <c r="BS176" s="331"/>
      <c r="BT176" s="331"/>
      <c r="BU176" s="331"/>
      <c r="BV176" s="331"/>
      <c r="BW176" s="331"/>
      <c r="BX176" s="331"/>
      <c r="BY176" s="331"/>
      <c r="BZ176" s="331"/>
      <c r="CB176" s="1826"/>
      <c r="CC176" s="1826"/>
      <c r="CD176" s="1826"/>
      <c r="CE176" s="1826"/>
      <c r="CF176" s="1826"/>
      <c r="CG176" s="1826"/>
      <c r="CH176" s="1611"/>
    </row>
    <row r="177" spans="1:88" hidden="1" outlineLevel="1">
      <c r="C177" s="2220" t="s">
        <v>940</v>
      </c>
      <c r="D177" s="2220"/>
      <c r="E177" s="2220"/>
      <c r="F177" s="2220"/>
      <c r="G177" s="2220"/>
      <c r="H177" s="2220"/>
      <c r="I177" s="2220"/>
      <c r="J177" s="2220"/>
      <c r="K177" s="2220"/>
      <c r="L177" s="2220"/>
      <c r="M177" s="2220"/>
      <c r="N177" s="2220"/>
      <c r="O177" s="2220"/>
      <c r="P177" s="2220"/>
      <c r="Q177" s="2220"/>
      <c r="R177" s="2220"/>
      <c r="S177" s="2220"/>
      <c r="T177" s="2220"/>
      <c r="U177" s="2220"/>
      <c r="V177" s="2220"/>
      <c r="W177" s="2220"/>
      <c r="X177" s="2220"/>
      <c r="Y177" s="2220"/>
      <c r="Z177" s="2220"/>
      <c r="AA177" s="2220"/>
      <c r="AB177" s="2220"/>
      <c r="AC177" s="2220"/>
      <c r="AD177" s="2220"/>
      <c r="AE177" s="2220"/>
      <c r="AF177" s="2220"/>
      <c r="AG177" s="2220"/>
      <c r="AH177" s="2220"/>
      <c r="AI177" s="2220"/>
      <c r="AJ177" s="2220"/>
      <c r="AK177" s="2220"/>
      <c r="AL177" s="2220"/>
      <c r="AM177" s="2220"/>
      <c r="AN177" s="2220"/>
      <c r="AO177" s="2220"/>
      <c r="AP177" s="2220"/>
      <c r="AQ177" s="2220"/>
      <c r="AR177" s="2220"/>
      <c r="AS177" s="2220"/>
      <c r="AT177" s="2220"/>
      <c r="AU177" s="2220"/>
      <c r="AV177" s="2220"/>
      <c r="AW177" s="2220"/>
      <c r="BA177" s="331" t="s">
        <v>203</v>
      </c>
      <c r="BB177" s="331"/>
      <c r="BC177" s="331"/>
      <c r="BD177" s="331"/>
      <c r="BE177" s="331"/>
      <c r="BF177" s="331"/>
      <c r="BG177" s="331"/>
      <c r="BH177" s="331"/>
      <c r="BI177" s="331"/>
      <c r="BJ177" s="331"/>
      <c r="BK177" s="331"/>
      <c r="BL177" s="331"/>
      <c r="BM177" s="331"/>
      <c r="BN177" s="331"/>
      <c r="BO177" s="331"/>
      <c r="BP177" s="331"/>
      <c r="BQ177" s="331"/>
      <c r="BR177" s="331"/>
      <c r="BS177" s="331"/>
      <c r="BT177" s="331"/>
      <c r="BU177" s="331"/>
      <c r="BV177" s="331"/>
      <c r="BW177" s="331"/>
      <c r="BX177" s="331"/>
      <c r="BY177" s="331"/>
      <c r="BZ177" s="331"/>
      <c r="CB177" s="2928"/>
      <c r="CC177" s="2928"/>
      <c r="CD177" s="2928"/>
      <c r="CE177" s="2928"/>
      <c r="CF177" s="2928"/>
      <c r="CG177" s="2928"/>
      <c r="CH177" s="1611"/>
    </row>
    <row r="178" spans="1:88" hidden="1" outlineLevel="1">
      <c r="C178" s="2220" t="s">
        <v>939</v>
      </c>
      <c r="D178" s="2220"/>
      <c r="E178" s="2220"/>
      <c r="F178" s="2220"/>
      <c r="G178" s="2220"/>
      <c r="H178" s="2220"/>
      <c r="I178" s="2220"/>
      <c r="J178" s="2220"/>
      <c r="K178" s="2220"/>
      <c r="L178" s="2220"/>
      <c r="M178" s="2220"/>
      <c r="N178" s="2220"/>
      <c r="O178" s="2220"/>
      <c r="P178" s="2220"/>
      <c r="Q178" s="2220"/>
      <c r="R178" s="2220"/>
      <c r="S178" s="2220"/>
      <c r="T178" s="2220"/>
      <c r="U178" s="2220"/>
      <c r="V178" s="2220"/>
      <c r="W178" s="2220"/>
      <c r="X178" s="2220"/>
      <c r="Y178" s="2220"/>
      <c r="Z178" s="2220"/>
      <c r="AA178" s="2220"/>
      <c r="AB178" s="2220"/>
      <c r="AC178" s="2220"/>
      <c r="AD178" s="2220"/>
      <c r="AE178" s="2220"/>
      <c r="AF178" s="2220"/>
      <c r="AG178" s="2220"/>
      <c r="AH178" s="2220"/>
      <c r="AI178" s="2220"/>
      <c r="AJ178" s="2220"/>
      <c r="AK178" s="2220"/>
      <c r="AL178" s="2220"/>
      <c r="AM178" s="2220"/>
      <c r="AN178" s="2220"/>
      <c r="AO178" s="2220"/>
      <c r="AP178" s="2220"/>
      <c r="AQ178" s="2220"/>
      <c r="AR178" s="2220"/>
      <c r="AS178" s="2220"/>
      <c r="AT178" s="2220"/>
      <c r="AU178" s="2220"/>
      <c r="AV178" s="2220"/>
      <c r="AW178" s="2220"/>
      <c r="BA178" s="331" t="s">
        <v>306</v>
      </c>
      <c r="BB178" s="331"/>
      <c r="BC178" s="331"/>
      <c r="BD178" s="331"/>
      <c r="BE178" s="331"/>
      <c r="BF178" s="331"/>
      <c r="BG178" s="331"/>
      <c r="BH178" s="331"/>
      <c r="BI178" s="331"/>
      <c r="BJ178" s="331"/>
      <c r="BK178" s="331"/>
      <c r="BL178" s="331"/>
      <c r="BM178" s="331"/>
      <c r="BN178" s="331"/>
      <c r="BO178" s="331"/>
      <c r="BP178" s="331"/>
      <c r="BQ178" s="331"/>
      <c r="BR178" s="331"/>
      <c r="BS178" s="331"/>
      <c r="BT178" s="331"/>
      <c r="BU178" s="331"/>
      <c r="BV178" s="331"/>
      <c r="BW178" s="331"/>
      <c r="BX178" s="331"/>
      <c r="BY178" s="331"/>
      <c r="BZ178" s="331"/>
      <c r="CB178" s="2928"/>
      <c r="CC178" s="2928"/>
      <c r="CD178" s="2928"/>
      <c r="CE178" s="2928"/>
      <c r="CF178" s="2928"/>
      <c r="CG178" s="2928"/>
      <c r="CH178" s="1611"/>
    </row>
    <row r="179" spans="1:88" ht="17.25" customHeight="1" outlineLevel="1">
      <c r="A179" s="1712" t="s">
        <v>2003</v>
      </c>
      <c r="C179" s="1192" t="s">
        <v>2180</v>
      </c>
      <c r="D179" s="1618"/>
      <c r="E179" s="1618"/>
      <c r="F179" s="1618"/>
      <c r="G179" s="1618"/>
      <c r="H179" s="1618"/>
      <c r="I179" s="1618"/>
      <c r="J179" s="1618"/>
      <c r="K179" s="1618"/>
      <c r="L179" s="1618"/>
      <c r="M179" s="1618"/>
      <c r="N179" s="1618"/>
      <c r="O179" s="1618"/>
      <c r="P179" s="1618"/>
      <c r="Q179" s="1618"/>
      <c r="R179" s="1618"/>
      <c r="S179" s="1618"/>
      <c r="T179" s="1618"/>
      <c r="U179" s="1618"/>
      <c r="V179" s="1618"/>
      <c r="W179" s="1618"/>
      <c r="X179" s="1618"/>
      <c r="Y179" s="1618"/>
      <c r="Z179" s="1618"/>
      <c r="AA179" s="1618"/>
      <c r="AB179" s="1618"/>
      <c r="AC179" s="1618"/>
      <c r="AD179" s="1618"/>
      <c r="AE179" s="2911" t="s">
        <v>2039</v>
      </c>
      <c r="AF179" s="2912"/>
      <c r="AG179" s="2912"/>
      <c r="AH179" s="2912"/>
      <c r="AI179" s="2912"/>
      <c r="AJ179" s="2912"/>
      <c r="AK179" s="2912"/>
      <c r="AL179" s="2912"/>
      <c r="AM179" s="2912"/>
      <c r="AN179" s="1731"/>
      <c r="AO179" s="2911" t="s">
        <v>512</v>
      </c>
      <c r="AP179" s="2912"/>
      <c r="AQ179" s="2912"/>
      <c r="AR179" s="2912"/>
      <c r="AS179" s="2912"/>
      <c r="AT179" s="2912"/>
      <c r="AU179" s="2912"/>
      <c r="AV179" s="2912"/>
      <c r="AW179" s="2912"/>
      <c r="BA179" s="331"/>
      <c r="BB179" s="331"/>
      <c r="BC179" s="331"/>
      <c r="BD179" s="331"/>
      <c r="BE179" s="331"/>
      <c r="BF179" s="331"/>
      <c r="BG179" s="331"/>
      <c r="BH179" s="331"/>
      <c r="BI179" s="331"/>
      <c r="BJ179" s="331"/>
      <c r="BK179" s="331"/>
      <c r="BL179" s="331"/>
      <c r="BM179" s="331"/>
      <c r="BN179" s="331"/>
      <c r="BO179" s="331"/>
      <c r="BP179" s="331"/>
      <c r="BQ179" s="331"/>
      <c r="BR179" s="331"/>
      <c r="BS179" s="331"/>
      <c r="BT179" s="331"/>
      <c r="BU179" s="331"/>
      <c r="BV179" s="331"/>
      <c r="BW179" s="331"/>
      <c r="BX179" s="331"/>
      <c r="BY179" s="331"/>
      <c r="BZ179" s="331"/>
      <c r="CB179" s="1611"/>
      <c r="CC179" s="1611"/>
      <c r="CD179" s="1611"/>
      <c r="CE179" s="1611"/>
      <c r="CF179" s="1611"/>
      <c r="CG179" s="1611"/>
      <c r="CH179" s="1611"/>
      <c r="CJ179" s="1696"/>
    </row>
    <row r="180" spans="1:88" ht="17.25" customHeight="1" outlineLevel="1">
      <c r="C180" s="1192"/>
      <c r="D180" s="1618"/>
      <c r="E180" s="1618"/>
      <c r="F180" s="1618"/>
      <c r="G180" s="1618"/>
      <c r="H180" s="1618"/>
      <c r="I180" s="1618"/>
      <c r="J180" s="1618"/>
      <c r="K180" s="1618"/>
      <c r="L180" s="1618"/>
      <c r="M180" s="1618"/>
      <c r="N180" s="1618"/>
      <c r="O180" s="1618"/>
      <c r="P180" s="1618"/>
      <c r="Q180" s="1618"/>
      <c r="R180" s="1618"/>
      <c r="S180" s="1618"/>
      <c r="T180" s="1618"/>
      <c r="U180" s="1618"/>
      <c r="V180" s="1618"/>
      <c r="W180" s="1618"/>
      <c r="X180" s="1618"/>
      <c r="Y180" s="1618"/>
      <c r="Z180" s="1618"/>
      <c r="AA180" s="1618"/>
      <c r="AB180" s="1618"/>
      <c r="AC180" s="1618"/>
      <c r="AD180" s="1618"/>
      <c r="AE180" s="2939" t="s">
        <v>574</v>
      </c>
      <c r="AF180" s="2940"/>
      <c r="AG180" s="2940"/>
      <c r="AH180" s="2940"/>
      <c r="AI180" s="2940"/>
      <c r="AJ180" s="2940"/>
      <c r="AK180" s="2940"/>
      <c r="AL180" s="2940"/>
      <c r="AM180" s="2940"/>
      <c r="AN180" s="1731"/>
      <c r="AO180" s="2939" t="s">
        <v>574</v>
      </c>
      <c r="AP180" s="2940"/>
      <c r="AQ180" s="2940"/>
      <c r="AR180" s="2940"/>
      <c r="AS180" s="2940"/>
      <c r="AT180" s="2940"/>
      <c r="AU180" s="2940"/>
      <c r="AV180" s="2940"/>
      <c r="AW180" s="2940"/>
      <c r="BA180" s="331"/>
      <c r="BB180" s="331"/>
      <c r="BC180" s="331"/>
      <c r="BD180" s="331"/>
      <c r="BE180" s="331"/>
      <c r="BF180" s="331"/>
      <c r="BG180" s="331"/>
      <c r="BH180" s="331"/>
      <c r="BI180" s="331"/>
      <c r="BJ180" s="331"/>
      <c r="BK180" s="331"/>
      <c r="BL180" s="331"/>
      <c r="BM180" s="331"/>
      <c r="BN180" s="331"/>
      <c r="BO180" s="331"/>
      <c r="BP180" s="331"/>
      <c r="BQ180" s="331"/>
      <c r="BR180" s="331"/>
      <c r="BS180" s="331"/>
      <c r="BT180" s="331"/>
      <c r="BU180" s="331"/>
      <c r="BV180" s="331"/>
      <c r="BW180" s="331"/>
      <c r="BX180" s="331"/>
      <c r="BY180" s="331"/>
      <c r="BZ180" s="331"/>
      <c r="CB180" s="1611"/>
      <c r="CC180" s="1611"/>
      <c r="CD180" s="1611"/>
      <c r="CE180" s="1611"/>
      <c r="CF180" s="1611"/>
      <c r="CG180" s="1611"/>
      <c r="CH180" s="1611"/>
      <c r="CI180" s="1226"/>
      <c r="CJ180" s="1279"/>
    </row>
    <row r="181" spans="1:88" ht="16.5" hidden="1" customHeight="1" outlineLevel="1">
      <c r="C181" s="1193" t="s">
        <v>1420</v>
      </c>
      <c r="D181" s="1618"/>
      <c r="E181" s="1618"/>
      <c r="F181" s="1618"/>
      <c r="G181" s="1618"/>
      <c r="H181" s="1618"/>
      <c r="I181" s="1618"/>
      <c r="J181" s="1618"/>
      <c r="K181" s="1618"/>
      <c r="L181" s="1618"/>
      <c r="M181" s="1618"/>
      <c r="N181" s="1618"/>
      <c r="O181" s="1618"/>
      <c r="P181" s="1618"/>
      <c r="Q181" s="1618"/>
      <c r="R181" s="1618"/>
      <c r="S181" s="1618"/>
      <c r="T181" s="1618"/>
      <c r="U181" s="1618"/>
      <c r="V181" s="1618"/>
      <c r="W181" s="1618"/>
      <c r="X181" s="1618"/>
      <c r="Y181" s="1618"/>
      <c r="Z181" s="1618"/>
      <c r="AA181" s="1618"/>
      <c r="AB181" s="1618"/>
      <c r="AC181" s="1618"/>
      <c r="AD181" s="1618"/>
      <c r="AE181" s="2210">
        <v>0</v>
      </c>
      <c r="AF181" s="2210"/>
      <c r="AG181" s="2210"/>
      <c r="AH181" s="2210"/>
      <c r="AI181" s="2210"/>
      <c r="AJ181" s="2210"/>
      <c r="AK181" s="2210"/>
      <c r="AL181" s="2210"/>
      <c r="AM181" s="2210"/>
      <c r="AN181" s="1613"/>
      <c r="AO181" s="2210">
        <v>0</v>
      </c>
      <c r="AP181" s="2210"/>
      <c r="AQ181" s="2210"/>
      <c r="AR181" s="2210"/>
      <c r="AS181" s="2210"/>
      <c r="AT181" s="2210"/>
      <c r="AU181" s="2210"/>
      <c r="AV181" s="2210"/>
      <c r="AW181" s="2210"/>
      <c r="BA181" s="331"/>
      <c r="BB181" s="331"/>
      <c r="BC181" s="331"/>
      <c r="BD181" s="331"/>
      <c r="BE181" s="331"/>
      <c r="BF181" s="331"/>
      <c r="BG181" s="331"/>
      <c r="BH181" s="331"/>
      <c r="BI181" s="331"/>
      <c r="BJ181" s="331"/>
      <c r="BK181" s="331"/>
      <c r="BL181" s="331"/>
      <c r="BM181" s="331"/>
      <c r="BN181" s="331"/>
      <c r="BO181" s="331"/>
      <c r="BP181" s="331"/>
      <c r="BQ181" s="331"/>
      <c r="BR181" s="331"/>
      <c r="BS181" s="331"/>
      <c r="BT181" s="331"/>
      <c r="BU181" s="331"/>
      <c r="BV181" s="331"/>
      <c r="BW181" s="331"/>
      <c r="BX181" s="331"/>
      <c r="BY181" s="331"/>
      <c r="BZ181" s="331"/>
      <c r="CB181" s="1611"/>
      <c r="CC181" s="1611"/>
      <c r="CD181" s="1611"/>
      <c r="CE181" s="1611"/>
      <c r="CF181" s="1611"/>
      <c r="CG181" s="1611"/>
      <c r="CH181" s="1611"/>
    </row>
    <row r="182" spans="1:88" ht="17.25" customHeight="1" outlineLevel="1">
      <c r="C182" s="1193" t="s">
        <v>1421</v>
      </c>
      <c r="D182" s="1618"/>
      <c r="E182" s="1618"/>
      <c r="F182" s="1618"/>
      <c r="G182" s="1618"/>
      <c r="H182" s="1618"/>
      <c r="I182" s="1618"/>
      <c r="J182" s="1618"/>
      <c r="K182" s="1618"/>
      <c r="L182" s="1618"/>
      <c r="M182" s="1618"/>
      <c r="N182" s="1618"/>
      <c r="O182" s="1618"/>
      <c r="P182" s="1618"/>
      <c r="Q182" s="1618"/>
      <c r="R182" s="1618"/>
      <c r="S182" s="1618"/>
      <c r="T182" s="1618"/>
      <c r="U182" s="1618"/>
      <c r="V182" s="1618"/>
      <c r="W182" s="1618"/>
      <c r="X182" s="1618"/>
      <c r="Y182" s="1618"/>
      <c r="Z182" s="1618"/>
      <c r="AA182" s="1618"/>
      <c r="AB182" s="1618"/>
      <c r="AC182" s="1618"/>
      <c r="AD182" s="1618"/>
      <c r="AE182" s="2210">
        <v>27413578305</v>
      </c>
      <c r="AF182" s="2210"/>
      <c r="AG182" s="2210"/>
      <c r="AH182" s="2210"/>
      <c r="AI182" s="2210"/>
      <c r="AJ182" s="2210"/>
      <c r="AK182" s="2210"/>
      <c r="AL182" s="2210"/>
      <c r="AM182" s="2210"/>
      <c r="AN182" s="1613"/>
      <c r="AO182" s="2210">
        <v>27740176344</v>
      </c>
      <c r="AP182" s="2210"/>
      <c r="AQ182" s="2210"/>
      <c r="AR182" s="2210"/>
      <c r="AS182" s="2210"/>
      <c r="AT182" s="2210"/>
      <c r="AU182" s="2210"/>
      <c r="AV182" s="2210"/>
      <c r="AW182" s="2210"/>
      <c r="BA182" s="331"/>
      <c r="BB182" s="331"/>
      <c r="BC182" s="331"/>
      <c r="BD182" s="331"/>
      <c r="BE182" s="331"/>
      <c r="BF182" s="331"/>
      <c r="BG182" s="331"/>
      <c r="BH182" s="331"/>
      <c r="BI182" s="331"/>
      <c r="BJ182" s="331"/>
      <c r="BK182" s="331"/>
      <c r="BL182" s="331"/>
      <c r="BM182" s="331"/>
      <c r="BN182" s="331"/>
      <c r="BO182" s="331"/>
      <c r="BP182" s="331"/>
      <c r="BQ182" s="331"/>
      <c r="BR182" s="331"/>
      <c r="BS182" s="331"/>
      <c r="BT182" s="331"/>
      <c r="BU182" s="331"/>
      <c r="BV182" s="331"/>
      <c r="BW182" s="331"/>
      <c r="BX182" s="331"/>
      <c r="BY182" s="331"/>
      <c r="BZ182" s="331"/>
      <c r="CB182" s="1611"/>
      <c r="CC182" s="1611"/>
      <c r="CD182" s="1611"/>
      <c r="CE182" s="1611"/>
      <c r="CF182" s="1611"/>
      <c r="CG182" s="1611"/>
      <c r="CH182" s="1611"/>
    </row>
    <row r="183" spans="1:88" ht="21.75" hidden="1" customHeight="1" outlineLevel="1">
      <c r="C183" s="1193" t="s">
        <v>1923</v>
      </c>
      <c r="D183" s="1618"/>
      <c r="E183" s="1618"/>
      <c r="F183" s="1618"/>
      <c r="G183" s="1618"/>
      <c r="H183" s="1618"/>
      <c r="I183" s="1618"/>
      <c r="J183" s="1618"/>
      <c r="K183" s="1618"/>
      <c r="L183" s="1618"/>
      <c r="M183" s="1618"/>
      <c r="N183" s="1618"/>
      <c r="O183" s="1618"/>
      <c r="P183" s="1618"/>
      <c r="Q183" s="1618"/>
      <c r="R183" s="1618"/>
      <c r="S183" s="1618"/>
      <c r="T183" s="1618"/>
      <c r="U183" s="1618"/>
      <c r="V183" s="1618"/>
      <c r="W183" s="1618"/>
      <c r="X183" s="1618"/>
      <c r="Y183" s="1618"/>
      <c r="Z183" s="1618"/>
      <c r="AA183" s="1618"/>
      <c r="AB183" s="1618"/>
      <c r="AC183" s="1618"/>
      <c r="AD183" s="1618"/>
      <c r="AE183" s="2210"/>
      <c r="AF183" s="2210"/>
      <c r="AG183" s="2210"/>
      <c r="AH183" s="2210"/>
      <c r="AI183" s="2210"/>
      <c r="AJ183" s="2210"/>
      <c r="AK183" s="2210"/>
      <c r="AL183" s="2210"/>
      <c r="AM183" s="2210"/>
      <c r="AN183" s="1613"/>
      <c r="AO183" s="2210"/>
      <c r="AP183" s="2210"/>
      <c r="AQ183" s="2210"/>
      <c r="AR183" s="2210"/>
      <c r="AS183" s="2210"/>
      <c r="AT183" s="2210"/>
      <c r="AU183" s="2210"/>
      <c r="AV183" s="2210"/>
      <c r="AW183" s="2210"/>
      <c r="BA183" s="331"/>
      <c r="BB183" s="331"/>
      <c r="BC183" s="331"/>
      <c r="BD183" s="331"/>
      <c r="BE183" s="331"/>
      <c r="BF183" s="331"/>
      <c r="BG183" s="331"/>
      <c r="BH183" s="331"/>
      <c r="BI183" s="331"/>
      <c r="BJ183" s="331"/>
      <c r="BK183" s="331"/>
      <c r="BL183" s="331"/>
      <c r="BM183" s="331"/>
      <c r="BN183" s="331"/>
      <c r="BO183" s="331"/>
      <c r="BP183" s="331"/>
      <c r="BQ183" s="331"/>
      <c r="BR183" s="331"/>
      <c r="BS183" s="331"/>
      <c r="BT183" s="331"/>
      <c r="BU183" s="331"/>
      <c r="BV183" s="331"/>
      <c r="BW183" s="331"/>
      <c r="BX183" s="331"/>
      <c r="BY183" s="331"/>
      <c r="BZ183" s="331"/>
      <c r="CB183" s="1611"/>
      <c r="CC183" s="1611"/>
      <c r="CD183" s="1611"/>
      <c r="CE183" s="1611"/>
      <c r="CF183" s="1611"/>
      <c r="CG183" s="1611"/>
      <c r="CH183" s="1611"/>
    </row>
    <row r="184" spans="1:88" ht="17.25" customHeight="1" outlineLevel="1">
      <c r="C184" s="1193" t="s">
        <v>1422</v>
      </c>
      <c r="D184" s="1618"/>
      <c r="E184" s="1618"/>
      <c r="F184" s="1618"/>
      <c r="G184" s="1618"/>
      <c r="H184" s="1618"/>
      <c r="I184" s="1618"/>
      <c r="J184" s="1618"/>
      <c r="K184" s="1618"/>
      <c r="L184" s="1618"/>
      <c r="M184" s="1618"/>
      <c r="N184" s="1618"/>
      <c r="O184" s="1618"/>
      <c r="P184" s="1618"/>
      <c r="Q184" s="1618"/>
      <c r="R184" s="1618"/>
      <c r="S184" s="1618"/>
      <c r="T184" s="1618"/>
      <c r="U184" s="1618"/>
      <c r="V184" s="1618"/>
      <c r="W184" s="1618"/>
      <c r="X184" s="1618"/>
      <c r="Y184" s="1618"/>
      <c r="Z184" s="1618"/>
      <c r="AA184" s="1618"/>
      <c r="AB184" s="1618"/>
      <c r="AC184" s="1618"/>
      <c r="AD184" s="1618"/>
      <c r="AE184" s="2210">
        <v>12028039623</v>
      </c>
      <c r="AF184" s="2210"/>
      <c r="AG184" s="2210"/>
      <c r="AH184" s="2210"/>
      <c r="AI184" s="2210"/>
      <c r="AJ184" s="2210"/>
      <c r="AK184" s="2210"/>
      <c r="AL184" s="2210"/>
      <c r="AM184" s="2210"/>
      <c r="AN184" s="1613"/>
      <c r="AO184" s="2210">
        <v>11932102999</v>
      </c>
      <c r="AP184" s="2210"/>
      <c r="AQ184" s="2210"/>
      <c r="AR184" s="2210"/>
      <c r="AS184" s="2210"/>
      <c r="AT184" s="2210"/>
      <c r="AU184" s="2210"/>
      <c r="AV184" s="2210"/>
      <c r="AW184" s="2210"/>
      <c r="BA184" s="331"/>
      <c r="BB184" s="331"/>
      <c r="BC184" s="331"/>
      <c r="BD184" s="331"/>
      <c r="BE184" s="331"/>
      <c r="BF184" s="331"/>
      <c r="BG184" s="331"/>
      <c r="BH184" s="331"/>
      <c r="BI184" s="331"/>
      <c r="BJ184" s="331"/>
      <c r="BK184" s="331"/>
      <c r="BL184" s="331"/>
      <c r="BM184" s="331"/>
      <c r="BN184" s="331"/>
      <c r="BO184" s="331"/>
      <c r="BP184" s="331"/>
      <c r="BQ184" s="331"/>
      <c r="BR184" s="331"/>
      <c r="BS184" s="331"/>
      <c r="BT184" s="331"/>
      <c r="BU184" s="331"/>
      <c r="BV184" s="331"/>
      <c r="BW184" s="331"/>
      <c r="BX184" s="331"/>
      <c r="BY184" s="331"/>
      <c r="BZ184" s="331"/>
      <c r="CB184" s="1611"/>
      <c r="CC184" s="1611"/>
      <c r="CD184" s="1611"/>
      <c r="CE184" s="1611"/>
      <c r="CF184" s="1611"/>
      <c r="CG184" s="1611"/>
      <c r="CH184" s="1611"/>
    </row>
    <row r="185" spans="1:88" ht="17.25" customHeight="1" outlineLevel="1">
      <c r="C185" s="1193" t="s">
        <v>1423</v>
      </c>
      <c r="D185" s="1618"/>
      <c r="E185" s="1618"/>
      <c r="F185" s="1618"/>
      <c r="G185" s="1618"/>
      <c r="H185" s="1618"/>
      <c r="I185" s="1618"/>
      <c r="J185" s="1618"/>
      <c r="K185" s="1618"/>
      <c r="L185" s="1618"/>
      <c r="M185" s="1618"/>
      <c r="N185" s="1618"/>
      <c r="O185" s="1618"/>
      <c r="P185" s="1618"/>
      <c r="Q185" s="1618"/>
      <c r="R185" s="1618"/>
      <c r="S185" s="1618"/>
      <c r="T185" s="1618"/>
      <c r="U185" s="1618"/>
      <c r="V185" s="1618"/>
      <c r="W185" s="1618"/>
      <c r="X185" s="1618"/>
      <c r="Y185" s="1618"/>
      <c r="Z185" s="1618"/>
      <c r="AA185" s="1618"/>
      <c r="AB185" s="1618"/>
      <c r="AC185" s="1618"/>
      <c r="AD185" s="1618"/>
      <c r="AE185" s="2210">
        <v>66302361044</v>
      </c>
      <c r="AF185" s="2210"/>
      <c r="AG185" s="2210"/>
      <c r="AH185" s="2210"/>
      <c r="AI185" s="2210"/>
      <c r="AJ185" s="2210"/>
      <c r="AK185" s="2210"/>
      <c r="AL185" s="2210"/>
      <c r="AM185" s="2210"/>
      <c r="AN185" s="1613"/>
      <c r="AO185" s="2210">
        <v>50070843618</v>
      </c>
      <c r="AP185" s="2210"/>
      <c r="AQ185" s="2210"/>
      <c r="AR185" s="2210"/>
      <c r="AS185" s="2210"/>
      <c r="AT185" s="2210"/>
      <c r="AU185" s="2210"/>
      <c r="AV185" s="2210"/>
      <c r="AW185" s="2210"/>
      <c r="BA185" s="331"/>
      <c r="BB185" s="331"/>
      <c r="BC185" s="331"/>
      <c r="BD185" s="331"/>
      <c r="BE185" s="331"/>
      <c r="BF185" s="331"/>
      <c r="BG185" s="331"/>
      <c r="BH185" s="331"/>
      <c r="BI185" s="331"/>
      <c r="BJ185" s="331"/>
      <c r="BK185" s="331"/>
      <c r="BL185" s="331"/>
      <c r="BM185" s="331"/>
      <c r="BN185" s="331"/>
      <c r="BO185" s="331"/>
      <c r="BP185" s="331"/>
      <c r="BQ185" s="331"/>
      <c r="BR185" s="331"/>
      <c r="BS185" s="331"/>
      <c r="BT185" s="331"/>
      <c r="BU185" s="331"/>
      <c r="BV185" s="331"/>
      <c r="BW185" s="331"/>
      <c r="BX185" s="331"/>
      <c r="BY185" s="331"/>
      <c r="BZ185" s="331"/>
      <c r="CB185" s="1611"/>
      <c r="CC185" s="1611"/>
      <c r="CD185" s="1611"/>
      <c r="CE185" s="1611"/>
      <c r="CF185" s="1611"/>
      <c r="CG185" s="1611"/>
      <c r="CH185" s="1611"/>
    </row>
    <row r="186" spans="1:88" ht="17.25" customHeight="1" outlineLevel="1">
      <c r="C186" s="1193" t="s">
        <v>1424</v>
      </c>
      <c r="D186" s="1618"/>
      <c r="E186" s="1618"/>
      <c r="F186" s="1618"/>
      <c r="G186" s="1618"/>
      <c r="H186" s="1618"/>
      <c r="I186" s="1618"/>
      <c r="J186" s="1618"/>
      <c r="K186" s="1618"/>
      <c r="L186" s="1618"/>
      <c r="M186" s="1618"/>
      <c r="N186" s="1618"/>
      <c r="O186" s="1618"/>
      <c r="P186" s="1618"/>
      <c r="Q186" s="1618"/>
      <c r="R186" s="1618"/>
      <c r="S186" s="1618"/>
      <c r="T186" s="1618"/>
      <c r="U186" s="1618"/>
      <c r="V186" s="1618"/>
      <c r="W186" s="1618"/>
      <c r="X186" s="1618"/>
      <c r="Y186" s="1618"/>
      <c r="Z186" s="1618"/>
      <c r="AA186" s="1618"/>
      <c r="AB186" s="1618"/>
      <c r="AC186" s="1618"/>
      <c r="AD186" s="1618"/>
      <c r="AE186" s="2210">
        <v>19449321041</v>
      </c>
      <c r="AF186" s="2210"/>
      <c r="AG186" s="2210"/>
      <c r="AH186" s="2210"/>
      <c r="AI186" s="2210"/>
      <c r="AJ186" s="2210"/>
      <c r="AK186" s="2210"/>
      <c r="AL186" s="2210"/>
      <c r="AM186" s="2210"/>
      <c r="AN186" s="1613"/>
      <c r="AO186" s="2210">
        <v>19433861041</v>
      </c>
      <c r="AP186" s="2210"/>
      <c r="AQ186" s="2210"/>
      <c r="AR186" s="2210"/>
      <c r="AS186" s="2210"/>
      <c r="AT186" s="2210"/>
      <c r="AU186" s="2210"/>
      <c r="AV186" s="2210"/>
      <c r="AW186" s="2210"/>
      <c r="BA186" s="331"/>
      <c r="BB186" s="331"/>
      <c r="BC186" s="331"/>
      <c r="BD186" s="331"/>
      <c r="BE186" s="331"/>
      <c r="BF186" s="331"/>
      <c r="BG186" s="331"/>
      <c r="BH186" s="331"/>
      <c r="BI186" s="331"/>
      <c r="BJ186" s="331"/>
      <c r="BK186" s="331"/>
      <c r="BL186" s="331"/>
      <c r="BM186" s="331"/>
      <c r="BN186" s="331"/>
      <c r="BO186" s="331"/>
      <c r="BP186" s="331"/>
      <c r="BQ186" s="331"/>
      <c r="BR186" s="331"/>
      <c r="BS186" s="331"/>
      <c r="BT186" s="331"/>
      <c r="BU186" s="331"/>
      <c r="BV186" s="331"/>
      <c r="BW186" s="331"/>
      <c r="BX186" s="331"/>
      <c r="BY186" s="331"/>
      <c r="BZ186" s="331"/>
      <c r="CB186" s="1611"/>
      <c r="CC186" s="1611"/>
      <c r="CD186" s="1611"/>
      <c r="CE186" s="1611"/>
      <c r="CF186" s="1611"/>
      <c r="CG186" s="1611"/>
      <c r="CH186" s="1611"/>
    </row>
    <row r="187" spans="1:88" ht="17.25" hidden="1" customHeight="1" outlineLevel="1">
      <c r="C187" s="1193" t="s">
        <v>1661</v>
      </c>
      <c r="D187" s="1618"/>
      <c r="E187" s="1618"/>
      <c r="F187" s="1618"/>
      <c r="G187" s="1618"/>
      <c r="H187" s="1618"/>
      <c r="I187" s="1618"/>
      <c r="J187" s="1618"/>
      <c r="K187" s="1618"/>
      <c r="L187" s="1618"/>
      <c r="M187" s="1618"/>
      <c r="N187" s="1618"/>
      <c r="O187" s="1618"/>
      <c r="P187" s="1618"/>
      <c r="Q187" s="1618"/>
      <c r="R187" s="1618"/>
      <c r="S187" s="1618"/>
      <c r="T187" s="1618"/>
      <c r="U187" s="1618"/>
      <c r="V187" s="1618"/>
      <c r="W187" s="1618"/>
      <c r="X187" s="1618"/>
      <c r="Y187" s="1618"/>
      <c r="Z187" s="1618"/>
      <c r="AA187" s="1618"/>
      <c r="AB187" s="1618"/>
      <c r="AC187" s="1618"/>
      <c r="AD187" s="1618"/>
      <c r="AE187" s="2210"/>
      <c r="AF187" s="2210"/>
      <c r="AG187" s="2210"/>
      <c r="AH187" s="2210"/>
      <c r="AI187" s="2210"/>
      <c r="AJ187" s="2210"/>
      <c r="AK187" s="2210"/>
      <c r="AL187" s="2210"/>
      <c r="AM187" s="2210"/>
      <c r="AN187" s="1613"/>
      <c r="AO187" s="2210">
        <v>0</v>
      </c>
      <c r="AP187" s="2210"/>
      <c r="AQ187" s="2210"/>
      <c r="AR187" s="2210"/>
      <c r="AS187" s="2210"/>
      <c r="AT187" s="2210"/>
      <c r="AU187" s="2210"/>
      <c r="AV187" s="2210"/>
      <c r="AW187" s="2210"/>
      <c r="BA187" s="331"/>
      <c r="BB187" s="331"/>
      <c r="BC187" s="331"/>
      <c r="BD187" s="331"/>
      <c r="BE187" s="331"/>
      <c r="BF187" s="331"/>
      <c r="BG187" s="331"/>
      <c r="BH187" s="331"/>
      <c r="BI187" s="331"/>
      <c r="BJ187" s="331"/>
      <c r="BK187" s="331"/>
      <c r="BL187" s="331"/>
      <c r="BM187" s="331"/>
      <c r="BN187" s="331"/>
      <c r="BO187" s="331"/>
      <c r="BP187" s="331"/>
      <c r="BQ187" s="331"/>
      <c r="BR187" s="331"/>
      <c r="BS187" s="331"/>
      <c r="BT187" s="331"/>
      <c r="BU187" s="331"/>
      <c r="BV187" s="331"/>
      <c r="BW187" s="331"/>
      <c r="BX187" s="331"/>
      <c r="BY187" s="331"/>
      <c r="BZ187" s="331"/>
      <c r="CB187" s="1611"/>
      <c r="CC187" s="1611"/>
      <c r="CD187" s="1611"/>
      <c r="CE187" s="1611"/>
      <c r="CF187" s="1611"/>
      <c r="CG187" s="1611"/>
      <c r="CH187" s="1611"/>
    </row>
    <row r="188" spans="1:88" ht="17.25" customHeight="1" outlineLevel="1">
      <c r="C188" s="1193" t="s">
        <v>1968</v>
      </c>
      <c r="D188" s="1618"/>
      <c r="E188" s="1618"/>
      <c r="F188" s="1618"/>
      <c r="G188" s="1618"/>
      <c r="H188" s="1618"/>
      <c r="I188" s="1618"/>
      <c r="J188" s="1618"/>
      <c r="K188" s="1618"/>
      <c r="L188" s="1618"/>
      <c r="M188" s="1618"/>
      <c r="N188" s="1618"/>
      <c r="O188" s="1618"/>
      <c r="P188" s="1618"/>
      <c r="Q188" s="1618"/>
      <c r="R188" s="1618"/>
      <c r="S188" s="1618"/>
      <c r="T188" s="1618"/>
      <c r="U188" s="1618"/>
      <c r="V188" s="1618"/>
      <c r="W188" s="1618"/>
      <c r="X188" s="1618"/>
      <c r="Y188" s="1618"/>
      <c r="Z188" s="1618"/>
      <c r="AA188" s="1618"/>
      <c r="AB188" s="1618"/>
      <c r="AC188" s="1618"/>
      <c r="AD188" s="1618"/>
      <c r="AE188" s="2210">
        <v>2669223948</v>
      </c>
      <c r="AF188" s="2210"/>
      <c r="AG188" s="2210"/>
      <c r="AH188" s="2210"/>
      <c r="AI188" s="2210"/>
      <c r="AJ188" s="2210"/>
      <c r="AK188" s="2210"/>
      <c r="AL188" s="2210"/>
      <c r="AM188" s="2210"/>
      <c r="AN188" s="1613"/>
      <c r="AO188" s="2210">
        <v>8508948573</v>
      </c>
      <c r="AP188" s="2210"/>
      <c r="AQ188" s="2210"/>
      <c r="AR188" s="2210"/>
      <c r="AS188" s="2210"/>
      <c r="AT188" s="2210"/>
      <c r="AU188" s="2210"/>
      <c r="AV188" s="2210"/>
      <c r="AW188" s="2210"/>
      <c r="BA188" s="331"/>
      <c r="BB188" s="331"/>
      <c r="BC188" s="331"/>
      <c r="BD188" s="331"/>
      <c r="BE188" s="331"/>
      <c r="BF188" s="331"/>
      <c r="BG188" s="331"/>
      <c r="BH188" s="331"/>
      <c r="BI188" s="331"/>
      <c r="BJ188" s="331"/>
      <c r="BK188" s="331"/>
      <c r="BL188" s="331"/>
      <c r="BM188" s="331"/>
      <c r="BN188" s="331"/>
      <c r="BO188" s="331"/>
      <c r="BP188" s="331"/>
      <c r="BQ188" s="331"/>
      <c r="BR188" s="331"/>
      <c r="BS188" s="331"/>
      <c r="BT188" s="331"/>
      <c r="BU188" s="331"/>
      <c r="BV188" s="331"/>
      <c r="BW188" s="331"/>
      <c r="BX188" s="331"/>
      <c r="BY188" s="331"/>
      <c r="BZ188" s="331"/>
      <c r="CB188" s="1611"/>
      <c r="CC188" s="1611"/>
      <c r="CD188" s="1611"/>
      <c r="CE188" s="1611"/>
      <c r="CF188" s="1611"/>
      <c r="CG188" s="1611"/>
      <c r="CH188" s="1611"/>
    </row>
    <row r="189" spans="1:88" ht="17.25" customHeight="1" outlineLevel="1">
      <c r="C189" s="1193" t="s">
        <v>1425</v>
      </c>
      <c r="D189" s="1618"/>
      <c r="E189" s="1618"/>
      <c r="F189" s="1618"/>
      <c r="G189" s="1618"/>
      <c r="H189" s="1618"/>
      <c r="I189" s="1618"/>
      <c r="J189" s="1618"/>
      <c r="K189" s="1618"/>
      <c r="L189" s="1618"/>
      <c r="M189" s="1618"/>
      <c r="N189" s="1618"/>
      <c r="O189" s="1618"/>
      <c r="P189" s="1618"/>
      <c r="Q189" s="1618"/>
      <c r="R189" s="1618"/>
      <c r="S189" s="1618"/>
      <c r="T189" s="1618"/>
      <c r="U189" s="1618"/>
      <c r="V189" s="1618"/>
      <c r="W189" s="1618"/>
      <c r="X189" s="1618"/>
      <c r="Y189" s="1618"/>
      <c r="Z189" s="1618"/>
      <c r="AA189" s="1618"/>
      <c r="AB189" s="1618"/>
      <c r="AC189" s="1618"/>
      <c r="AD189" s="1618"/>
      <c r="AE189" s="2210">
        <v>1102632324</v>
      </c>
      <c r="AF189" s="2210"/>
      <c r="AG189" s="2210"/>
      <c r="AH189" s="2210"/>
      <c r="AI189" s="2210"/>
      <c r="AJ189" s="2210"/>
      <c r="AK189" s="2210"/>
      <c r="AL189" s="2210"/>
      <c r="AM189" s="2210"/>
      <c r="AN189" s="1613"/>
      <c r="AO189" s="2210">
        <v>1102621324</v>
      </c>
      <c r="AP189" s="2210"/>
      <c r="AQ189" s="2210"/>
      <c r="AR189" s="2210"/>
      <c r="AS189" s="2210"/>
      <c r="AT189" s="2210"/>
      <c r="AU189" s="2210"/>
      <c r="AV189" s="2210"/>
      <c r="AW189" s="2210"/>
      <c r="BA189" s="331"/>
      <c r="BB189" s="331"/>
      <c r="BC189" s="331"/>
      <c r="BD189" s="331"/>
      <c r="BE189" s="331"/>
      <c r="BF189" s="331"/>
      <c r="BG189" s="331"/>
      <c r="BH189" s="331"/>
      <c r="BI189" s="331"/>
      <c r="BJ189" s="331"/>
      <c r="BK189" s="331"/>
      <c r="BL189" s="331"/>
      <c r="BM189" s="331"/>
      <c r="BN189" s="331"/>
      <c r="BO189" s="331"/>
      <c r="BP189" s="331"/>
      <c r="BQ189" s="331"/>
      <c r="BR189" s="331"/>
      <c r="BS189" s="331"/>
      <c r="BT189" s="331"/>
      <c r="BU189" s="331"/>
      <c r="BV189" s="331"/>
      <c r="BW189" s="331"/>
      <c r="BX189" s="331"/>
      <c r="BY189" s="331"/>
      <c r="BZ189" s="331"/>
      <c r="CB189" s="1611"/>
      <c r="CC189" s="1611"/>
      <c r="CD189" s="1611"/>
      <c r="CE189" s="1611"/>
      <c r="CF189" s="1611"/>
      <c r="CG189" s="1611"/>
      <c r="CH189" s="1611"/>
    </row>
    <row r="190" spans="1:88" ht="17.25" customHeight="1" outlineLevel="1">
      <c r="C190" s="1193" t="s">
        <v>1426</v>
      </c>
      <c r="D190" s="1618"/>
      <c r="E190" s="1618"/>
      <c r="F190" s="1618"/>
      <c r="G190" s="1618"/>
      <c r="H190" s="1618"/>
      <c r="I190" s="1618"/>
      <c r="J190" s="1618"/>
      <c r="K190" s="1618"/>
      <c r="L190" s="1618"/>
      <c r="M190" s="1618"/>
      <c r="N190" s="1618"/>
      <c r="O190" s="1618"/>
      <c r="P190" s="1618"/>
      <c r="Q190" s="1618"/>
      <c r="R190" s="1618"/>
      <c r="S190" s="1618"/>
      <c r="T190" s="1618"/>
      <c r="U190" s="1618"/>
      <c r="V190" s="1618"/>
      <c r="W190" s="1618"/>
      <c r="X190" s="1618"/>
      <c r="Y190" s="1618"/>
      <c r="Z190" s="1618"/>
      <c r="AA190" s="1618"/>
      <c r="AB190" s="1618"/>
      <c r="AC190" s="1618"/>
      <c r="AD190" s="1618"/>
      <c r="AE190" s="2210">
        <v>0</v>
      </c>
      <c r="AF190" s="2210"/>
      <c r="AG190" s="2210"/>
      <c r="AH190" s="2210"/>
      <c r="AI190" s="2210"/>
      <c r="AJ190" s="2210"/>
      <c r="AK190" s="2210"/>
      <c r="AL190" s="2210"/>
      <c r="AM190" s="2210"/>
      <c r="AN190" s="1742"/>
      <c r="AO190" s="2992">
        <v>787795699</v>
      </c>
      <c r="AP190" s="2992"/>
      <c r="AQ190" s="2992"/>
      <c r="AR190" s="2992"/>
      <c r="AS190" s="2992"/>
      <c r="AT190" s="2992"/>
      <c r="AU190" s="2992"/>
      <c r="AV190" s="2992"/>
      <c r="AW190" s="2992"/>
      <c r="BA190" s="331"/>
      <c r="BB190" s="331"/>
      <c r="BC190" s="331"/>
      <c r="BD190" s="331"/>
      <c r="BE190" s="331"/>
      <c r="BF190" s="331"/>
      <c r="BG190" s="331"/>
      <c r="BH190" s="331"/>
      <c r="BI190" s="331"/>
      <c r="BJ190" s="331"/>
      <c r="BK190" s="331"/>
      <c r="BL190" s="331"/>
      <c r="BM190" s="331"/>
      <c r="BN190" s="331"/>
      <c r="BO190" s="331"/>
      <c r="BP190" s="331"/>
      <c r="BQ190" s="331"/>
      <c r="BR190" s="331"/>
      <c r="BS190" s="331"/>
      <c r="BT190" s="331"/>
      <c r="BU190" s="331"/>
      <c r="BV190" s="331"/>
      <c r="BW190" s="331"/>
      <c r="BX190" s="331"/>
      <c r="BY190" s="331"/>
      <c r="BZ190" s="331"/>
      <c r="CB190" s="1611"/>
      <c r="CC190" s="1611"/>
      <c r="CD190" s="1611"/>
      <c r="CE190" s="1611"/>
      <c r="CF190" s="1611"/>
      <c r="CG190" s="1611"/>
      <c r="CH190" s="1611"/>
    </row>
    <row r="191" spans="1:88" ht="17.25" customHeight="1" outlineLevel="1">
      <c r="C191" s="1193" t="s">
        <v>1427</v>
      </c>
      <c r="D191" s="1618"/>
      <c r="E191" s="1618"/>
      <c r="F191" s="1618"/>
      <c r="G191" s="1618"/>
      <c r="H191" s="1618"/>
      <c r="I191" s="1618"/>
      <c r="J191" s="1618"/>
      <c r="K191" s="1618"/>
      <c r="L191" s="1618"/>
      <c r="M191" s="1618"/>
      <c r="N191" s="1618"/>
      <c r="O191" s="1618"/>
      <c r="P191" s="1618"/>
      <c r="Q191" s="1618"/>
      <c r="R191" s="1618"/>
      <c r="S191" s="1618"/>
      <c r="T191" s="1618"/>
      <c r="U191" s="1618"/>
      <c r="V191" s="1618"/>
      <c r="W191" s="1618"/>
      <c r="X191" s="1618"/>
      <c r="Y191" s="1618"/>
      <c r="Z191" s="1618"/>
      <c r="AA191" s="1618"/>
      <c r="AB191" s="1618"/>
      <c r="AC191" s="1618"/>
      <c r="AD191" s="1618"/>
      <c r="AE191" s="2210">
        <v>10356713858</v>
      </c>
      <c r="AF191" s="2210"/>
      <c r="AG191" s="2210"/>
      <c r="AH191" s="2210"/>
      <c r="AI191" s="2210"/>
      <c r="AJ191" s="2210"/>
      <c r="AK191" s="2210"/>
      <c r="AL191" s="2210"/>
      <c r="AM191" s="2210"/>
      <c r="AN191" s="1742"/>
      <c r="AO191" s="2210">
        <v>10198902885</v>
      </c>
      <c r="AP191" s="2210"/>
      <c r="AQ191" s="2210"/>
      <c r="AR191" s="2210"/>
      <c r="AS191" s="2210"/>
      <c r="AT191" s="2210"/>
      <c r="AU191" s="2210"/>
      <c r="AV191" s="2210"/>
      <c r="AW191" s="2210"/>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1"/>
      <c r="BX191" s="331"/>
      <c r="BY191" s="331"/>
      <c r="BZ191" s="331"/>
      <c r="CB191" s="1611"/>
      <c r="CC191" s="1611"/>
      <c r="CD191" s="1611"/>
      <c r="CE191" s="1611"/>
      <c r="CF191" s="1611"/>
      <c r="CG191" s="1611"/>
      <c r="CH191" s="1611"/>
    </row>
    <row r="192" spans="1:88" ht="17.25" customHeight="1" outlineLevel="1">
      <c r="C192" s="1193" t="s">
        <v>1839</v>
      </c>
      <c r="D192" s="1618"/>
      <c r="E192" s="1618"/>
      <c r="F192" s="1618"/>
      <c r="G192" s="1618"/>
      <c r="H192" s="1618"/>
      <c r="I192" s="1618"/>
      <c r="J192" s="1618"/>
      <c r="K192" s="1618"/>
      <c r="L192" s="1618"/>
      <c r="M192" s="1618"/>
      <c r="N192" s="1618"/>
      <c r="O192" s="1618"/>
      <c r="P192" s="1618"/>
      <c r="Q192" s="1618"/>
      <c r="R192" s="1618"/>
      <c r="S192" s="1618"/>
      <c r="T192" s="1618"/>
      <c r="U192" s="1618"/>
      <c r="V192" s="1618"/>
      <c r="W192" s="1618"/>
      <c r="X192" s="1618"/>
      <c r="Y192" s="1618"/>
      <c r="Z192" s="1618"/>
      <c r="AA192" s="1618"/>
      <c r="AB192" s="1618"/>
      <c r="AC192" s="1618"/>
      <c r="AD192" s="1618"/>
      <c r="AE192" s="2210">
        <v>2094037313</v>
      </c>
      <c r="AF192" s="2210"/>
      <c r="AG192" s="2210"/>
      <c r="AH192" s="2210"/>
      <c r="AI192" s="2210"/>
      <c r="AJ192" s="2210"/>
      <c r="AK192" s="2210"/>
      <c r="AL192" s="2210"/>
      <c r="AM192" s="2210"/>
      <c r="AN192" s="1742"/>
      <c r="AO192" s="2210">
        <v>8869738653</v>
      </c>
      <c r="AP192" s="2210"/>
      <c r="AQ192" s="2210"/>
      <c r="AR192" s="2210"/>
      <c r="AS192" s="2210"/>
      <c r="AT192" s="2210"/>
      <c r="AU192" s="2210"/>
      <c r="AV192" s="2210"/>
      <c r="AW192" s="2210"/>
      <c r="BA192" s="331"/>
      <c r="BB192" s="331"/>
      <c r="BC192" s="331"/>
      <c r="BD192" s="331"/>
      <c r="BE192" s="331"/>
      <c r="BF192" s="331"/>
      <c r="BG192" s="331"/>
      <c r="BH192" s="331"/>
      <c r="BI192" s="331"/>
      <c r="BJ192" s="331"/>
      <c r="BK192" s="331"/>
      <c r="BL192" s="331"/>
      <c r="BM192" s="331"/>
      <c r="BN192" s="331"/>
      <c r="BO192" s="331"/>
      <c r="BP192" s="331"/>
      <c r="BQ192" s="331"/>
      <c r="BR192" s="331"/>
      <c r="BS192" s="331"/>
      <c r="BT192" s="331"/>
      <c r="BU192" s="331"/>
      <c r="BV192" s="331"/>
      <c r="BW192" s="331"/>
      <c r="BX192" s="331"/>
      <c r="BY192" s="331"/>
      <c r="BZ192" s="331"/>
      <c r="CB192" s="1611"/>
      <c r="CC192" s="1611"/>
      <c r="CD192" s="1611"/>
      <c r="CE192" s="1611"/>
      <c r="CF192" s="1611"/>
      <c r="CG192" s="1611"/>
      <c r="CH192" s="1611"/>
    </row>
    <row r="193" spans="3:90" ht="17.25" customHeight="1" outlineLevel="1">
      <c r="C193" s="1193" t="s">
        <v>1428</v>
      </c>
      <c r="D193" s="1618"/>
      <c r="E193" s="1618"/>
      <c r="F193" s="1618"/>
      <c r="G193" s="1618"/>
      <c r="H193" s="1618"/>
      <c r="I193" s="1618"/>
      <c r="J193" s="1618"/>
      <c r="K193" s="1618"/>
      <c r="L193" s="1618"/>
      <c r="M193" s="1618"/>
      <c r="N193" s="1618"/>
      <c r="O193" s="1618"/>
      <c r="P193" s="1618"/>
      <c r="Q193" s="1618"/>
      <c r="R193" s="1618"/>
      <c r="S193" s="1618"/>
      <c r="T193" s="1618"/>
      <c r="U193" s="1618"/>
      <c r="V193" s="1618"/>
      <c r="W193" s="1618"/>
      <c r="X193" s="1618"/>
      <c r="Y193" s="1618"/>
      <c r="Z193" s="1618"/>
      <c r="AA193" s="1618"/>
      <c r="AB193" s="1618"/>
      <c r="AC193" s="1618"/>
      <c r="AD193" s="1618"/>
      <c r="AE193" s="2210">
        <v>0</v>
      </c>
      <c r="AF193" s="2210"/>
      <c r="AG193" s="2210"/>
      <c r="AH193" s="2210"/>
      <c r="AI193" s="2210"/>
      <c r="AJ193" s="2210"/>
      <c r="AK193" s="2210"/>
      <c r="AL193" s="2210"/>
      <c r="AM193" s="2210"/>
      <c r="AN193" s="1742"/>
      <c r="AO193" s="2210">
        <v>3747089299</v>
      </c>
      <c r="AP193" s="2210"/>
      <c r="AQ193" s="2210"/>
      <c r="AR193" s="2210"/>
      <c r="AS193" s="2210"/>
      <c r="AT193" s="2210"/>
      <c r="AU193" s="2210"/>
      <c r="AV193" s="2210"/>
      <c r="AW193" s="2210"/>
      <c r="BA193" s="331"/>
      <c r="BB193" s="331"/>
      <c r="BC193" s="331"/>
      <c r="BD193" s="331"/>
      <c r="BE193" s="331"/>
      <c r="BF193" s="331"/>
      <c r="BG193" s="331"/>
      <c r="BH193" s="331"/>
      <c r="BI193" s="331"/>
      <c r="BJ193" s="331"/>
      <c r="BK193" s="331"/>
      <c r="BL193" s="331"/>
      <c r="BM193" s="331"/>
      <c r="BN193" s="331"/>
      <c r="BO193" s="331"/>
      <c r="BP193" s="331"/>
      <c r="BQ193" s="331"/>
      <c r="BR193" s="331"/>
      <c r="BS193" s="331"/>
      <c r="BT193" s="331"/>
      <c r="BU193" s="331"/>
      <c r="BV193" s="331"/>
      <c r="BW193" s="331"/>
      <c r="BX193" s="331"/>
      <c r="BY193" s="331"/>
      <c r="BZ193" s="331"/>
      <c r="CB193" s="1611"/>
      <c r="CC193" s="1611"/>
      <c r="CD193" s="1611"/>
      <c r="CE193" s="1611"/>
      <c r="CF193" s="1611"/>
      <c r="CG193" s="1611"/>
      <c r="CH193" s="1611"/>
    </row>
    <row r="194" spans="3:90" ht="17.25" customHeight="1" outlineLevel="1">
      <c r="C194" s="1193" t="s">
        <v>1429</v>
      </c>
      <c r="D194" s="1618"/>
      <c r="E194" s="1618"/>
      <c r="F194" s="1618"/>
      <c r="G194" s="1618"/>
      <c r="H194" s="1618"/>
      <c r="I194" s="1618"/>
      <c r="J194" s="1618"/>
      <c r="K194" s="1618"/>
      <c r="L194" s="1618"/>
      <c r="M194" s="1618"/>
      <c r="N194" s="1618"/>
      <c r="O194" s="1618"/>
      <c r="P194" s="1618"/>
      <c r="Q194" s="1618"/>
      <c r="R194" s="1618"/>
      <c r="S194" s="1618"/>
      <c r="T194" s="1618"/>
      <c r="U194" s="1618"/>
      <c r="V194" s="1618"/>
      <c r="W194" s="1618"/>
      <c r="X194" s="1618"/>
      <c r="Y194" s="1618"/>
      <c r="Z194" s="1618"/>
      <c r="AA194" s="1618"/>
      <c r="AB194" s="1618"/>
      <c r="AC194" s="1618"/>
      <c r="AD194" s="1618"/>
      <c r="AE194" s="2210">
        <v>0</v>
      </c>
      <c r="AF194" s="2210"/>
      <c r="AG194" s="2210"/>
      <c r="AH194" s="2210"/>
      <c r="AI194" s="2210"/>
      <c r="AJ194" s="2210"/>
      <c r="AK194" s="2210"/>
      <c r="AL194" s="2210"/>
      <c r="AM194" s="2210"/>
      <c r="AN194" s="1742"/>
      <c r="AO194" s="2210">
        <v>3066290495</v>
      </c>
      <c r="AP194" s="2210"/>
      <c r="AQ194" s="2210"/>
      <c r="AR194" s="2210"/>
      <c r="AS194" s="2210"/>
      <c r="AT194" s="2210"/>
      <c r="AU194" s="2210"/>
      <c r="AV194" s="2210"/>
      <c r="AW194" s="2210"/>
      <c r="BA194" s="331"/>
      <c r="BB194" s="331"/>
      <c r="BC194" s="331"/>
      <c r="BD194" s="331"/>
      <c r="BE194" s="331"/>
      <c r="BF194" s="331"/>
      <c r="BG194" s="331"/>
      <c r="BH194" s="331"/>
      <c r="BI194" s="331"/>
      <c r="BJ194" s="331"/>
      <c r="BK194" s="331"/>
      <c r="BL194" s="331"/>
      <c r="BM194" s="331"/>
      <c r="BN194" s="331"/>
      <c r="BO194" s="331"/>
      <c r="BP194" s="331"/>
      <c r="BQ194" s="331"/>
      <c r="BR194" s="331"/>
      <c r="BS194" s="331"/>
      <c r="BT194" s="331"/>
      <c r="BU194" s="331"/>
      <c r="BV194" s="331"/>
      <c r="BW194" s="331"/>
      <c r="BX194" s="331"/>
      <c r="BY194" s="331"/>
      <c r="BZ194" s="331"/>
      <c r="CB194" s="1611"/>
      <c r="CC194" s="1611"/>
      <c r="CD194" s="1611"/>
      <c r="CE194" s="1611"/>
      <c r="CF194" s="1611"/>
      <c r="CG194" s="1611"/>
      <c r="CH194" s="1611"/>
    </row>
    <row r="195" spans="3:90" ht="17.25" customHeight="1" outlineLevel="1">
      <c r="C195" s="1193" t="s">
        <v>1847</v>
      </c>
      <c r="D195" s="1618"/>
      <c r="E195" s="1618"/>
      <c r="F195" s="1618"/>
      <c r="G195" s="1618"/>
      <c r="H195" s="1618"/>
      <c r="I195" s="1618"/>
      <c r="J195" s="1618"/>
      <c r="K195" s="1618"/>
      <c r="L195" s="1618"/>
      <c r="M195" s="1618"/>
      <c r="N195" s="1618"/>
      <c r="O195" s="1618"/>
      <c r="P195" s="1618"/>
      <c r="Q195" s="1618"/>
      <c r="R195" s="1618"/>
      <c r="S195" s="1618"/>
      <c r="T195" s="1618"/>
      <c r="U195" s="1618"/>
      <c r="V195" s="1618"/>
      <c r="W195" s="1618"/>
      <c r="X195" s="1618"/>
      <c r="Y195" s="1618"/>
      <c r="Z195" s="1618"/>
      <c r="AA195" s="1618"/>
      <c r="AB195" s="1618"/>
      <c r="AC195" s="1618"/>
      <c r="AD195" s="1618"/>
      <c r="AE195" s="2210">
        <v>0</v>
      </c>
      <c r="AF195" s="2210"/>
      <c r="AG195" s="2210"/>
      <c r="AH195" s="2210"/>
      <c r="AI195" s="2210"/>
      <c r="AJ195" s="2210"/>
      <c r="AK195" s="2210"/>
      <c r="AL195" s="2210"/>
      <c r="AM195" s="2210"/>
      <c r="AN195" s="1742"/>
      <c r="AO195" s="2210">
        <v>1108039638</v>
      </c>
      <c r="AP195" s="2210"/>
      <c r="AQ195" s="2210"/>
      <c r="AR195" s="2210"/>
      <c r="AS195" s="2210"/>
      <c r="AT195" s="2210"/>
      <c r="AU195" s="2210"/>
      <c r="AV195" s="2210"/>
      <c r="AW195" s="2210"/>
      <c r="BA195" s="331"/>
      <c r="BB195" s="331"/>
      <c r="BC195" s="331"/>
      <c r="BD195" s="331"/>
      <c r="BE195" s="331"/>
      <c r="BF195" s="331"/>
      <c r="BG195" s="331"/>
      <c r="BH195" s="331"/>
      <c r="BI195" s="331"/>
      <c r="BJ195" s="331"/>
      <c r="BK195" s="331"/>
      <c r="BL195" s="331"/>
      <c r="BM195" s="331"/>
      <c r="BN195" s="331"/>
      <c r="BO195" s="331"/>
      <c r="BP195" s="331"/>
      <c r="BQ195" s="331"/>
      <c r="BR195" s="331"/>
      <c r="BS195" s="331"/>
      <c r="BT195" s="331"/>
      <c r="BU195" s="331"/>
      <c r="BV195" s="331"/>
      <c r="BW195" s="331"/>
      <c r="BX195" s="331"/>
      <c r="BY195" s="331"/>
      <c r="BZ195" s="331"/>
      <c r="CB195" s="1611"/>
      <c r="CC195" s="1611"/>
      <c r="CD195" s="1611"/>
      <c r="CE195" s="1611"/>
      <c r="CF195" s="1611"/>
      <c r="CG195" s="1611"/>
      <c r="CH195" s="1611"/>
    </row>
    <row r="196" spans="3:90" ht="17.25" customHeight="1" outlineLevel="1">
      <c r="C196" s="1193" t="s">
        <v>1891</v>
      </c>
      <c r="D196" s="1618"/>
      <c r="E196" s="1618"/>
      <c r="F196" s="1618"/>
      <c r="G196" s="1618"/>
      <c r="H196" s="1618"/>
      <c r="I196" s="1618"/>
      <c r="J196" s="1618"/>
      <c r="K196" s="1618"/>
      <c r="L196" s="1618"/>
      <c r="M196" s="1618"/>
      <c r="N196" s="1618"/>
      <c r="O196" s="1618"/>
      <c r="P196" s="1618"/>
      <c r="Q196" s="1618"/>
      <c r="R196" s="1618"/>
      <c r="S196" s="1618"/>
      <c r="T196" s="1618"/>
      <c r="U196" s="1618"/>
      <c r="V196" s="1618"/>
      <c r="W196" s="1618"/>
      <c r="X196" s="1618"/>
      <c r="Y196" s="1618"/>
      <c r="Z196" s="1618"/>
      <c r="AA196" s="1618"/>
      <c r="AB196" s="1618"/>
      <c r="AC196" s="1618"/>
      <c r="AD196" s="1618"/>
      <c r="AE196" s="2210">
        <v>0</v>
      </c>
      <c r="AF196" s="2210"/>
      <c r="AG196" s="2210"/>
      <c r="AH196" s="2210"/>
      <c r="AI196" s="2210"/>
      <c r="AJ196" s="2210"/>
      <c r="AK196" s="2210"/>
      <c r="AL196" s="2210"/>
      <c r="AM196" s="2210"/>
      <c r="AN196" s="1742"/>
      <c r="AO196" s="2210">
        <v>7880932553</v>
      </c>
      <c r="AP196" s="2210"/>
      <c r="AQ196" s="2210"/>
      <c r="AR196" s="2210"/>
      <c r="AS196" s="2210"/>
      <c r="AT196" s="2210"/>
      <c r="AU196" s="2210"/>
      <c r="AV196" s="2210"/>
      <c r="AW196" s="2210"/>
      <c r="BA196" s="331"/>
      <c r="BB196" s="331"/>
      <c r="BC196" s="331"/>
      <c r="BD196" s="331"/>
      <c r="BE196" s="331"/>
      <c r="BF196" s="331"/>
      <c r="BG196" s="331"/>
      <c r="BH196" s="331"/>
      <c r="BI196" s="331"/>
      <c r="BJ196" s="331"/>
      <c r="BK196" s="331"/>
      <c r="BL196" s="331"/>
      <c r="BM196" s="331"/>
      <c r="BN196" s="331"/>
      <c r="BO196" s="331"/>
      <c r="BP196" s="331"/>
      <c r="BQ196" s="331"/>
      <c r="BR196" s="331"/>
      <c r="BS196" s="331"/>
      <c r="BT196" s="331"/>
      <c r="BU196" s="331"/>
      <c r="BV196" s="331"/>
      <c r="BW196" s="331"/>
      <c r="BX196" s="331"/>
      <c r="BY196" s="331"/>
      <c r="BZ196" s="331"/>
      <c r="CB196" s="1611"/>
      <c r="CC196" s="1611"/>
      <c r="CD196" s="1611"/>
      <c r="CE196" s="1611"/>
      <c r="CF196" s="1611"/>
      <c r="CG196" s="1611"/>
      <c r="CH196" s="1611"/>
    </row>
    <row r="197" spans="3:90" ht="17.25" customHeight="1" outlineLevel="1">
      <c r="C197" s="1193" t="s">
        <v>1922</v>
      </c>
      <c r="D197" s="1618"/>
      <c r="E197" s="1618"/>
      <c r="F197" s="1618"/>
      <c r="G197" s="1618"/>
      <c r="H197" s="1618"/>
      <c r="I197" s="1618"/>
      <c r="J197" s="1618"/>
      <c r="K197" s="1618"/>
      <c r="L197" s="1618"/>
      <c r="M197" s="1618"/>
      <c r="N197" s="1618"/>
      <c r="O197" s="1618"/>
      <c r="P197" s="1618"/>
      <c r="Q197" s="1618"/>
      <c r="R197" s="1618"/>
      <c r="S197" s="1618"/>
      <c r="T197" s="1618"/>
      <c r="U197" s="1618"/>
      <c r="V197" s="1618"/>
      <c r="W197" s="1618"/>
      <c r="X197" s="1618"/>
      <c r="Y197" s="1618"/>
      <c r="Z197" s="1618"/>
      <c r="AA197" s="1618"/>
      <c r="AB197" s="1618"/>
      <c r="AC197" s="1618"/>
      <c r="AD197" s="1618"/>
      <c r="AE197" s="2210">
        <v>5418223866</v>
      </c>
      <c r="AF197" s="2210"/>
      <c r="AG197" s="2210"/>
      <c r="AH197" s="2210"/>
      <c r="AI197" s="2210"/>
      <c r="AJ197" s="2210"/>
      <c r="AK197" s="2210"/>
      <c r="AL197" s="2210"/>
      <c r="AM197" s="2210"/>
      <c r="AN197" s="1742"/>
      <c r="AO197" s="2210">
        <v>16779161589</v>
      </c>
      <c r="AP197" s="2210"/>
      <c r="AQ197" s="2210"/>
      <c r="AR197" s="2210"/>
      <c r="AS197" s="2210"/>
      <c r="AT197" s="2210"/>
      <c r="AU197" s="2210"/>
      <c r="AV197" s="2210"/>
      <c r="AW197" s="2210"/>
      <c r="BA197" s="331"/>
      <c r="BB197" s="331"/>
      <c r="BC197" s="331"/>
      <c r="BD197" s="331"/>
      <c r="BE197" s="331"/>
      <c r="BF197" s="331"/>
      <c r="BG197" s="331"/>
      <c r="BH197" s="331"/>
      <c r="BI197" s="331"/>
      <c r="BJ197" s="331"/>
      <c r="BK197" s="331"/>
      <c r="BL197" s="331"/>
      <c r="BM197" s="331"/>
      <c r="BN197" s="331"/>
      <c r="BO197" s="331"/>
      <c r="BP197" s="331"/>
      <c r="BQ197" s="331"/>
      <c r="BR197" s="331"/>
      <c r="BS197" s="331"/>
      <c r="BT197" s="331"/>
      <c r="BU197" s="331"/>
      <c r="BV197" s="331"/>
      <c r="BW197" s="331"/>
      <c r="BX197" s="331"/>
      <c r="BY197" s="331"/>
      <c r="BZ197" s="331"/>
      <c r="CB197" s="1611"/>
      <c r="CC197" s="1611"/>
      <c r="CD197" s="1611"/>
      <c r="CE197" s="1611"/>
      <c r="CF197" s="1611"/>
      <c r="CG197" s="1611"/>
      <c r="CH197" s="1611"/>
    </row>
    <row r="198" spans="3:90" ht="17.25" customHeight="1" outlineLevel="1">
      <c r="C198" s="1193" t="s">
        <v>1924</v>
      </c>
      <c r="D198" s="1618"/>
      <c r="E198" s="1618"/>
      <c r="F198" s="1618"/>
      <c r="G198" s="1618"/>
      <c r="H198" s="1618"/>
      <c r="I198" s="1618"/>
      <c r="J198" s="1618"/>
      <c r="K198" s="1618"/>
      <c r="L198" s="1618"/>
      <c r="M198" s="1618"/>
      <c r="N198" s="1618"/>
      <c r="O198" s="1618"/>
      <c r="P198" s="1618"/>
      <c r="Q198" s="1618"/>
      <c r="R198" s="1618"/>
      <c r="S198" s="1618"/>
      <c r="T198" s="1618"/>
      <c r="U198" s="1618"/>
      <c r="V198" s="1618"/>
      <c r="W198" s="1618"/>
      <c r="X198" s="1618"/>
      <c r="Y198" s="1618"/>
      <c r="Z198" s="1618"/>
      <c r="AA198" s="1618"/>
      <c r="AB198" s="1618"/>
      <c r="AC198" s="1618"/>
      <c r="AD198" s="1618"/>
      <c r="AE198" s="2210">
        <v>5243717217</v>
      </c>
      <c r="AF198" s="2210"/>
      <c r="AG198" s="2210"/>
      <c r="AH198" s="2210"/>
      <c r="AI198" s="2210"/>
      <c r="AJ198" s="2210"/>
      <c r="AK198" s="2210"/>
      <c r="AL198" s="2210"/>
      <c r="AM198" s="2210"/>
      <c r="AN198" s="1742"/>
      <c r="AO198" s="2210">
        <v>3810828184</v>
      </c>
      <c r="AP198" s="2210"/>
      <c r="AQ198" s="2210"/>
      <c r="AR198" s="2210"/>
      <c r="AS198" s="2210"/>
      <c r="AT198" s="2210"/>
      <c r="AU198" s="2210"/>
      <c r="AV198" s="2210"/>
      <c r="AW198" s="2210"/>
      <c r="BA198" s="331"/>
      <c r="BB198" s="331"/>
      <c r="BC198" s="331"/>
      <c r="BD198" s="331"/>
      <c r="BE198" s="331"/>
      <c r="BF198" s="331"/>
      <c r="BG198" s="331"/>
      <c r="BH198" s="331"/>
      <c r="BI198" s="331"/>
      <c r="BJ198" s="331"/>
      <c r="BK198" s="331"/>
      <c r="BL198" s="331"/>
      <c r="BM198" s="331"/>
      <c r="BN198" s="331"/>
      <c r="BO198" s="331"/>
      <c r="BP198" s="331"/>
      <c r="BQ198" s="331"/>
      <c r="BR198" s="331"/>
      <c r="BS198" s="331"/>
      <c r="BT198" s="331"/>
      <c r="BU198" s="331"/>
      <c r="BV198" s="331"/>
      <c r="BW198" s="331"/>
      <c r="BX198" s="331"/>
      <c r="BY198" s="331"/>
      <c r="BZ198" s="331"/>
      <c r="CB198" s="1611"/>
      <c r="CC198" s="1611"/>
      <c r="CD198" s="1611"/>
      <c r="CE198" s="1611"/>
      <c r="CF198" s="1611"/>
      <c r="CG198" s="1611"/>
      <c r="CH198" s="1611"/>
    </row>
    <row r="199" spans="3:90" ht="17.25" customHeight="1" outlineLevel="1">
      <c r="C199" s="1193" t="s">
        <v>1925</v>
      </c>
      <c r="D199" s="1618"/>
      <c r="E199" s="1618"/>
      <c r="F199" s="1618"/>
      <c r="G199" s="1618"/>
      <c r="H199" s="1618"/>
      <c r="I199" s="1618"/>
      <c r="J199" s="1618"/>
      <c r="K199" s="1618"/>
      <c r="L199" s="1618"/>
      <c r="M199" s="1618"/>
      <c r="N199" s="1618"/>
      <c r="O199" s="1618"/>
      <c r="P199" s="1618"/>
      <c r="Q199" s="1618"/>
      <c r="R199" s="1618"/>
      <c r="S199" s="1618"/>
      <c r="T199" s="1618"/>
      <c r="U199" s="1618"/>
      <c r="V199" s="1618"/>
      <c r="W199" s="1618"/>
      <c r="X199" s="1618"/>
      <c r="Y199" s="1618"/>
      <c r="Z199" s="1618"/>
      <c r="AA199" s="1618"/>
      <c r="AB199" s="1618"/>
      <c r="AC199" s="1618"/>
      <c r="AD199" s="1618"/>
      <c r="AE199" s="2210">
        <v>0</v>
      </c>
      <c r="AF199" s="2210"/>
      <c r="AG199" s="2210"/>
      <c r="AH199" s="2210"/>
      <c r="AI199" s="2210"/>
      <c r="AJ199" s="2210"/>
      <c r="AK199" s="2210"/>
      <c r="AL199" s="2210"/>
      <c r="AM199" s="2210"/>
      <c r="AN199" s="1742"/>
      <c r="AO199" s="2210">
        <v>1625689675</v>
      </c>
      <c r="AP199" s="2210"/>
      <c r="AQ199" s="2210"/>
      <c r="AR199" s="2210"/>
      <c r="AS199" s="2210"/>
      <c r="AT199" s="2210"/>
      <c r="AU199" s="2210"/>
      <c r="AV199" s="2210"/>
      <c r="AW199" s="2210"/>
      <c r="BA199" s="331"/>
      <c r="BB199" s="331"/>
      <c r="BC199" s="331"/>
      <c r="BD199" s="331"/>
      <c r="BE199" s="331"/>
      <c r="BF199" s="331"/>
      <c r="BG199" s="331"/>
      <c r="BH199" s="331"/>
      <c r="BI199" s="331"/>
      <c r="BJ199" s="331"/>
      <c r="BK199" s="331"/>
      <c r="BL199" s="331"/>
      <c r="BM199" s="331"/>
      <c r="BN199" s="331"/>
      <c r="BO199" s="331"/>
      <c r="BP199" s="331"/>
      <c r="BQ199" s="331"/>
      <c r="BR199" s="331"/>
      <c r="BS199" s="331"/>
      <c r="BT199" s="331"/>
      <c r="BU199" s="331"/>
      <c r="BV199" s="331"/>
      <c r="BW199" s="331"/>
      <c r="BX199" s="331"/>
      <c r="BY199" s="331"/>
      <c r="BZ199" s="331"/>
      <c r="CB199" s="1611"/>
      <c r="CC199" s="1611"/>
      <c r="CD199" s="1611"/>
      <c r="CE199" s="1611"/>
      <c r="CF199" s="1611"/>
      <c r="CG199" s="1611"/>
      <c r="CH199" s="1611"/>
    </row>
    <row r="200" spans="3:90" ht="17.25" customHeight="1" outlineLevel="1">
      <c r="C200" s="1193" t="s">
        <v>1430</v>
      </c>
      <c r="D200" s="1618"/>
      <c r="E200" s="1618"/>
      <c r="F200" s="1618"/>
      <c r="G200" s="1618"/>
      <c r="H200" s="1618"/>
      <c r="I200" s="1618"/>
      <c r="J200" s="1618"/>
      <c r="K200" s="1618"/>
      <c r="L200" s="1618"/>
      <c r="M200" s="1618"/>
      <c r="N200" s="1618"/>
      <c r="O200" s="1618"/>
      <c r="P200" s="1618"/>
      <c r="Q200" s="1618"/>
      <c r="R200" s="1618"/>
      <c r="S200" s="1618"/>
      <c r="T200" s="1618"/>
      <c r="U200" s="1618"/>
      <c r="V200" s="1618"/>
      <c r="W200" s="1618"/>
      <c r="X200" s="1618"/>
      <c r="Y200" s="1618"/>
      <c r="Z200" s="1618"/>
      <c r="AA200" s="1618"/>
      <c r="AB200" s="1618"/>
      <c r="AC200" s="1618"/>
      <c r="AD200" s="1618"/>
      <c r="AE200" s="2210">
        <v>0</v>
      </c>
      <c r="AF200" s="2210"/>
      <c r="AG200" s="2210"/>
      <c r="AH200" s="2210"/>
      <c r="AI200" s="2210"/>
      <c r="AJ200" s="2210"/>
      <c r="AK200" s="2210"/>
      <c r="AL200" s="2210"/>
      <c r="AM200" s="2210"/>
      <c r="AN200" s="1742"/>
      <c r="AO200" s="2210">
        <v>2598397259</v>
      </c>
      <c r="AP200" s="2210"/>
      <c r="AQ200" s="2210"/>
      <c r="AR200" s="2210"/>
      <c r="AS200" s="2210"/>
      <c r="AT200" s="2210"/>
      <c r="AU200" s="2210"/>
      <c r="AV200" s="2210"/>
      <c r="AW200" s="2210"/>
      <c r="BA200" s="331"/>
      <c r="BB200" s="331"/>
      <c r="BC200" s="331"/>
      <c r="BD200" s="331"/>
      <c r="BE200" s="331"/>
      <c r="BF200" s="331"/>
      <c r="BG200" s="331"/>
      <c r="BH200" s="331"/>
      <c r="BI200" s="331"/>
      <c r="BJ200" s="331"/>
      <c r="BK200" s="331"/>
      <c r="BL200" s="331"/>
      <c r="BM200" s="331"/>
      <c r="BN200" s="331"/>
      <c r="BO200" s="331"/>
      <c r="BP200" s="331"/>
      <c r="BQ200" s="331"/>
      <c r="BR200" s="331"/>
      <c r="BS200" s="331"/>
      <c r="BT200" s="331"/>
      <c r="BU200" s="331"/>
      <c r="BV200" s="331"/>
      <c r="BW200" s="331"/>
      <c r="BX200" s="331"/>
      <c r="BY200" s="331"/>
      <c r="BZ200" s="331"/>
      <c r="CB200" s="1611"/>
      <c r="CC200" s="1611"/>
      <c r="CD200" s="1611"/>
      <c r="CE200" s="1611"/>
      <c r="CF200" s="1611"/>
      <c r="CG200" s="1611"/>
      <c r="CH200" s="1611"/>
    </row>
    <row r="201" spans="3:90" ht="17.25" customHeight="1" outlineLevel="1">
      <c r="C201" s="1193" t="s">
        <v>1848</v>
      </c>
      <c r="D201" s="1618"/>
      <c r="E201" s="1618"/>
      <c r="F201" s="1618"/>
      <c r="G201" s="1618"/>
      <c r="H201" s="1618"/>
      <c r="I201" s="1618"/>
      <c r="J201" s="1618"/>
      <c r="K201" s="1618"/>
      <c r="L201" s="1618"/>
      <c r="M201" s="1618"/>
      <c r="N201" s="1618"/>
      <c r="O201" s="1618"/>
      <c r="P201" s="1618"/>
      <c r="Q201" s="1618"/>
      <c r="R201" s="1618"/>
      <c r="S201" s="1618"/>
      <c r="T201" s="1618"/>
      <c r="U201" s="1618"/>
      <c r="V201" s="1618"/>
      <c r="W201" s="1618"/>
      <c r="X201" s="1618"/>
      <c r="Y201" s="1618"/>
      <c r="Z201" s="1618"/>
      <c r="AA201" s="1618"/>
      <c r="AB201" s="1618"/>
      <c r="AC201" s="1618"/>
      <c r="AD201" s="1618"/>
      <c r="AE201" s="2210">
        <v>4392610280</v>
      </c>
      <c r="AF201" s="2210"/>
      <c r="AG201" s="2210"/>
      <c r="AH201" s="2210"/>
      <c r="AI201" s="2210"/>
      <c r="AJ201" s="2210"/>
      <c r="AK201" s="2210"/>
      <c r="AL201" s="2210"/>
      <c r="AM201" s="2210"/>
      <c r="AN201" s="1742"/>
      <c r="AO201" s="2210">
        <v>842103213</v>
      </c>
      <c r="AP201" s="2210"/>
      <c r="AQ201" s="2210"/>
      <c r="AR201" s="2210"/>
      <c r="AS201" s="2210"/>
      <c r="AT201" s="2210"/>
      <c r="AU201" s="2210"/>
      <c r="AV201" s="2210"/>
      <c r="AW201" s="2210"/>
      <c r="BA201" s="331"/>
      <c r="BB201" s="331"/>
      <c r="BC201" s="331"/>
      <c r="BD201" s="331"/>
      <c r="BE201" s="331"/>
      <c r="BF201" s="331"/>
      <c r="BG201" s="331"/>
      <c r="BH201" s="331"/>
      <c r="BI201" s="331"/>
      <c r="BJ201" s="331"/>
      <c r="BK201" s="331"/>
      <c r="BL201" s="331"/>
      <c r="BM201" s="331"/>
      <c r="BN201" s="331"/>
      <c r="BO201" s="331"/>
      <c r="BP201" s="331"/>
      <c r="BQ201" s="331"/>
      <c r="BR201" s="331"/>
      <c r="BS201" s="331"/>
      <c r="BT201" s="331"/>
      <c r="BU201" s="331"/>
      <c r="BV201" s="331"/>
      <c r="BW201" s="331"/>
      <c r="BX201" s="331"/>
      <c r="BY201" s="331"/>
      <c r="BZ201" s="331"/>
      <c r="CB201" s="1611"/>
      <c r="CC201" s="1611"/>
      <c r="CD201" s="1611"/>
      <c r="CE201" s="1611"/>
      <c r="CF201" s="1611"/>
      <c r="CG201" s="1611"/>
      <c r="CH201" s="1611"/>
    </row>
    <row r="202" spans="3:90" ht="17.25" customHeight="1" outlineLevel="1" thickBot="1">
      <c r="C202" s="3017" t="s">
        <v>580</v>
      </c>
      <c r="D202" s="3017"/>
      <c r="E202" s="3017"/>
      <c r="F202" s="3017"/>
      <c r="G202" s="3017"/>
      <c r="H202" s="3017"/>
      <c r="I202" s="3017"/>
      <c r="J202" s="3017"/>
      <c r="K202" s="3017"/>
      <c r="L202" s="3017"/>
      <c r="M202" s="3017"/>
      <c r="N202" s="3017"/>
      <c r="O202" s="3017"/>
      <c r="P202" s="3017"/>
      <c r="Q202" s="3017"/>
      <c r="R202" s="3017"/>
      <c r="S202" s="3017"/>
      <c r="T202" s="3017"/>
      <c r="U202" s="3017"/>
      <c r="V202" s="3017"/>
      <c r="W202" s="3017"/>
      <c r="X202" s="3017"/>
      <c r="Y202" s="3017"/>
      <c r="Z202" s="3017"/>
      <c r="AA202" s="3017"/>
      <c r="AB202" s="3017"/>
      <c r="AC202" s="3017"/>
      <c r="AD202" s="331"/>
      <c r="AE202" s="2513">
        <v>156470458819</v>
      </c>
      <c r="AF202" s="2513"/>
      <c r="AG202" s="2513"/>
      <c r="AH202" s="2513"/>
      <c r="AI202" s="2513"/>
      <c r="AJ202" s="2513"/>
      <c r="AK202" s="2513"/>
      <c r="AL202" s="2513"/>
      <c r="AM202" s="2513"/>
      <c r="AO202" s="2247">
        <v>180103523041</v>
      </c>
      <c r="AP202" s="2247"/>
      <c r="AQ202" s="2247"/>
      <c r="AR202" s="2247"/>
      <c r="AS202" s="2247"/>
      <c r="AT202" s="2247"/>
      <c r="AU202" s="2247"/>
      <c r="AV202" s="2247"/>
      <c r="AW202" s="2247"/>
      <c r="BA202" s="331"/>
      <c r="BB202" s="331"/>
      <c r="BC202" s="331"/>
      <c r="BD202" s="331"/>
      <c r="BE202" s="331"/>
      <c r="BF202" s="331"/>
      <c r="BG202" s="331"/>
      <c r="BH202" s="331"/>
      <c r="BI202" s="331"/>
      <c r="BJ202" s="331"/>
      <c r="BK202" s="331"/>
      <c r="BL202" s="331"/>
      <c r="BM202" s="331"/>
      <c r="BN202" s="331"/>
      <c r="BO202" s="331"/>
      <c r="BP202" s="331"/>
      <c r="BQ202" s="331"/>
      <c r="BR202" s="331"/>
      <c r="BS202" s="331"/>
      <c r="BT202" s="331"/>
      <c r="BU202" s="331"/>
      <c r="BV202" s="331"/>
      <c r="BW202" s="331"/>
      <c r="BX202" s="331"/>
      <c r="BY202" s="331"/>
      <c r="BZ202" s="331"/>
      <c r="CB202" s="1611"/>
      <c r="CC202" s="1611"/>
      <c r="CD202" s="1611"/>
      <c r="CE202" s="1611"/>
      <c r="CF202" s="1611"/>
      <c r="CG202" s="1611"/>
      <c r="CH202" s="1611"/>
      <c r="CI202" s="1226"/>
      <c r="CJ202" s="1279"/>
      <c r="CK202" s="438"/>
      <c r="CL202" s="1664"/>
    </row>
    <row r="203" spans="3:90" ht="12.75" customHeight="1" thickTop="1">
      <c r="C203" s="331"/>
      <c r="D203" s="1684"/>
      <c r="E203" s="1684"/>
      <c r="F203" s="1684"/>
      <c r="G203" s="1684"/>
      <c r="H203" s="1684"/>
      <c r="I203" s="1684"/>
      <c r="J203" s="1684"/>
      <c r="K203" s="1684"/>
      <c r="L203" s="1684"/>
      <c r="M203" s="1684"/>
      <c r="N203" s="1684"/>
      <c r="O203" s="1684"/>
      <c r="P203" s="1684"/>
      <c r="Q203" s="1684"/>
      <c r="R203" s="1684"/>
      <c r="S203" s="1684"/>
      <c r="T203" s="1684"/>
      <c r="U203" s="331"/>
      <c r="V203" s="331"/>
      <c r="W203" s="331"/>
      <c r="X203" s="331"/>
      <c r="Y203" s="331"/>
      <c r="Z203" s="331"/>
      <c r="AA203" s="331"/>
      <c r="AB203" s="331"/>
      <c r="AC203" s="331"/>
      <c r="AD203" s="331"/>
      <c r="AE203" s="1682"/>
      <c r="AF203" s="1682"/>
      <c r="AG203" s="1682"/>
      <c r="AH203" s="1682"/>
      <c r="AI203" s="1682"/>
      <c r="AJ203" s="1682"/>
      <c r="AK203" s="1682"/>
      <c r="AL203" s="1682"/>
      <c r="AM203" s="1682"/>
      <c r="AN203" s="1664"/>
      <c r="AO203" s="1682"/>
      <c r="AP203" s="1682"/>
      <c r="AQ203" s="1682"/>
      <c r="AR203" s="1682"/>
      <c r="AS203" s="1682"/>
      <c r="AT203" s="1682"/>
      <c r="AU203" s="1682"/>
      <c r="AV203" s="1682"/>
      <c r="AW203" s="1682"/>
      <c r="BA203" s="331"/>
      <c r="BB203" s="331"/>
      <c r="BC203" s="331"/>
      <c r="BD203" s="331"/>
      <c r="BE203" s="331"/>
      <c r="BF203" s="331"/>
      <c r="BG203" s="331"/>
      <c r="BH203" s="331"/>
      <c r="BI203" s="331"/>
      <c r="BJ203" s="331"/>
      <c r="BK203" s="331"/>
      <c r="BL203" s="331"/>
      <c r="BM203" s="331"/>
      <c r="BN203" s="331"/>
      <c r="BO203" s="331"/>
      <c r="BP203" s="331"/>
      <c r="BQ203" s="331"/>
      <c r="BR203" s="331"/>
      <c r="BS203" s="331"/>
      <c r="BT203" s="331"/>
      <c r="BU203" s="331"/>
      <c r="BV203" s="331"/>
      <c r="BW203" s="331"/>
      <c r="BX203" s="331"/>
      <c r="BY203" s="331"/>
      <c r="BZ203" s="331"/>
      <c r="CK203" s="438"/>
      <c r="CL203" s="1664"/>
    </row>
    <row r="204" spans="3:90" ht="78" hidden="1" customHeight="1">
      <c r="C204" s="3023"/>
      <c r="D204" s="3023"/>
      <c r="E204" s="3023"/>
      <c r="F204" s="3023"/>
      <c r="G204" s="3023"/>
      <c r="H204" s="3023"/>
      <c r="I204" s="3023"/>
      <c r="J204" s="3023"/>
      <c r="K204" s="3023"/>
      <c r="L204" s="3023"/>
      <c r="M204" s="3023"/>
      <c r="N204" s="3023"/>
      <c r="O204" s="3023"/>
      <c r="P204" s="3023"/>
      <c r="Q204" s="3023"/>
      <c r="R204" s="3023"/>
      <c r="S204" s="3023"/>
      <c r="T204" s="3023"/>
      <c r="U204" s="3023"/>
      <c r="V204" s="3023"/>
      <c r="W204" s="3023"/>
      <c r="X204" s="3023"/>
      <c r="Y204" s="3023"/>
      <c r="Z204" s="3023"/>
      <c r="AA204" s="3023"/>
      <c r="AB204" s="3023"/>
      <c r="AC204" s="3023"/>
      <c r="AD204" s="3023"/>
      <c r="AE204" s="3023"/>
      <c r="AF204" s="3023"/>
      <c r="AG204" s="3023"/>
      <c r="AH204" s="3023"/>
      <c r="AI204" s="3023"/>
      <c r="AJ204" s="3023"/>
      <c r="AK204" s="3023"/>
      <c r="AL204" s="3023"/>
      <c r="AM204" s="3023"/>
      <c r="AN204" s="3023"/>
      <c r="AO204" s="3023"/>
      <c r="AP204" s="3023"/>
      <c r="AQ204" s="3023"/>
      <c r="AR204" s="3023"/>
      <c r="AS204" s="3023"/>
      <c r="AT204" s="3023"/>
      <c r="AU204" s="3023"/>
      <c r="AV204" s="3023"/>
      <c r="AW204" s="3023"/>
      <c r="BA204" s="331"/>
      <c r="BB204" s="331"/>
      <c r="BC204" s="331"/>
      <c r="BD204" s="331"/>
      <c r="BE204" s="331"/>
      <c r="BF204" s="331"/>
      <c r="BG204" s="331"/>
      <c r="BH204" s="331"/>
      <c r="BI204" s="331"/>
      <c r="BJ204" s="331"/>
      <c r="BK204" s="331"/>
      <c r="BL204" s="331"/>
      <c r="BM204" s="331"/>
      <c r="BN204" s="331"/>
      <c r="BO204" s="331"/>
      <c r="BP204" s="331"/>
      <c r="BQ204" s="331"/>
      <c r="BR204" s="331"/>
      <c r="BS204" s="331"/>
      <c r="BT204" s="331"/>
      <c r="BU204" s="331"/>
      <c r="BV204" s="331"/>
      <c r="BW204" s="331"/>
      <c r="BX204" s="331"/>
      <c r="BY204" s="331"/>
      <c r="BZ204" s="331"/>
      <c r="CK204" s="438"/>
      <c r="CL204" s="1664"/>
    </row>
    <row r="205" spans="3:90" ht="60.75" hidden="1" customHeight="1">
      <c r="C205" s="3023"/>
      <c r="D205" s="3023"/>
      <c r="E205" s="3023"/>
      <c r="F205" s="3023"/>
      <c r="G205" s="3023"/>
      <c r="H205" s="3023"/>
      <c r="I205" s="3023"/>
      <c r="J205" s="3023"/>
      <c r="K205" s="3023"/>
      <c r="L205" s="3023"/>
      <c r="M205" s="3023"/>
      <c r="N205" s="3023"/>
      <c r="O205" s="3023"/>
      <c r="P205" s="3023"/>
      <c r="Q205" s="3023"/>
      <c r="R205" s="3023"/>
      <c r="S205" s="3023"/>
      <c r="T205" s="3023"/>
      <c r="U205" s="3023"/>
      <c r="V205" s="3023"/>
      <c r="W205" s="3023"/>
      <c r="X205" s="3023"/>
      <c r="Y205" s="3023"/>
      <c r="Z205" s="3023"/>
      <c r="AA205" s="3023"/>
      <c r="AB205" s="3023"/>
      <c r="AC205" s="3023"/>
      <c r="AD205" s="3023"/>
      <c r="AE205" s="3023"/>
      <c r="AF205" s="3023"/>
      <c r="AG205" s="3023"/>
      <c r="AH205" s="3023"/>
      <c r="AI205" s="3023"/>
      <c r="AJ205" s="3023"/>
      <c r="AK205" s="3023"/>
      <c r="AL205" s="3023"/>
      <c r="AM205" s="3023"/>
      <c r="AN205" s="3023"/>
      <c r="AO205" s="3023"/>
      <c r="AP205" s="3023"/>
      <c r="AQ205" s="3023"/>
      <c r="AR205" s="3023"/>
      <c r="AS205" s="3023"/>
      <c r="AT205" s="3023"/>
      <c r="AU205" s="3023"/>
      <c r="AV205" s="3023"/>
      <c r="AW205" s="3023"/>
      <c r="BA205" s="331"/>
      <c r="BB205" s="331"/>
      <c r="BC205" s="331"/>
      <c r="BD205" s="331"/>
      <c r="BE205" s="331"/>
      <c r="BF205" s="331"/>
      <c r="BG205" s="331"/>
      <c r="BH205" s="331"/>
      <c r="BI205" s="331"/>
      <c r="BJ205" s="331"/>
      <c r="BK205" s="331"/>
      <c r="BL205" s="331"/>
      <c r="BM205" s="331"/>
      <c r="BN205" s="331"/>
      <c r="BO205" s="331"/>
      <c r="BP205" s="331"/>
      <c r="BQ205" s="331"/>
      <c r="BR205" s="331"/>
      <c r="BS205" s="331"/>
      <c r="BT205" s="331"/>
      <c r="BU205" s="331"/>
      <c r="BV205" s="331"/>
      <c r="BW205" s="331"/>
      <c r="BX205" s="331"/>
      <c r="BY205" s="331"/>
      <c r="BZ205" s="331"/>
      <c r="CK205" s="438"/>
      <c r="CL205" s="1664"/>
    </row>
    <row r="206" spans="3:90" ht="15.75" hidden="1" customHeight="1">
      <c r="C206" s="331"/>
      <c r="D206" s="1684"/>
      <c r="E206" s="1684"/>
      <c r="F206" s="1684"/>
      <c r="G206" s="1684"/>
      <c r="H206" s="1684"/>
      <c r="I206" s="1684"/>
      <c r="J206" s="1684"/>
      <c r="K206" s="1684"/>
      <c r="L206" s="1684"/>
      <c r="M206" s="1684"/>
      <c r="N206" s="1684"/>
      <c r="O206" s="1684"/>
      <c r="P206" s="1684"/>
      <c r="Q206" s="1684"/>
      <c r="R206" s="1684"/>
      <c r="S206" s="1684"/>
      <c r="T206" s="1684"/>
      <c r="U206" s="331"/>
      <c r="V206" s="331"/>
      <c r="W206" s="331"/>
      <c r="X206" s="331"/>
      <c r="Y206" s="331"/>
      <c r="Z206" s="331"/>
      <c r="AA206" s="331"/>
      <c r="AB206" s="331"/>
      <c r="AC206" s="331"/>
      <c r="AD206" s="331"/>
      <c r="AE206" s="1682"/>
      <c r="AF206" s="1682"/>
      <c r="AG206" s="1682"/>
      <c r="AH206" s="1682"/>
      <c r="AI206" s="1682"/>
      <c r="AJ206" s="1682"/>
      <c r="AK206" s="1682"/>
      <c r="AL206" s="1682"/>
      <c r="AM206" s="1682"/>
      <c r="AN206" s="1664"/>
      <c r="AO206" s="1682"/>
      <c r="AP206" s="1682"/>
      <c r="AQ206" s="1682"/>
      <c r="AR206" s="1682"/>
      <c r="AS206" s="1682"/>
      <c r="AT206" s="1682"/>
      <c r="AU206" s="1682"/>
      <c r="AV206" s="1682"/>
      <c r="AW206" s="1682"/>
      <c r="BA206" s="331"/>
      <c r="BB206" s="331"/>
      <c r="BC206" s="331"/>
      <c r="BD206" s="331"/>
      <c r="BE206" s="331"/>
      <c r="BF206" s="331"/>
      <c r="BG206" s="331"/>
      <c r="BH206" s="331"/>
      <c r="BI206" s="331"/>
      <c r="BJ206" s="331"/>
      <c r="BK206" s="331"/>
      <c r="BL206" s="331"/>
      <c r="BM206" s="331"/>
      <c r="BN206" s="331"/>
      <c r="BO206" s="331"/>
      <c r="BP206" s="331"/>
      <c r="BQ206" s="331"/>
      <c r="BR206" s="331"/>
      <c r="BS206" s="331"/>
      <c r="BT206" s="331"/>
      <c r="BU206" s="331"/>
      <c r="BV206" s="331"/>
      <c r="BW206" s="331"/>
      <c r="BX206" s="331"/>
      <c r="BY206" s="331"/>
      <c r="BZ206" s="331"/>
      <c r="CK206" s="438"/>
      <c r="CL206" s="1664"/>
    </row>
    <row r="207" spans="3:90" ht="15.75" hidden="1" customHeight="1">
      <c r="C207" s="331"/>
      <c r="D207" s="1684"/>
      <c r="E207" s="1684"/>
      <c r="F207" s="1684"/>
      <c r="G207" s="1684"/>
      <c r="H207" s="1684"/>
      <c r="I207" s="1684"/>
      <c r="J207" s="1684"/>
      <c r="K207" s="1684"/>
      <c r="L207" s="1684"/>
      <c r="M207" s="1684"/>
      <c r="N207" s="1684"/>
      <c r="O207" s="1684"/>
      <c r="P207" s="1684"/>
      <c r="Q207" s="1684"/>
      <c r="R207" s="1684"/>
      <c r="S207" s="1684"/>
      <c r="T207" s="1684"/>
      <c r="U207" s="331"/>
      <c r="V207" s="331"/>
      <c r="W207" s="331"/>
      <c r="X207" s="331"/>
      <c r="Y207" s="331"/>
      <c r="Z207" s="331"/>
      <c r="AA207" s="331"/>
      <c r="AB207" s="331"/>
      <c r="AC207" s="331"/>
      <c r="AD207" s="331"/>
      <c r="AE207" s="1682"/>
      <c r="AF207" s="1682"/>
      <c r="AG207" s="1682"/>
      <c r="AH207" s="1682"/>
      <c r="AI207" s="1682"/>
      <c r="AJ207" s="1682"/>
      <c r="AK207" s="1682"/>
      <c r="AL207" s="1682"/>
      <c r="AM207" s="1682"/>
      <c r="AN207" s="1664"/>
      <c r="AO207" s="1682"/>
      <c r="AP207" s="1682"/>
      <c r="AQ207" s="1682"/>
      <c r="AR207" s="1682"/>
      <c r="AS207" s="1682"/>
      <c r="AT207" s="1682"/>
      <c r="AU207" s="1682"/>
      <c r="AV207" s="1682"/>
      <c r="AW207" s="1682"/>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K207" s="438"/>
      <c r="CL207" s="1664"/>
    </row>
    <row r="208" spans="3:90" ht="15.75" hidden="1" customHeight="1">
      <c r="C208" s="331"/>
      <c r="D208" s="1684"/>
      <c r="E208" s="1684"/>
      <c r="F208" s="1684"/>
      <c r="G208" s="1684"/>
      <c r="H208" s="1684"/>
      <c r="I208" s="1684"/>
      <c r="J208" s="1684"/>
      <c r="K208" s="1684"/>
      <c r="L208" s="1684"/>
      <c r="M208" s="1684"/>
      <c r="N208" s="1684"/>
      <c r="O208" s="1684"/>
      <c r="P208" s="1684"/>
      <c r="Q208" s="1684"/>
      <c r="R208" s="1684"/>
      <c r="S208" s="1684"/>
      <c r="T208" s="1684"/>
      <c r="U208" s="331"/>
      <c r="V208" s="331"/>
      <c r="W208" s="331"/>
      <c r="X208" s="331"/>
      <c r="Y208" s="331"/>
      <c r="Z208" s="331"/>
      <c r="AA208" s="331"/>
      <c r="AB208" s="331"/>
      <c r="AC208" s="331"/>
      <c r="AD208" s="331"/>
      <c r="AE208" s="1682"/>
      <c r="AF208" s="1682"/>
      <c r="AG208" s="1682"/>
      <c r="AH208" s="1682"/>
      <c r="AI208" s="1682"/>
      <c r="AJ208" s="1682"/>
      <c r="AK208" s="1682"/>
      <c r="AL208" s="1682"/>
      <c r="AM208" s="1682"/>
      <c r="AN208" s="1664"/>
      <c r="AO208" s="1682"/>
      <c r="AP208" s="1682"/>
      <c r="AQ208" s="1682"/>
      <c r="AR208" s="1682"/>
      <c r="AS208" s="1682"/>
      <c r="AT208" s="1682"/>
      <c r="AU208" s="1682"/>
      <c r="AV208" s="1682"/>
      <c r="AW208" s="1682"/>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K208" s="438"/>
      <c r="CL208" s="1664"/>
    </row>
    <row r="209" spans="1:91" ht="15.75" hidden="1" customHeight="1">
      <c r="C209" s="331"/>
      <c r="D209" s="1684"/>
      <c r="E209" s="1684"/>
      <c r="F209" s="1684"/>
      <c r="G209" s="1684"/>
      <c r="H209" s="1684"/>
      <c r="I209" s="1684"/>
      <c r="J209" s="1684"/>
      <c r="K209" s="1684"/>
      <c r="L209" s="1684"/>
      <c r="M209" s="1684"/>
      <c r="N209" s="1684"/>
      <c r="O209" s="1684"/>
      <c r="P209" s="1684"/>
      <c r="Q209" s="1684"/>
      <c r="R209" s="1684"/>
      <c r="S209" s="1684"/>
      <c r="T209" s="1684"/>
      <c r="U209" s="331"/>
      <c r="V209" s="331"/>
      <c r="W209" s="331"/>
      <c r="X209" s="331"/>
      <c r="Y209" s="331"/>
      <c r="Z209" s="331"/>
      <c r="AA209" s="331"/>
      <c r="AB209" s="331"/>
      <c r="AC209" s="331"/>
      <c r="AD209" s="331"/>
      <c r="AE209" s="1682"/>
      <c r="AF209" s="1682"/>
      <c r="AG209" s="1682"/>
      <c r="AH209" s="1682"/>
      <c r="AI209" s="1682"/>
      <c r="AJ209" s="1682"/>
      <c r="AK209" s="1682"/>
      <c r="AL209" s="1682"/>
      <c r="AM209" s="1682"/>
      <c r="AN209" s="1664"/>
      <c r="AO209" s="1682"/>
      <c r="AP209" s="1682"/>
      <c r="AQ209" s="1682"/>
      <c r="AR209" s="1682"/>
      <c r="AS209" s="1682"/>
      <c r="AT209" s="1682"/>
      <c r="AU209" s="1682"/>
      <c r="AV209" s="1682"/>
      <c r="AW209" s="1682"/>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K209" s="438"/>
      <c r="CL209" s="1664"/>
    </row>
    <row r="210" spans="1:91" ht="15.75" hidden="1" customHeight="1">
      <c r="C210" s="331"/>
      <c r="D210" s="1684"/>
      <c r="E210" s="1684"/>
      <c r="F210" s="1684"/>
      <c r="G210" s="1684"/>
      <c r="H210" s="1684"/>
      <c r="I210" s="1684"/>
      <c r="J210" s="1684"/>
      <c r="K210" s="1684"/>
      <c r="L210" s="1684"/>
      <c r="M210" s="1684"/>
      <c r="N210" s="1684"/>
      <c r="O210" s="1684"/>
      <c r="P210" s="1684"/>
      <c r="Q210" s="1684"/>
      <c r="R210" s="1684"/>
      <c r="S210" s="1684"/>
      <c r="T210" s="1684"/>
      <c r="U210" s="331"/>
      <c r="V210" s="331"/>
      <c r="W210" s="331"/>
      <c r="X210" s="331"/>
      <c r="Y210" s="331"/>
      <c r="Z210" s="331"/>
      <c r="AA210" s="331"/>
      <c r="AB210" s="331"/>
      <c r="AC210" s="331"/>
      <c r="AD210" s="331"/>
      <c r="AE210" s="1682"/>
      <c r="AF210" s="1682"/>
      <c r="AG210" s="1682"/>
      <c r="AH210" s="1682"/>
      <c r="AI210" s="1682"/>
      <c r="AJ210" s="1682"/>
      <c r="AK210" s="1682"/>
      <c r="AL210" s="1682"/>
      <c r="AM210" s="1682"/>
      <c r="AN210" s="1664"/>
      <c r="AO210" s="1682"/>
      <c r="AP210" s="1682"/>
      <c r="AQ210" s="1682"/>
      <c r="AR210" s="1682"/>
      <c r="AS210" s="1682"/>
      <c r="AT210" s="1682"/>
      <c r="AU210" s="1682"/>
      <c r="AV210" s="1682"/>
      <c r="AW210" s="1682"/>
      <c r="BA210" s="331"/>
      <c r="BB210" s="331"/>
      <c r="BC210" s="331"/>
      <c r="BD210" s="331"/>
      <c r="BE210" s="331"/>
      <c r="BF210" s="331"/>
      <c r="BG210" s="331"/>
      <c r="BH210" s="331"/>
      <c r="BI210" s="331"/>
      <c r="BJ210" s="331"/>
      <c r="BK210" s="331"/>
      <c r="BL210" s="331"/>
      <c r="BM210" s="331"/>
      <c r="BN210" s="331"/>
      <c r="BO210" s="331"/>
      <c r="BP210" s="331"/>
      <c r="BQ210" s="331"/>
      <c r="BR210" s="331"/>
      <c r="BS210" s="331"/>
      <c r="BT210" s="331"/>
      <c r="BU210" s="331"/>
      <c r="BV210" s="331"/>
      <c r="BW210" s="331"/>
      <c r="BX210" s="331"/>
      <c r="BY210" s="331"/>
      <c r="BZ210" s="331"/>
      <c r="CK210" s="438"/>
      <c r="CL210" s="1664"/>
    </row>
    <row r="211" spans="1:91" ht="15.75" hidden="1" customHeight="1">
      <c r="C211" s="331"/>
      <c r="D211" s="1684"/>
      <c r="E211" s="1684"/>
      <c r="F211" s="1684"/>
      <c r="G211" s="1684"/>
      <c r="H211" s="1684"/>
      <c r="I211" s="1684"/>
      <c r="J211" s="1684"/>
      <c r="K211" s="1684"/>
      <c r="L211" s="1684"/>
      <c r="M211" s="1684"/>
      <c r="N211" s="1684"/>
      <c r="O211" s="1684"/>
      <c r="P211" s="1684"/>
      <c r="Q211" s="1684"/>
      <c r="R211" s="1684"/>
      <c r="S211" s="1684"/>
      <c r="T211" s="1684"/>
      <c r="U211" s="331"/>
      <c r="V211" s="331"/>
      <c r="W211" s="331"/>
      <c r="X211" s="331"/>
      <c r="Y211" s="331"/>
      <c r="Z211" s="331"/>
      <c r="AA211" s="331"/>
      <c r="AB211" s="331"/>
      <c r="AC211" s="331"/>
      <c r="AD211" s="331"/>
      <c r="AE211" s="1682"/>
      <c r="AF211" s="1682"/>
      <c r="AG211" s="1682"/>
      <c r="AH211" s="1682"/>
      <c r="AI211" s="1682"/>
      <c r="AJ211" s="1682"/>
      <c r="AK211" s="1682"/>
      <c r="AL211" s="1682"/>
      <c r="AM211" s="1682"/>
      <c r="AN211" s="1664"/>
      <c r="AO211" s="1682"/>
      <c r="AP211" s="1682"/>
      <c r="AQ211" s="1682"/>
      <c r="AR211" s="1682"/>
      <c r="AS211" s="1682"/>
      <c r="AT211" s="1682"/>
      <c r="AU211" s="1682"/>
      <c r="AV211" s="1682"/>
      <c r="AW211" s="1682"/>
      <c r="BA211" s="331"/>
      <c r="BB211" s="331"/>
      <c r="BC211" s="331"/>
      <c r="BD211" s="331"/>
      <c r="BE211" s="331"/>
      <c r="BF211" s="331"/>
      <c r="BG211" s="331"/>
      <c r="BH211" s="331"/>
      <c r="BI211" s="331"/>
      <c r="BJ211" s="331"/>
      <c r="BK211" s="331"/>
      <c r="BL211" s="331"/>
      <c r="BM211" s="331"/>
      <c r="BN211" s="331"/>
      <c r="BO211" s="331"/>
      <c r="BP211" s="331"/>
      <c r="BQ211" s="331"/>
      <c r="BR211" s="331"/>
      <c r="BS211" s="331"/>
      <c r="BT211" s="331"/>
      <c r="BU211" s="331"/>
      <c r="BV211" s="331"/>
      <c r="BW211" s="331"/>
      <c r="BX211" s="331"/>
      <c r="BY211" s="331"/>
      <c r="BZ211" s="331"/>
      <c r="CK211" s="438"/>
      <c r="CL211" s="1664"/>
    </row>
    <row r="212" spans="1:91" ht="15.75" hidden="1" customHeight="1">
      <c r="C212" s="331"/>
      <c r="D212" s="1684"/>
      <c r="E212" s="1684"/>
      <c r="F212" s="1684"/>
      <c r="G212" s="1684"/>
      <c r="H212" s="1684"/>
      <c r="I212" s="1684"/>
      <c r="J212" s="1684"/>
      <c r="K212" s="1684"/>
      <c r="L212" s="1684"/>
      <c r="M212" s="1684"/>
      <c r="N212" s="1684"/>
      <c r="O212" s="1684"/>
      <c r="P212" s="1684"/>
      <c r="Q212" s="1684"/>
      <c r="R212" s="1684"/>
      <c r="S212" s="1684"/>
      <c r="T212" s="1684"/>
      <c r="U212" s="331"/>
      <c r="V212" s="331"/>
      <c r="W212" s="331"/>
      <c r="X212" s="331"/>
      <c r="Y212" s="331"/>
      <c r="Z212" s="331"/>
      <c r="AA212" s="331"/>
      <c r="AB212" s="331"/>
      <c r="AC212" s="331"/>
      <c r="AD212" s="331"/>
      <c r="AE212" s="1682"/>
      <c r="AF212" s="1682"/>
      <c r="AG212" s="1682"/>
      <c r="AH212" s="1682"/>
      <c r="AI212" s="1682"/>
      <c r="AJ212" s="1682"/>
      <c r="AK212" s="1682"/>
      <c r="AL212" s="1682"/>
      <c r="AM212" s="1682"/>
      <c r="AN212" s="1664"/>
      <c r="AO212" s="1682"/>
      <c r="AP212" s="1682"/>
      <c r="AQ212" s="1682"/>
      <c r="AR212" s="1682"/>
      <c r="AS212" s="1682"/>
      <c r="AT212" s="1682"/>
      <c r="AU212" s="1682"/>
      <c r="AV212" s="1682"/>
      <c r="AW212" s="1682"/>
      <c r="BA212" s="331"/>
      <c r="BB212" s="331"/>
      <c r="BC212" s="331"/>
      <c r="BD212" s="331"/>
      <c r="BE212" s="331"/>
      <c r="BF212" s="331"/>
      <c r="BG212" s="331"/>
      <c r="BH212" s="331"/>
      <c r="BI212" s="331"/>
      <c r="BJ212" s="331"/>
      <c r="BK212" s="331"/>
      <c r="BL212" s="331"/>
      <c r="BM212" s="331"/>
      <c r="BN212" s="331"/>
      <c r="BO212" s="331"/>
      <c r="BP212" s="331"/>
      <c r="BQ212" s="331"/>
      <c r="BR212" s="331"/>
      <c r="BS212" s="331"/>
      <c r="BT212" s="331"/>
      <c r="BU212" s="331"/>
      <c r="BV212" s="331"/>
      <c r="BW212" s="331"/>
      <c r="BX212" s="331"/>
      <c r="BY212" s="331"/>
      <c r="BZ212" s="331"/>
      <c r="CK212" s="438"/>
      <c r="CL212" s="1664"/>
    </row>
    <row r="213" spans="1:91" ht="15.75" hidden="1" customHeight="1">
      <c r="C213" s="331"/>
      <c r="D213" s="1684"/>
      <c r="E213" s="1684"/>
      <c r="F213" s="1684"/>
      <c r="G213" s="1684"/>
      <c r="H213" s="1684"/>
      <c r="I213" s="1684"/>
      <c r="J213" s="1684"/>
      <c r="K213" s="1684"/>
      <c r="L213" s="1684"/>
      <c r="M213" s="1684"/>
      <c r="N213" s="1684"/>
      <c r="O213" s="1684"/>
      <c r="P213" s="1684"/>
      <c r="Q213" s="1684"/>
      <c r="R213" s="1684"/>
      <c r="S213" s="1684"/>
      <c r="T213" s="1684"/>
      <c r="U213" s="331"/>
      <c r="V213" s="331"/>
      <c r="W213" s="331"/>
      <c r="X213" s="331"/>
      <c r="Y213" s="331"/>
      <c r="Z213" s="331"/>
      <c r="AA213" s="331"/>
      <c r="AB213" s="331"/>
      <c r="AC213" s="331"/>
      <c r="AD213" s="331"/>
      <c r="AE213" s="1682"/>
      <c r="AF213" s="1682"/>
      <c r="AG213" s="1682"/>
      <c r="AH213" s="1682"/>
      <c r="AI213" s="1682"/>
      <c r="AJ213" s="1682"/>
      <c r="AK213" s="1682"/>
      <c r="AL213" s="1682"/>
      <c r="AM213" s="1682"/>
      <c r="AN213" s="1664"/>
      <c r="AO213" s="1682"/>
      <c r="AP213" s="1682"/>
      <c r="AQ213" s="1682"/>
      <c r="AR213" s="1682"/>
      <c r="AS213" s="1682"/>
      <c r="AT213" s="1682"/>
      <c r="AU213" s="1682"/>
      <c r="AV213" s="1682"/>
      <c r="AW213" s="1682"/>
      <c r="BA213" s="331"/>
      <c r="BB213" s="331"/>
      <c r="BC213" s="331"/>
      <c r="BD213" s="331"/>
      <c r="BE213" s="331"/>
      <c r="BF213" s="331"/>
      <c r="BG213" s="331"/>
      <c r="BH213" s="331"/>
      <c r="BI213" s="331"/>
      <c r="BJ213" s="331"/>
      <c r="BK213" s="331"/>
      <c r="BL213" s="331"/>
      <c r="BM213" s="331"/>
      <c r="BN213" s="331"/>
      <c r="BO213" s="331"/>
      <c r="BP213" s="331"/>
      <c r="BQ213" s="331"/>
      <c r="BR213" s="331"/>
      <c r="BS213" s="331"/>
      <c r="BT213" s="331"/>
      <c r="BU213" s="331"/>
      <c r="BV213" s="331"/>
      <c r="BW213" s="331"/>
      <c r="BX213" s="331"/>
      <c r="BY213" s="331"/>
      <c r="BZ213" s="331"/>
      <c r="CK213" s="438"/>
      <c r="CL213" s="1664"/>
    </row>
    <row r="214" spans="1:91" hidden="1">
      <c r="C214" s="331"/>
      <c r="D214" s="1684"/>
      <c r="E214" s="1684"/>
      <c r="F214" s="1684"/>
      <c r="G214" s="1684"/>
      <c r="H214" s="1684"/>
      <c r="I214" s="1684"/>
      <c r="J214" s="1684"/>
      <c r="K214" s="1684"/>
      <c r="L214" s="1684"/>
      <c r="M214" s="1684"/>
      <c r="N214" s="1684"/>
      <c r="O214" s="1684"/>
      <c r="P214" s="1684"/>
      <c r="Q214" s="1684"/>
      <c r="R214" s="1684"/>
      <c r="S214" s="1684"/>
      <c r="T214" s="1684"/>
      <c r="U214" s="331"/>
      <c r="V214" s="331"/>
      <c r="W214" s="331"/>
      <c r="X214" s="331"/>
      <c r="Y214" s="331"/>
      <c r="Z214" s="331"/>
      <c r="AA214" s="331"/>
      <c r="AB214" s="331"/>
      <c r="AC214" s="331"/>
      <c r="AD214" s="331"/>
      <c r="AE214" s="1682"/>
      <c r="AF214" s="1682"/>
      <c r="AG214" s="1682"/>
      <c r="AH214" s="1682"/>
      <c r="AI214" s="1682"/>
      <c r="AJ214" s="1682"/>
      <c r="AK214" s="1682"/>
      <c r="AL214" s="1682"/>
      <c r="AM214" s="1682"/>
      <c r="AN214" s="1664"/>
      <c r="AO214" s="1682"/>
      <c r="AP214" s="1682"/>
      <c r="AQ214" s="1682"/>
      <c r="AR214" s="1682"/>
      <c r="AS214" s="1682"/>
      <c r="AT214" s="1682"/>
      <c r="AU214" s="1682"/>
      <c r="AV214" s="1682"/>
      <c r="AW214" s="1682"/>
      <c r="BA214" s="331"/>
      <c r="BB214" s="331"/>
      <c r="BC214" s="331"/>
      <c r="BD214" s="331"/>
      <c r="BE214" s="331"/>
      <c r="BF214" s="331"/>
      <c r="BG214" s="331"/>
      <c r="BH214" s="331"/>
      <c r="BI214" s="331"/>
      <c r="BJ214" s="331"/>
      <c r="BK214" s="331"/>
      <c r="BL214" s="331"/>
      <c r="BM214" s="331"/>
      <c r="BN214" s="331"/>
      <c r="BO214" s="331"/>
      <c r="BP214" s="331"/>
      <c r="BQ214" s="331"/>
      <c r="BR214" s="331"/>
      <c r="BS214" s="331"/>
      <c r="BT214" s="331"/>
      <c r="BU214" s="331"/>
      <c r="BV214" s="331"/>
      <c r="BW214" s="331"/>
      <c r="BX214" s="331"/>
      <c r="BY214" s="331"/>
      <c r="BZ214" s="331"/>
    </row>
    <row r="215" spans="1:91">
      <c r="A215" s="1712">
        <v>7</v>
      </c>
      <c r="B215" s="908" t="s">
        <v>536</v>
      </c>
      <c r="C215" s="1194" t="s">
        <v>250</v>
      </c>
      <c r="D215" s="331"/>
      <c r="E215" s="331"/>
      <c r="F215" s="331"/>
      <c r="G215" s="331"/>
      <c r="H215" s="331"/>
      <c r="I215" s="331"/>
      <c r="J215" s="331"/>
      <c r="K215" s="331"/>
      <c r="L215" s="331"/>
      <c r="M215" s="331"/>
      <c r="N215" s="331"/>
      <c r="O215" s="331"/>
      <c r="P215" s="331"/>
      <c r="Q215" s="331"/>
      <c r="R215" s="331"/>
      <c r="S215" s="331"/>
      <c r="T215" s="331"/>
      <c r="U215" s="331"/>
      <c r="V215" s="331"/>
      <c r="W215" s="331"/>
      <c r="X215" s="331"/>
      <c r="Y215" s="331"/>
      <c r="Z215" s="331"/>
      <c r="AA215" s="331"/>
      <c r="AB215" s="331"/>
      <c r="AC215" s="331"/>
      <c r="AD215" s="331"/>
      <c r="AE215" s="331"/>
      <c r="AF215" s="331"/>
      <c r="AG215" s="331"/>
      <c r="AH215" s="331"/>
      <c r="AI215" s="331"/>
      <c r="AJ215" s="331"/>
      <c r="AK215" s="331"/>
      <c r="AL215" s="331"/>
      <c r="AM215" s="331"/>
      <c r="AW215" s="432" t="s">
        <v>389</v>
      </c>
      <c r="AY215" s="1672">
        <v>6</v>
      </c>
      <c r="AZ215" s="1672" t="s">
        <v>536</v>
      </c>
      <c r="BA215" s="1195" t="s">
        <v>309</v>
      </c>
      <c r="BB215" s="331"/>
      <c r="BC215" s="331"/>
      <c r="BD215" s="331"/>
      <c r="BE215" s="331"/>
      <c r="BF215" s="331"/>
      <c r="BG215" s="331"/>
      <c r="BH215" s="331"/>
      <c r="BI215" s="331"/>
      <c r="BJ215" s="331"/>
      <c r="BK215" s="331"/>
      <c r="BL215" s="331"/>
      <c r="BM215" s="331"/>
      <c r="BN215" s="331"/>
      <c r="BO215" s="331"/>
      <c r="BP215" s="331"/>
      <c r="BQ215" s="331"/>
      <c r="BR215" s="331"/>
      <c r="BS215" s="331"/>
      <c r="BT215" s="331"/>
      <c r="BU215" s="331"/>
      <c r="BV215" s="331"/>
      <c r="BW215" s="331"/>
      <c r="BX215" s="331"/>
      <c r="BY215" s="331"/>
      <c r="BZ215" s="331"/>
    </row>
    <row r="216" spans="1:91" ht="6.75" customHeight="1">
      <c r="C216" s="1195"/>
      <c r="D216" s="331"/>
      <c r="E216" s="331"/>
      <c r="F216" s="331"/>
      <c r="G216" s="331"/>
      <c r="H216" s="331"/>
      <c r="I216" s="331"/>
      <c r="J216" s="331"/>
      <c r="K216" s="331"/>
      <c r="L216" s="331"/>
      <c r="M216" s="331"/>
      <c r="N216" s="331"/>
      <c r="O216" s="331"/>
      <c r="P216" s="331"/>
      <c r="Q216" s="331"/>
      <c r="R216" s="331"/>
      <c r="S216" s="331"/>
      <c r="T216" s="331"/>
      <c r="U216" s="331"/>
      <c r="V216" s="331"/>
      <c r="W216" s="331"/>
      <c r="X216" s="331"/>
      <c r="Y216" s="331"/>
      <c r="Z216" s="331"/>
      <c r="AA216" s="331"/>
      <c r="AB216" s="331"/>
      <c r="AC216" s="331"/>
      <c r="AD216" s="331"/>
      <c r="AE216" s="331"/>
      <c r="AF216" s="331"/>
      <c r="AG216" s="331"/>
      <c r="AH216" s="331"/>
      <c r="AI216" s="331"/>
      <c r="AJ216" s="331"/>
      <c r="AK216" s="331"/>
      <c r="AL216" s="331"/>
      <c r="AM216" s="331"/>
      <c r="BA216" s="1195"/>
      <c r="BB216" s="331"/>
      <c r="BC216" s="331"/>
      <c r="BD216" s="331"/>
      <c r="BE216" s="331"/>
      <c r="BF216" s="331"/>
      <c r="BG216" s="331"/>
      <c r="BH216" s="331"/>
      <c r="BI216" s="331"/>
      <c r="BJ216" s="331"/>
      <c r="BK216" s="331"/>
      <c r="BL216" s="331"/>
      <c r="BM216" s="331"/>
      <c r="BN216" s="331"/>
      <c r="BO216" s="331"/>
      <c r="BP216" s="331"/>
      <c r="BQ216" s="331"/>
      <c r="BR216" s="331"/>
      <c r="BS216" s="331"/>
      <c r="BT216" s="331"/>
      <c r="BU216" s="331"/>
      <c r="BV216" s="331"/>
      <c r="BW216" s="331"/>
      <c r="BX216" s="331"/>
      <c r="BY216" s="331"/>
      <c r="BZ216" s="331"/>
    </row>
    <row r="217" spans="1:91" ht="15.75" customHeight="1">
      <c r="C217" s="3001" t="s">
        <v>720</v>
      </c>
      <c r="D217" s="3001"/>
      <c r="E217" s="3001"/>
      <c r="F217" s="3001"/>
      <c r="G217" s="3001"/>
      <c r="H217" s="3001"/>
      <c r="I217" s="3002"/>
      <c r="J217" s="3001"/>
      <c r="K217" s="3001"/>
      <c r="L217" s="3020" t="s">
        <v>944</v>
      </c>
      <c r="M217" s="3020"/>
      <c r="N217" s="3021"/>
      <c r="O217" s="3020"/>
      <c r="P217" s="3020"/>
      <c r="Q217" s="3021"/>
      <c r="R217" s="3021"/>
      <c r="S217" s="3020"/>
      <c r="T217" s="3020" t="s">
        <v>945</v>
      </c>
      <c r="U217" s="3020"/>
      <c r="V217" s="3021"/>
      <c r="W217" s="3020"/>
      <c r="X217" s="3021"/>
      <c r="Y217" s="3020"/>
      <c r="Z217" s="3021"/>
      <c r="AA217" s="3020"/>
      <c r="AB217" s="2941" t="s">
        <v>953</v>
      </c>
      <c r="AC217" s="2942"/>
      <c r="AD217" s="2942"/>
      <c r="AE217" s="2942"/>
      <c r="AF217" s="2942"/>
      <c r="AG217" s="2942"/>
      <c r="AH217" s="2942"/>
      <c r="AI217" s="2945" t="s">
        <v>954</v>
      </c>
      <c r="AJ217" s="2945"/>
      <c r="AK217" s="2945"/>
      <c r="AL217" s="2945"/>
      <c r="AM217" s="2945"/>
      <c r="AN217" s="2945"/>
      <c r="AO217" s="2945"/>
      <c r="AP217" s="2902" t="s">
        <v>580</v>
      </c>
      <c r="AQ217" s="2903"/>
      <c r="AR217" s="2904"/>
      <c r="AS217" s="2904"/>
      <c r="AT217" s="2905"/>
      <c r="AU217" s="2903"/>
      <c r="AV217" s="2903"/>
      <c r="AW217" s="2906"/>
      <c r="BA217" s="448" t="s">
        <v>888</v>
      </c>
      <c r="BB217" s="448"/>
      <c r="BC217" s="448"/>
      <c r="BD217" s="448"/>
      <c r="BE217" s="448"/>
      <c r="BF217" s="448"/>
      <c r="BG217" s="448"/>
      <c r="BH217" s="448"/>
      <c r="BI217" s="2767" t="s">
        <v>889</v>
      </c>
      <c r="BJ217" s="2767"/>
      <c r="BK217" s="2767"/>
      <c r="BL217" s="2767"/>
      <c r="BM217" s="2767"/>
      <c r="BN217" s="2767" t="s">
        <v>890</v>
      </c>
      <c r="BO217" s="2767"/>
      <c r="BP217" s="2767"/>
      <c r="BQ217" s="2767"/>
      <c r="BR217" s="2767"/>
      <c r="BS217" s="2767" t="s">
        <v>891</v>
      </c>
      <c r="BT217" s="2767"/>
      <c r="BU217" s="2767"/>
      <c r="BV217" s="2767"/>
      <c r="BW217" s="2767"/>
      <c r="BX217" s="2767" t="s">
        <v>892</v>
      </c>
      <c r="BY217" s="2767"/>
      <c r="BZ217" s="2767"/>
      <c r="CA217" s="2767"/>
      <c r="CB217" s="2767"/>
      <c r="CC217" s="2444" t="s">
        <v>197</v>
      </c>
      <c r="CD217" s="2444"/>
      <c r="CE217" s="2444"/>
      <c r="CF217" s="2444"/>
      <c r="CG217" s="2444"/>
      <c r="CH217" s="1604"/>
      <c r="CI217" s="1634"/>
      <c r="CJ217" s="1634"/>
    </row>
    <row r="218" spans="1:91" ht="12.75" customHeight="1">
      <c r="C218" s="3003"/>
      <c r="D218" s="3003"/>
      <c r="E218" s="3003"/>
      <c r="F218" s="3003"/>
      <c r="G218" s="3003"/>
      <c r="H218" s="3003"/>
      <c r="I218" s="3003"/>
      <c r="J218" s="3003"/>
      <c r="K218" s="3003"/>
      <c r="L218" s="3022"/>
      <c r="M218" s="3022"/>
      <c r="N218" s="3022"/>
      <c r="O218" s="3022"/>
      <c r="P218" s="3022"/>
      <c r="Q218" s="3022"/>
      <c r="R218" s="3022"/>
      <c r="S218" s="3022"/>
      <c r="T218" s="3022"/>
      <c r="U218" s="3022"/>
      <c r="V218" s="3022"/>
      <c r="W218" s="3022"/>
      <c r="X218" s="3022"/>
      <c r="Y218" s="3022"/>
      <c r="Z218" s="3022"/>
      <c r="AA218" s="3022"/>
      <c r="AB218" s="2943"/>
      <c r="AC218" s="2944"/>
      <c r="AD218" s="2944"/>
      <c r="AE218" s="2944"/>
      <c r="AF218" s="2944"/>
      <c r="AG218" s="2944"/>
      <c r="AH218" s="2944"/>
      <c r="AI218" s="2945"/>
      <c r="AJ218" s="2945"/>
      <c r="AK218" s="2945"/>
      <c r="AL218" s="2945"/>
      <c r="AM218" s="2945"/>
      <c r="AN218" s="2945"/>
      <c r="AO218" s="2945"/>
      <c r="AP218" s="2907"/>
      <c r="AQ218" s="2908"/>
      <c r="AR218" s="2909"/>
      <c r="AS218" s="2909"/>
      <c r="AT218" s="2909"/>
      <c r="AU218" s="2908"/>
      <c r="AV218" s="2908"/>
      <c r="AW218" s="2910"/>
      <c r="BA218" s="1677"/>
      <c r="BB218" s="449"/>
      <c r="BC218" s="449"/>
      <c r="BD218" s="449"/>
      <c r="BE218" s="449"/>
      <c r="BF218" s="449"/>
      <c r="BG218" s="449"/>
      <c r="BH218" s="449"/>
      <c r="BI218" s="2851" t="s">
        <v>893</v>
      </c>
      <c r="BJ218" s="2851"/>
      <c r="BK218" s="2851"/>
      <c r="BL218" s="2851"/>
      <c r="BM218" s="2851"/>
      <c r="BN218" s="2851" t="s">
        <v>894</v>
      </c>
      <c r="BO218" s="2851"/>
      <c r="BP218" s="2851"/>
      <c r="BQ218" s="2851"/>
      <c r="BR218" s="2851"/>
      <c r="BS218" s="2851" t="s">
        <v>895</v>
      </c>
      <c r="BT218" s="2851"/>
      <c r="BU218" s="2851"/>
      <c r="BV218" s="2851"/>
      <c r="BW218" s="2851"/>
      <c r="BX218" s="2851" t="s">
        <v>896</v>
      </c>
      <c r="BY218" s="2851"/>
      <c r="BZ218" s="2851"/>
      <c r="CA218" s="2851"/>
      <c r="CB218" s="2851"/>
      <c r="CC218" s="2773"/>
      <c r="CD218" s="2773"/>
      <c r="CE218" s="2773"/>
      <c r="CF218" s="2773"/>
      <c r="CG218" s="2773"/>
      <c r="CH218" s="1605"/>
      <c r="CI218" s="1634"/>
      <c r="CJ218" s="1634"/>
    </row>
    <row r="219" spans="1:91" ht="15.75" customHeight="1">
      <c r="C219" s="2823" t="s">
        <v>259</v>
      </c>
      <c r="D219" s="2824"/>
      <c r="E219" s="2824"/>
      <c r="F219" s="2824"/>
      <c r="G219" s="2824"/>
      <c r="H219" s="2824"/>
      <c r="I219" s="2824"/>
      <c r="J219" s="2824"/>
      <c r="K219" s="2824"/>
      <c r="L219" s="2824"/>
      <c r="M219" s="2824"/>
      <c r="N219" s="2824"/>
      <c r="O219" s="2824"/>
      <c r="P219" s="2824"/>
      <c r="Q219" s="2824"/>
      <c r="R219" s="2824"/>
      <c r="S219" s="2824"/>
      <c r="T219" s="2824"/>
      <c r="U219" s="2824"/>
      <c r="V219" s="2824"/>
      <c r="W219" s="2824"/>
      <c r="X219" s="2824"/>
      <c r="Y219" s="2824"/>
      <c r="Z219" s="2824"/>
      <c r="AA219" s="2824"/>
      <c r="AB219" s="2824"/>
      <c r="AC219" s="2824"/>
      <c r="AD219" s="2824"/>
      <c r="AE219" s="2824"/>
      <c r="AF219" s="2824"/>
      <c r="AG219" s="2824"/>
      <c r="AH219" s="2824"/>
      <c r="AI219" s="2824"/>
      <c r="AJ219" s="2824"/>
      <c r="AK219" s="2824"/>
      <c r="AL219" s="2824"/>
      <c r="AM219" s="2824"/>
      <c r="AN219" s="2824"/>
      <c r="AO219" s="2824"/>
      <c r="AP219" s="2824"/>
      <c r="AQ219" s="2824"/>
      <c r="AR219" s="2824"/>
      <c r="AS219" s="2824"/>
      <c r="AT219" s="2824"/>
      <c r="AU219" s="2824"/>
      <c r="AV219" s="2824"/>
      <c r="AW219" s="2825"/>
      <c r="BA219" s="1196" t="s">
        <v>897</v>
      </c>
      <c r="BB219" s="1197"/>
      <c r="BC219" s="1197"/>
      <c r="BD219" s="1197"/>
      <c r="BE219" s="1197"/>
      <c r="BF219" s="1197"/>
      <c r="BG219" s="1197"/>
      <c r="BH219" s="1197"/>
      <c r="BI219" s="2754"/>
      <c r="BJ219" s="2754"/>
      <c r="BK219" s="2754"/>
      <c r="BL219" s="2754"/>
      <c r="BM219" s="2754"/>
      <c r="BN219" s="2754"/>
      <c r="BO219" s="2754"/>
      <c r="BP219" s="2754"/>
      <c r="BQ219" s="2754"/>
      <c r="BR219" s="2754"/>
      <c r="BS219" s="2754"/>
      <c r="BT219" s="2754"/>
      <c r="BU219" s="2754"/>
      <c r="BV219" s="2754"/>
      <c r="BW219" s="2754"/>
      <c r="BX219" s="2754"/>
      <c r="BY219" s="2754"/>
      <c r="BZ219" s="2754"/>
      <c r="CA219" s="2754"/>
      <c r="CB219" s="2754"/>
      <c r="CC219" s="2860"/>
      <c r="CD219" s="2860"/>
      <c r="CE219" s="2860"/>
      <c r="CF219" s="2860"/>
      <c r="CG219" s="2860"/>
      <c r="CH219" s="1198"/>
      <c r="CI219" s="444"/>
      <c r="CJ219" s="444"/>
      <c r="CK219" s="444"/>
    </row>
    <row r="220" spans="1:91" ht="16.5" customHeight="1">
      <c r="A220" s="440"/>
      <c r="B220" s="1702"/>
      <c r="C220" s="2691" t="s">
        <v>792</v>
      </c>
      <c r="D220" s="2691"/>
      <c r="E220" s="2691"/>
      <c r="F220" s="2691"/>
      <c r="G220" s="2691"/>
      <c r="H220" s="2691"/>
      <c r="I220" s="2692"/>
      <c r="J220" s="2691"/>
      <c r="K220" s="2691"/>
      <c r="L220" s="2914">
        <v>137325246282</v>
      </c>
      <c r="M220" s="2914"/>
      <c r="N220" s="2915"/>
      <c r="O220" s="2914"/>
      <c r="P220" s="2914"/>
      <c r="Q220" s="2915"/>
      <c r="R220" s="2915"/>
      <c r="S220" s="2914"/>
      <c r="T220" s="3106">
        <v>6500486844</v>
      </c>
      <c r="U220" s="3107"/>
      <c r="V220" s="3107"/>
      <c r="W220" s="3107"/>
      <c r="X220" s="3107"/>
      <c r="Y220" s="3107"/>
      <c r="Z220" s="3107"/>
      <c r="AA220" s="3108"/>
      <c r="AB220" s="3006">
        <v>9494878816</v>
      </c>
      <c r="AC220" s="3007"/>
      <c r="AD220" s="3007"/>
      <c r="AE220" s="3007"/>
      <c r="AF220" s="3007"/>
      <c r="AG220" s="3007"/>
      <c r="AH220" s="3008"/>
      <c r="AI220" s="3006">
        <v>572513923</v>
      </c>
      <c r="AJ220" s="3007"/>
      <c r="AK220" s="3007"/>
      <c r="AL220" s="3007"/>
      <c r="AM220" s="3007"/>
      <c r="AN220" s="3007"/>
      <c r="AO220" s="3008"/>
      <c r="AP220" s="2914">
        <v>153893125865</v>
      </c>
      <c r="AQ220" s="2914"/>
      <c r="AR220" s="2915"/>
      <c r="AS220" s="2915"/>
      <c r="AT220" s="2915"/>
      <c r="AU220" s="2914"/>
      <c r="AV220" s="2914"/>
      <c r="AW220" s="2914"/>
      <c r="AY220" s="1702"/>
      <c r="AZ220" s="1702"/>
      <c r="BA220" s="441" t="s">
        <v>898</v>
      </c>
      <c r="BB220" s="442"/>
      <c r="BC220" s="442"/>
      <c r="BD220" s="442"/>
      <c r="BE220" s="442"/>
      <c r="BF220" s="442"/>
      <c r="BG220" s="442"/>
      <c r="BH220" s="442"/>
      <c r="BI220" s="2749"/>
      <c r="BJ220" s="2749"/>
      <c r="BK220" s="2749"/>
      <c r="BL220" s="2749"/>
      <c r="BM220" s="2749"/>
      <c r="BN220" s="2749"/>
      <c r="BO220" s="2749"/>
      <c r="BP220" s="2749"/>
      <c r="BQ220" s="2749"/>
      <c r="BR220" s="2749"/>
      <c r="BS220" s="2749"/>
      <c r="BT220" s="2749"/>
      <c r="BU220" s="2749"/>
      <c r="BV220" s="2749"/>
      <c r="BW220" s="2749"/>
      <c r="BX220" s="2749"/>
      <c r="BY220" s="2749"/>
      <c r="BZ220" s="2749"/>
      <c r="CA220" s="2749"/>
      <c r="CB220" s="2749"/>
      <c r="CC220" s="2687">
        <v>0</v>
      </c>
      <c r="CD220" s="2687"/>
      <c r="CE220" s="2687"/>
      <c r="CF220" s="2687"/>
      <c r="CG220" s="2687"/>
      <c r="CH220" s="1724"/>
      <c r="CI220" s="1754"/>
      <c r="CJ220" s="840"/>
      <c r="CK220" s="444"/>
    </row>
    <row r="221" spans="1:91" ht="17.25" customHeight="1">
      <c r="A221" s="440"/>
      <c r="B221" s="1702"/>
      <c r="C221" s="2748" t="s">
        <v>793</v>
      </c>
      <c r="D221" s="2748"/>
      <c r="E221" s="2748"/>
      <c r="F221" s="2748"/>
      <c r="G221" s="2748"/>
      <c r="H221" s="2748"/>
      <c r="I221" s="2748"/>
      <c r="J221" s="2748"/>
      <c r="K221" s="2748"/>
      <c r="L221" s="2886">
        <v>522387000</v>
      </c>
      <c r="M221" s="2886"/>
      <c r="N221" s="2886"/>
      <c r="O221" s="2886"/>
      <c r="P221" s="2886"/>
      <c r="Q221" s="2886"/>
      <c r="R221" s="2886"/>
      <c r="S221" s="2886"/>
      <c r="T221" s="2886">
        <v>0</v>
      </c>
      <c r="U221" s="2886"/>
      <c r="V221" s="2886"/>
      <c r="W221" s="2886"/>
      <c r="X221" s="2886"/>
      <c r="Y221" s="2886"/>
      <c r="Z221" s="2886"/>
      <c r="AA221" s="2886"/>
      <c r="AB221" s="2955">
        <v>3400000000</v>
      </c>
      <c r="AC221" s="2956"/>
      <c r="AD221" s="2956"/>
      <c r="AE221" s="2956"/>
      <c r="AF221" s="2956"/>
      <c r="AG221" s="2956"/>
      <c r="AH221" s="2957"/>
      <c r="AI221" s="3024">
        <v>0</v>
      </c>
      <c r="AJ221" s="3025"/>
      <c r="AK221" s="3025"/>
      <c r="AL221" s="3025"/>
      <c r="AM221" s="3025"/>
      <c r="AN221" s="3025"/>
      <c r="AO221" s="3026"/>
      <c r="AP221" s="2951">
        <v>3922387000</v>
      </c>
      <c r="AQ221" s="2951"/>
      <c r="AR221" s="2951"/>
      <c r="AS221" s="2951"/>
      <c r="AT221" s="2951"/>
      <c r="AU221" s="2951"/>
      <c r="AV221" s="2951"/>
      <c r="AW221" s="2951"/>
      <c r="AY221" s="1702"/>
      <c r="AZ221" s="1702"/>
      <c r="BA221" s="441" t="s">
        <v>899</v>
      </c>
      <c r="BB221" s="442"/>
      <c r="BC221" s="442"/>
      <c r="BD221" s="442"/>
      <c r="BE221" s="442"/>
      <c r="BF221" s="442"/>
      <c r="BG221" s="442"/>
      <c r="BH221" s="442"/>
      <c r="BI221" s="2686">
        <v>0</v>
      </c>
      <c r="BJ221" s="2686"/>
      <c r="BK221" s="2686"/>
      <c r="BL221" s="2686"/>
      <c r="BM221" s="2686"/>
      <c r="BN221" s="2686">
        <v>0</v>
      </c>
      <c r="BO221" s="2686"/>
      <c r="BP221" s="2686"/>
      <c r="BQ221" s="2686"/>
      <c r="BR221" s="2686"/>
      <c r="BS221" s="2686">
        <v>0</v>
      </c>
      <c r="BT221" s="2686"/>
      <c r="BU221" s="2686"/>
      <c r="BV221" s="2686"/>
      <c r="BW221" s="2686"/>
      <c r="BX221" s="2686">
        <v>0</v>
      </c>
      <c r="BY221" s="2686"/>
      <c r="BZ221" s="2686"/>
      <c r="CA221" s="2686"/>
      <c r="CB221" s="2686"/>
      <c r="CC221" s="2686">
        <v>0</v>
      </c>
      <c r="CD221" s="2686"/>
      <c r="CE221" s="2686"/>
      <c r="CF221" s="2686"/>
      <c r="CG221" s="2686"/>
      <c r="CH221" s="1723"/>
      <c r="CI221" s="444"/>
      <c r="CJ221" s="444"/>
      <c r="CK221" s="444"/>
    </row>
    <row r="222" spans="1:91" s="1744" customFormat="1" ht="16.5" customHeight="1">
      <c r="A222" s="814"/>
      <c r="B222" s="383"/>
      <c r="C222" s="2881" t="s">
        <v>767</v>
      </c>
      <c r="D222" s="2711"/>
      <c r="E222" s="2711"/>
      <c r="F222" s="2711"/>
      <c r="G222" s="2711"/>
      <c r="H222" s="2711"/>
      <c r="I222" s="2711"/>
      <c r="J222" s="2711"/>
      <c r="K222" s="2711"/>
      <c r="L222" s="3018">
        <v>522387000</v>
      </c>
      <c r="M222" s="3018"/>
      <c r="N222" s="3018"/>
      <c r="O222" s="3018"/>
      <c r="P222" s="3018"/>
      <c r="Q222" s="3018"/>
      <c r="R222" s="3018"/>
      <c r="S222" s="3018"/>
      <c r="T222" s="3005"/>
      <c r="U222" s="3005"/>
      <c r="V222" s="3005"/>
      <c r="W222" s="3005"/>
      <c r="X222" s="3005"/>
      <c r="Y222" s="3005"/>
      <c r="Z222" s="3005"/>
      <c r="AA222" s="3005"/>
      <c r="AB222" s="2952">
        <v>3400000000</v>
      </c>
      <c r="AC222" s="2953"/>
      <c r="AD222" s="2953"/>
      <c r="AE222" s="2953"/>
      <c r="AF222" s="2953"/>
      <c r="AG222" s="2953"/>
      <c r="AH222" s="2954"/>
      <c r="AI222" s="2883"/>
      <c r="AJ222" s="2884"/>
      <c r="AK222" s="2884"/>
      <c r="AL222" s="2884"/>
      <c r="AM222" s="2884"/>
      <c r="AN222" s="2884"/>
      <c r="AO222" s="2885"/>
      <c r="AP222" s="2913">
        <v>3922387000</v>
      </c>
      <c r="AQ222" s="2913"/>
      <c r="AR222" s="2913"/>
      <c r="AS222" s="2913"/>
      <c r="AT222" s="2913"/>
      <c r="AU222" s="2913"/>
      <c r="AV222" s="2913"/>
      <c r="AW222" s="2913"/>
      <c r="AY222" s="383"/>
      <c r="AZ222" s="383"/>
      <c r="BA222" s="815" t="s">
        <v>900</v>
      </c>
      <c r="BB222" s="816"/>
      <c r="BC222" s="816"/>
      <c r="BD222" s="816"/>
      <c r="BE222" s="816"/>
      <c r="BF222" s="816"/>
      <c r="BG222" s="816"/>
      <c r="BH222" s="816"/>
      <c r="BI222" s="2696"/>
      <c r="BJ222" s="2696"/>
      <c r="BK222" s="2696"/>
      <c r="BL222" s="2696"/>
      <c r="BM222" s="2696"/>
      <c r="BN222" s="2696"/>
      <c r="BO222" s="2696"/>
      <c r="BP222" s="2696"/>
      <c r="BQ222" s="2696"/>
      <c r="BR222" s="2696"/>
      <c r="BS222" s="2696"/>
      <c r="BT222" s="2696"/>
      <c r="BU222" s="2696"/>
      <c r="BV222" s="2696"/>
      <c r="BW222" s="2696"/>
      <c r="BX222" s="2696"/>
      <c r="BY222" s="2696"/>
      <c r="BZ222" s="2696"/>
      <c r="CA222" s="2696"/>
      <c r="CB222" s="2696"/>
      <c r="CC222" s="2737">
        <v>0</v>
      </c>
      <c r="CD222" s="2737"/>
      <c r="CE222" s="2737"/>
      <c r="CF222" s="2737"/>
      <c r="CG222" s="2737"/>
      <c r="CH222" s="1729"/>
      <c r="CI222" s="817"/>
      <c r="CJ222" s="443"/>
      <c r="CK222" s="1199"/>
      <c r="CM222" s="436"/>
    </row>
    <row r="223" spans="1:91" s="1744" customFormat="1" ht="27.75" hidden="1" customHeight="1">
      <c r="A223" s="814"/>
      <c r="B223" s="383"/>
      <c r="C223" s="3048" t="s">
        <v>1431</v>
      </c>
      <c r="D223" s="3049"/>
      <c r="E223" s="3049"/>
      <c r="F223" s="3049"/>
      <c r="G223" s="3049"/>
      <c r="H223" s="3049"/>
      <c r="I223" s="3049"/>
      <c r="J223" s="3049"/>
      <c r="K223" s="3049"/>
      <c r="L223" s="3018"/>
      <c r="M223" s="3018"/>
      <c r="N223" s="3018"/>
      <c r="O223" s="3018"/>
      <c r="P223" s="3018"/>
      <c r="Q223" s="3018"/>
      <c r="R223" s="3018"/>
      <c r="S223" s="3018"/>
      <c r="T223" s="3005"/>
      <c r="U223" s="3005"/>
      <c r="V223" s="3005"/>
      <c r="W223" s="3005"/>
      <c r="X223" s="3005"/>
      <c r="Y223" s="3005"/>
      <c r="Z223" s="3005"/>
      <c r="AA223" s="3005"/>
      <c r="AB223" s="2952"/>
      <c r="AC223" s="2953"/>
      <c r="AD223" s="2953"/>
      <c r="AE223" s="2953"/>
      <c r="AF223" s="2953"/>
      <c r="AG223" s="2953"/>
      <c r="AH223" s="2954"/>
      <c r="AI223" s="2883"/>
      <c r="AJ223" s="2884"/>
      <c r="AK223" s="2884"/>
      <c r="AL223" s="2884"/>
      <c r="AM223" s="2884"/>
      <c r="AN223" s="2884"/>
      <c r="AO223" s="2885"/>
      <c r="AP223" s="2913">
        <v>0</v>
      </c>
      <c r="AQ223" s="2913"/>
      <c r="AR223" s="2913"/>
      <c r="AS223" s="2913"/>
      <c r="AT223" s="2913"/>
      <c r="AU223" s="2913"/>
      <c r="AV223" s="2913"/>
      <c r="AW223" s="2913"/>
      <c r="AY223" s="383"/>
      <c r="AZ223" s="383"/>
      <c r="BA223" s="815" t="s">
        <v>901</v>
      </c>
      <c r="BB223" s="816"/>
      <c r="BC223" s="816"/>
      <c r="BD223" s="816"/>
      <c r="BE223" s="816"/>
      <c r="BF223" s="816"/>
      <c r="BG223" s="816"/>
      <c r="BH223" s="816"/>
      <c r="BI223" s="2696"/>
      <c r="BJ223" s="2696"/>
      <c r="BK223" s="2696"/>
      <c r="BL223" s="2696"/>
      <c r="BM223" s="2696"/>
      <c r="BN223" s="2696"/>
      <c r="BO223" s="2696"/>
      <c r="BP223" s="2696"/>
      <c r="BQ223" s="2696"/>
      <c r="BR223" s="2696"/>
      <c r="BS223" s="2696"/>
      <c r="BT223" s="2696"/>
      <c r="BU223" s="2696"/>
      <c r="BV223" s="2696"/>
      <c r="BW223" s="2696"/>
      <c r="BX223" s="2696"/>
      <c r="BY223" s="2696"/>
      <c r="BZ223" s="2696"/>
      <c r="CA223" s="2696"/>
      <c r="CB223" s="2696"/>
      <c r="CC223" s="2737">
        <v>0</v>
      </c>
      <c r="CD223" s="2737"/>
      <c r="CE223" s="2737"/>
      <c r="CF223" s="2737"/>
      <c r="CG223" s="2737"/>
      <c r="CH223" s="1729"/>
      <c r="CI223" s="817"/>
      <c r="CJ223" s="817"/>
      <c r="CK223" s="817"/>
      <c r="CM223" s="436"/>
    </row>
    <row r="224" spans="1:91" ht="17.25" customHeight="1">
      <c r="A224" s="440"/>
      <c r="B224" s="1702"/>
      <c r="C224" s="2748" t="s">
        <v>794</v>
      </c>
      <c r="D224" s="2748"/>
      <c r="E224" s="2748"/>
      <c r="F224" s="2748"/>
      <c r="G224" s="2748"/>
      <c r="H224" s="2748"/>
      <c r="I224" s="2748"/>
      <c r="J224" s="2748"/>
      <c r="K224" s="2748"/>
      <c r="L224" s="2886">
        <v>0</v>
      </c>
      <c r="M224" s="2886"/>
      <c r="N224" s="2886"/>
      <c r="O224" s="2886"/>
      <c r="P224" s="2886"/>
      <c r="Q224" s="2886"/>
      <c r="R224" s="2886"/>
      <c r="S224" s="2886"/>
      <c r="T224" s="2886">
        <v>1668710001</v>
      </c>
      <c r="U224" s="2886"/>
      <c r="V224" s="2886"/>
      <c r="W224" s="2886"/>
      <c r="X224" s="2886"/>
      <c r="Y224" s="2886"/>
      <c r="Z224" s="2886"/>
      <c r="AA224" s="2886"/>
      <c r="AB224" s="3051">
        <v>6815299135</v>
      </c>
      <c r="AC224" s="3052"/>
      <c r="AD224" s="3052"/>
      <c r="AE224" s="3052"/>
      <c r="AF224" s="3052"/>
      <c r="AG224" s="3052"/>
      <c r="AH224" s="3053"/>
      <c r="AI224" s="3097">
        <v>0</v>
      </c>
      <c r="AJ224" s="3098"/>
      <c r="AK224" s="3098"/>
      <c r="AL224" s="3098"/>
      <c r="AM224" s="3098"/>
      <c r="AN224" s="3098"/>
      <c r="AO224" s="3099"/>
      <c r="AP224" s="2951">
        <v>8484009136</v>
      </c>
      <c r="AQ224" s="2951"/>
      <c r="AR224" s="2951"/>
      <c r="AS224" s="2951"/>
      <c r="AT224" s="2951"/>
      <c r="AU224" s="2951"/>
      <c r="AV224" s="2951"/>
      <c r="AW224" s="2951"/>
      <c r="AY224" s="1702"/>
      <c r="AZ224" s="1702"/>
      <c r="BA224" s="441" t="s">
        <v>903</v>
      </c>
      <c r="BB224" s="442"/>
      <c r="BC224" s="442"/>
      <c r="BD224" s="442"/>
      <c r="BE224" s="442"/>
      <c r="BF224" s="442"/>
      <c r="BG224" s="442"/>
      <c r="BH224" s="442"/>
      <c r="BI224" s="2686">
        <v>0</v>
      </c>
      <c r="BJ224" s="2686"/>
      <c r="BK224" s="2686"/>
      <c r="BL224" s="2686"/>
      <c r="BM224" s="2686"/>
      <c r="BN224" s="2686">
        <v>0</v>
      </c>
      <c r="BO224" s="2686"/>
      <c r="BP224" s="2686"/>
      <c r="BQ224" s="2686"/>
      <c r="BR224" s="2686"/>
      <c r="BS224" s="2686">
        <v>0</v>
      </c>
      <c r="BT224" s="2686"/>
      <c r="BU224" s="2686"/>
      <c r="BV224" s="2686"/>
      <c r="BW224" s="2686"/>
      <c r="BX224" s="2686">
        <v>0</v>
      </c>
      <c r="BY224" s="2686"/>
      <c r="BZ224" s="2686"/>
      <c r="CA224" s="2686"/>
      <c r="CB224" s="2686"/>
      <c r="CC224" s="2686">
        <v>0</v>
      </c>
      <c r="CD224" s="2686"/>
      <c r="CE224" s="2686"/>
      <c r="CF224" s="2686"/>
      <c r="CG224" s="2686"/>
      <c r="CH224" s="1723"/>
      <c r="CI224" s="444"/>
      <c r="CJ224" s="444"/>
      <c r="CK224" s="444"/>
    </row>
    <row r="225" spans="1:93" s="1744" customFormat="1" ht="19.5" hidden="1" customHeight="1">
      <c r="A225" s="814"/>
      <c r="B225" s="383"/>
      <c r="C225" s="2711" t="s">
        <v>786</v>
      </c>
      <c r="D225" s="2711"/>
      <c r="E225" s="2711"/>
      <c r="F225" s="2711"/>
      <c r="G225" s="2711"/>
      <c r="H225" s="2711"/>
      <c r="I225" s="2711"/>
      <c r="J225" s="2711"/>
      <c r="K225" s="2711"/>
      <c r="L225" s="3100"/>
      <c r="M225" s="3100"/>
      <c r="N225" s="3100"/>
      <c r="O225" s="3100"/>
      <c r="P225" s="3100"/>
      <c r="Q225" s="3100"/>
      <c r="R225" s="3100"/>
      <c r="S225" s="3100"/>
      <c r="T225" s="3005"/>
      <c r="U225" s="3005"/>
      <c r="V225" s="3005"/>
      <c r="W225" s="3005"/>
      <c r="X225" s="3005"/>
      <c r="Y225" s="3005"/>
      <c r="Z225" s="3005"/>
      <c r="AA225" s="3005"/>
      <c r="AB225" s="2952"/>
      <c r="AC225" s="2953"/>
      <c r="AD225" s="2953"/>
      <c r="AE225" s="2953"/>
      <c r="AF225" s="2953"/>
      <c r="AG225" s="2953"/>
      <c r="AH225" s="2954"/>
      <c r="AI225" s="3094"/>
      <c r="AJ225" s="3095"/>
      <c r="AK225" s="3095"/>
      <c r="AL225" s="3095"/>
      <c r="AM225" s="3095"/>
      <c r="AN225" s="3095"/>
      <c r="AO225" s="3096"/>
      <c r="AP225" s="2934">
        <v>0</v>
      </c>
      <c r="AQ225" s="2934"/>
      <c r="AR225" s="2934"/>
      <c r="AS225" s="2934"/>
      <c r="AT225" s="2934"/>
      <c r="AU225" s="2934"/>
      <c r="AV225" s="2934"/>
      <c r="AW225" s="2934"/>
      <c r="AY225" s="383"/>
      <c r="AZ225" s="383"/>
      <c r="BA225" s="815" t="s">
        <v>904</v>
      </c>
      <c r="BB225" s="816"/>
      <c r="BC225" s="816"/>
      <c r="BD225" s="816"/>
      <c r="BE225" s="816"/>
      <c r="BF225" s="816"/>
      <c r="BG225" s="816"/>
      <c r="BH225" s="816"/>
      <c r="BI225" s="2696"/>
      <c r="BJ225" s="2696"/>
      <c r="BK225" s="2696"/>
      <c r="BL225" s="2696"/>
      <c r="BM225" s="2696"/>
      <c r="BN225" s="2696"/>
      <c r="BO225" s="2696"/>
      <c r="BP225" s="2696"/>
      <c r="BQ225" s="2696"/>
      <c r="BR225" s="2696"/>
      <c r="BS225" s="2696"/>
      <c r="BT225" s="2696"/>
      <c r="BU225" s="2696"/>
      <c r="BV225" s="2696"/>
      <c r="BW225" s="2696"/>
      <c r="BX225" s="2696"/>
      <c r="BY225" s="2696"/>
      <c r="BZ225" s="2696"/>
      <c r="CA225" s="2696"/>
      <c r="CB225" s="2696"/>
      <c r="CC225" s="2737">
        <v>0</v>
      </c>
      <c r="CD225" s="2737"/>
      <c r="CE225" s="2737"/>
      <c r="CF225" s="2737"/>
      <c r="CG225" s="2737"/>
      <c r="CH225" s="1729"/>
      <c r="CI225" s="817"/>
      <c r="CJ225" s="2747"/>
      <c r="CK225" s="2747"/>
      <c r="CL225" s="2747"/>
      <c r="CM225" s="2747"/>
      <c r="CN225" s="2747"/>
      <c r="CO225" s="2747"/>
    </row>
    <row r="226" spans="1:93" s="1744" customFormat="1" ht="18" customHeight="1">
      <c r="A226" s="814"/>
      <c r="B226" s="383"/>
      <c r="C226" s="2826" t="s">
        <v>759</v>
      </c>
      <c r="D226" s="2827"/>
      <c r="E226" s="2827"/>
      <c r="F226" s="2827"/>
      <c r="G226" s="2827"/>
      <c r="H226" s="2827"/>
      <c r="I226" s="2827"/>
      <c r="J226" s="2827"/>
      <c r="K226" s="2827"/>
      <c r="L226" s="2893"/>
      <c r="M226" s="2893"/>
      <c r="N226" s="2893"/>
      <c r="O226" s="2893"/>
      <c r="P226" s="2893"/>
      <c r="Q226" s="2893"/>
      <c r="R226" s="2893"/>
      <c r="S226" s="2893"/>
      <c r="T226" s="3005">
        <v>1668710001</v>
      </c>
      <c r="U226" s="3005"/>
      <c r="V226" s="3005"/>
      <c r="W226" s="3005"/>
      <c r="X226" s="3005"/>
      <c r="Y226" s="3005"/>
      <c r="Z226" s="3005"/>
      <c r="AA226" s="3005"/>
      <c r="AB226" s="2894">
        <v>5675295499</v>
      </c>
      <c r="AC226" s="2895"/>
      <c r="AD226" s="2895"/>
      <c r="AE226" s="2895"/>
      <c r="AF226" s="2895"/>
      <c r="AG226" s="2895"/>
      <c r="AH226" s="2896"/>
      <c r="AI226" s="3143"/>
      <c r="AJ226" s="3144"/>
      <c r="AK226" s="3144"/>
      <c r="AL226" s="3144"/>
      <c r="AM226" s="3144"/>
      <c r="AN226" s="3144"/>
      <c r="AO226" s="3145"/>
      <c r="AP226" s="2934">
        <v>7344005500</v>
      </c>
      <c r="AQ226" s="2934"/>
      <c r="AR226" s="2934"/>
      <c r="AS226" s="2934"/>
      <c r="AT226" s="2934"/>
      <c r="AU226" s="2934"/>
      <c r="AV226" s="2934"/>
      <c r="AW226" s="2934"/>
      <c r="AY226" s="383"/>
      <c r="AZ226" s="383"/>
      <c r="BA226" s="815"/>
      <c r="BB226" s="816"/>
      <c r="BC226" s="816"/>
      <c r="BD226" s="816"/>
      <c r="BE226" s="816"/>
      <c r="BF226" s="816"/>
      <c r="BG226" s="816"/>
      <c r="BH226" s="816"/>
      <c r="BI226" s="1725"/>
      <c r="BJ226" s="1725"/>
      <c r="BK226" s="1725"/>
      <c r="BL226" s="1725"/>
      <c r="BM226" s="1725"/>
      <c r="BN226" s="1725"/>
      <c r="BO226" s="1725"/>
      <c r="BP226" s="1725"/>
      <c r="BQ226" s="1725"/>
      <c r="BR226" s="1725"/>
      <c r="BS226" s="1725"/>
      <c r="BT226" s="1725"/>
      <c r="BU226" s="1725"/>
      <c r="BV226" s="1725"/>
      <c r="BW226" s="1725"/>
      <c r="BX226" s="1725"/>
      <c r="BY226" s="1725"/>
      <c r="BZ226" s="1725"/>
      <c r="CA226" s="1725"/>
      <c r="CB226" s="1725"/>
      <c r="CC226" s="1729"/>
      <c r="CD226" s="1729"/>
      <c r="CE226" s="1729"/>
      <c r="CF226" s="1729"/>
      <c r="CG226" s="1729"/>
      <c r="CH226" s="1729"/>
      <c r="CI226" s="1376"/>
      <c r="CJ226" s="817"/>
      <c r="CK226" s="817"/>
      <c r="CM226" s="436"/>
    </row>
    <row r="227" spans="1:93" s="1744" customFormat="1" ht="30" customHeight="1">
      <c r="A227" s="814"/>
      <c r="B227" s="383"/>
      <c r="C227" s="2887" t="s">
        <v>2008</v>
      </c>
      <c r="D227" s="2888"/>
      <c r="E227" s="2888"/>
      <c r="F227" s="2888"/>
      <c r="G227" s="2888"/>
      <c r="H227" s="2888"/>
      <c r="I227" s="2888"/>
      <c r="J227" s="2888"/>
      <c r="K227" s="2889"/>
      <c r="L227" s="3018"/>
      <c r="M227" s="3018"/>
      <c r="N227" s="3018"/>
      <c r="O227" s="3018"/>
      <c r="P227" s="3018"/>
      <c r="Q227" s="3018"/>
      <c r="R227" s="3018"/>
      <c r="S227" s="3018"/>
      <c r="T227" s="3005"/>
      <c r="U227" s="3005"/>
      <c r="V227" s="3005"/>
      <c r="W227" s="3005"/>
      <c r="X227" s="3005"/>
      <c r="Y227" s="3005"/>
      <c r="Z227" s="3005"/>
      <c r="AA227" s="3005"/>
      <c r="AB227" s="2952">
        <v>1140003636</v>
      </c>
      <c r="AC227" s="2953"/>
      <c r="AD227" s="2953"/>
      <c r="AE227" s="2953"/>
      <c r="AF227" s="2953"/>
      <c r="AG227" s="2953"/>
      <c r="AH227" s="2954"/>
      <c r="AI227" s="3094"/>
      <c r="AJ227" s="3095"/>
      <c r="AK227" s="3095"/>
      <c r="AL227" s="3095"/>
      <c r="AM227" s="3095"/>
      <c r="AN227" s="3095"/>
      <c r="AO227" s="3096"/>
      <c r="AP227" s="2934">
        <v>1140003636</v>
      </c>
      <c r="AQ227" s="2934"/>
      <c r="AR227" s="2934"/>
      <c r="AS227" s="2934"/>
      <c r="AT227" s="2934"/>
      <c r="AU227" s="2934"/>
      <c r="AV227" s="2934"/>
      <c r="AW227" s="2934"/>
      <c r="AY227" s="383"/>
      <c r="AZ227" s="383"/>
      <c r="BA227" s="815" t="s">
        <v>905</v>
      </c>
      <c r="BB227" s="816"/>
      <c r="BC227" s="816"/>
      <c r="BD227" s="816"/>
      <c r="BE227" s="816"/>
      <c r="BF227" s="816"/>
      <c r="BG227" s="816"/>
      <c r="BH227" s="816"/>
      <c r="BI227" s="2696"/>
      <c r="BJ227" s="2696"/>
      <c r="BK227" s="2696"/>
      <c r="BL227" s="2696"/>
      <c r="BM227" s="2696"/>
      <c r="BN227" s="2696"/>
      <c r="BO227" s="2696"/>
      <c r="BP227" s="2696"/>
      <c r="BQ227" s="2696"/>
      <c r="BR227" s="2696"/>
      <c r="BS227" s="2696"/>
      <c r="BT227" s="2696"/>
      <c r="BU227" s="2696"/>
      <c r="BV227" s="2696"/>
      <c r="BW227" s="2696"/>
      <c r="BX227" s="2696"/>
      <c r="BY227" s="2696"/>
      <c r="BZ227" s="2696"/>
      <c r="CA227" s="2696"/>
      <c r="CB227" s="2696"/>
      <c r="CC227" s="2737">
        <v>0</v>
      </c>
      <c r="CD227" s="2737"/>
      <c r="CE227" s="2737"/>
      <c r="CF227" s="2737"/>
      <c r="CG227" s="2737"/>
      <c r="CH227" s="1729"/>
      <c r="CI227" s="1199"/>
      <c r="CJ227" s="817"/>
      <c r="CK227" s="817"/>
      <c r="CM227" s="436"/>
    </row>
    <row r="228" spans="1:93" ht="17.25" customHeight="1">
      <c r="A228" s="440"/>
      <c r="B228" s="1702"/>
      <c r="C228" s="2741" t="s">
        <v>796</v>
      </c>
      <c r="D228" s="2741"/>
      <c r="E228" s="2741"/>
      <c r="F228" s="2741"/>
      <c r="G228" s="2741"/>
      <c r="H228" s="2741"/>
      <c r="I228" s="2741"/>
      <c r="J228" s="2741"/>
      <c r="K228" s="2741"/>
      <c r="L228" s="2897">
        <v>137847633282</v>
      </c>
      <c r="M228" s="2897"/>
      <c r="N228" s="2897"/>
      <c r="O228" s="2897"/>
      <c r="P228" s="2897"/>
      <c r="Q228" s="2897"/>
      <c r="R228" s="2897"/>
      <c r="S228" s="2897"/>
      <c r="T228" s="2897">
        <v>4831776843</v>
      </c>
      <c r="U228" s="2897"/>
      <c r="V228" s="2897"/>
      <c r="W228" s="2897"/>
      <c r="X228" s="2897"/>
      <c r="Y228" s="2897"/>
      <c r="Z228" s="2897"/>
      <c r="AA228" s="2897"/>
      <c r="AB228" s="3102">
        <v>6079579681</v>
      </c>
      <c r="AC228" s="3103"/>
      <c r="AD228" s="3103"/>
      <c r="AE228" s="3103"/>
      <c r="AF228" s="3103"/>
      <c r="AG228" s="3103"/>
      <c r="AH228" s="3104"/>
      <c r="AI228" s="3153">
        <v>572513923</v>
      </c>
      <c r="AJ228" s="3154"/>
      <c r="AK228" s="3154"/>
      <c r="AL228" s="3154"/>
      <c r="AM228" s="3154"/>
      <c r="AN228" s="3154"/>
      <c r="AO228" s="3155"/>
      <c r="AP228" s="2882">
        <v>149331503729</v>
      </c>
      <c r="AQ228" s="2882"/>
      <c r="AR228" s="2882"/>
      <c r="AS228" s="2882"/>
      <c r="AT228" s="2882"/>
      <c r="AU228" s="2882"/>
      <c r="AV228" s="2882"/>
      <c r="AW228" s="2882"/>
      <c r="AY228" s="1702"/>
      <c r="AZ228" s="1702"/>
      <c r="BA228" s="441" t="s">
        <v>906</v>
      </c>
      <c r="BB228" s="442"/>
      <c r="BC228" s="442"/>
      <c r="BD228" s="442"/>
      <c r="BE228" s="442"/>
      <c r="BF228" s="442"/>
      <c r="BG228" s="442"/>
      <c r="BH228" s="442"/>
      <c r="BI228" s="2686">
        <v>0</v>
      </c>
      <c r="BJ228" s="2686"/>
      <c r="BK228" s="2686"/>
      <c r="BL228" s="2686"/>
      <c r="BM228" s="2686"/>
      <c r="BN228" s="2686">
        <v>0</v>
      </c>
      <c r="BO228" s="2686"/>
      <c r="BP228" s="2686"/>
      <c r="BQ228" s="2686"/>
      <c r="BR228" s="2686"/>
      <c r="BS228" s="2686">
        <v>0</v>
      </c>
      <c r="BT228" s="2686"/>
      <c r="BU228" s="2686"/>
      <c r="BV228" s="2686"/>
      <c r="BW228" s="2686"/>
      <c r="BX228" s="2686">
        <v>0</v>
      </c>
      <c r="BY228" s="2686"/>
      <c r="BZ228" s="2686"/>
      <c r="CA228" s="2686"/>
      <c r="CB228" s="2686"/>
      <c r="CC228" s="2686">
        <v>0</v>
      </c>
      <c r="CD228" s="2686"/>
      <c r="CE228" s="2686"/>
      <c r="CF228" s="2686"/>
      <c r="CG228" s="2686"/>
      <c r="CH228" s="1723"/>
      <c r="CI228" s="1690"/>
      <c r="CJ228" s="840"/>
      <c r="CK228" s="444"/>
    </row>
    <row r="229" spans="1:93" ht="15.75" hidden="1" customHeight="1">
      <c r="C229" s="3001" t="s">
        <v>720</v>
      </c>
      <c r="D229" s="3001"/>
      <c r="E229" s="3001"/>
      <c r="F229" s="3001"/>
      <c r="G229" s="3001"/>
      <c r="H229" s="3001"/>
      <c r="I229" s="3002"/>
      <c r="J229" s="3001"/>
      <c r="K229" s="3001"/>
      <c r="L229" s="3020" t="s">
        <v>944</v>
      </c>
      <c r="M229" s="3020"/>
      <c r="N229" s="3021"/>
      <c r="O229" s="3020"/>
      <c r="P229" s="3020"/>
      <c r="Q229" s="3021"/>
      <c r="R229" s="3021"/>
      <c r="S229" s="3020"/>
      <c r="T229" s="3020" t="s">
        <v>945</v>
      </c>
      <c r="U229" s="3020"/>
      <c r="V229" s="3021"/>
      <c r="W229" s="3020"/>
      <c r="X229" s="3021"/>
      <c r="Y229" s="3020"/>
      <c r="Z229" s="3021"/>
      <c r="AA229" s="3020"/>
      <c r="AB229" s="2941" t="s">
        <v>953</v>
      </c>
      <c r="AC229" s="2942"/>
      <c r="AD229" s="2942"/>
      <c r="AE229" s="2942"/>
      <c r="AF229" s="2942"/>
      <c r="AG229" s="2942"/>
      <c r="AH229" s="2942"/>
      <c r="AI229" s="2945" t="s">
        <v>954</v>
      </c>
      <c r="AJ229" s="2945"/>
      <c r="AK229" s="2945"/>
      <c r="AL229" s="2945"/>
      <c r="AM229" s="2945"/>
      <c r="AN229" s="2945"/>
      <c r="AO229" s="2945"/>
      <c r="AP229" s="2902" t="s">
        <v>580</v>
      </c>
      <c r="AQ229" s="2903"/>
      <c r="AR229" s="2904"/>
      <c r="AS229" s="2904"/>
      <c r="AT229" s="2905"/>
      <c r="AU229" s="2903"/>
      <c r="AV229" s="2903"/>
      <c r="AW229" s="2906"/>
      <c r="BA229" s="448" t="s">
        <v>888</v>
      </c>
      <c r="BB229" s="448"/>
      <c r="BC229" s="448"/>
      <c r="BD229" s="448"/>
      <c r="BE229" s="448"/>
      <c r="BF229" s="448"/>
      <c r="BG229" s="448"/>
      <c r="BH229" s="448"/>
      <c r="BI229" s="2767" t="s">
        <v>889</v>
      </c>
      <c r="BJ229" s="2767"/>
      <c r="BK229" s="2767"/>
      <c r="BL229" s="2767"/>
      <c r="BM229" s="2767"/>
      <c r="BN229" s="2767" t="s">
        <v>890</v>
      </c>
      <c r="BO229" s="2767"/>
      <c r="BP229" s="2767"/>
      <c r="BQ229" s="2767"/>
      <c r="BR229" s="2767"/>
      <c r="BS229" s="2767" t="s">
        <v>891</v>
      </c>
      <c r="BT229" s="2767"/>
      <c r="BU229" s="2767"/>
      <c r="BV229" s="2767"/>
      <c r="BW229" s="2767"/>
      <c r="BX229" s="2767" t="s">
        <v>892</v>
      </c>
      <c r="BY229" s="2767"/>
      <c r="BZ229" s="2767"/>
      <c r="CA229" s="2767"/>
      <c r="CB229" s="2767"/>
      <c r="CC229" s="2444" t="s">
        <v>197</v>
      </c>
      <c r="CD229" s="2444"/>
      <c r="CE229" s="2444"/>
      <c r="CF229" s="2444"/>
      <c r="CG229" s="2444"/>
      <c r="CH229" s="1604"/>
      <c r="CI229" s="1634"/>
      <c r="CJ229" s="1634"/>
    </row>
    <row r="230" spans="1:93" ht="12.75" hidden="1" customHeight="1">
      <c r="C230" s="3003"/>
      <c r="D230" s="3003"/>
      <c r="E230" s="3003"/>
      <c r="F230" s="3003"/>
      <c r="G230" s="3003"/>
      <c r="H230" s="3003"/>
      <c r="I230" s="3003"/>
      <c r="J230" s="3003"/>
      <c r="K230" s="3003"/>
      <c r="L230" s="3022"/>
      <c r="M230" s="3022"/>
      <c r="N230" s="3022"/>
      <c r="O230" s="3022"/>
      <c r="P230" s="3022"/>
      <c r="Q230" s="3022"/>
      <c r="R230" s="3022"/>
      <c r="S230" s="3022"/>
      <c r="T230" s="3022"/>
      <c r="U230" s="3022"/>
      <c r="V230" s="3022"/>
      <c r="W230" s="3022"/>
      <c r="X230" s="3022"/>
      <c r="Y230" s="3022"/>
      <c r="Z230" s="3022"/>
      <c r="AA230" s="3022"/>
      <c r="AB230" s="2943"/>
      <c r="AC230" s="2944"/>
      <c r="AD230" s="2944"/>
      <c r="AE230" s="2944"/>
      <c r="AF230" s="2944"/>
      <c r="AG230" s="2944"/>
      <c r="AH230" s="2944"/>
      <c r="AI230" s="2945"/>
      <c r="AJ230" s="2945"/>
      <c r="AK230" s="2945"/>
      <c r="AL230" s="2945"/>
      <c r="AM230" s="2945"/>
      <c r="AN230" s="2945"/>
      <c r="AO230" s="2945"/>
      <c r="AP230" s="2907"/>
      <c r="AQ230" s="2908"/>
      <c r="AR230" s="2909"/>
      <c r="AS230" s="2909"/>
      <c r="AT230" s="2909"/>
      <c r="AU230" s="2908"/>
      <c r="AV230" s="2908"/>
      <c r="AW230" s="2910"/>
      <c r="BA230" s="1677"/>
      <c r="BB230" s="449"/>
      <c r="BC230" s="449"/>
      <c r="BD230" s="449"/>
      <c r="BE230" s="449"/>
      <c r="BF230" s="449"/>
      <c r="BG230" s="449"/>
      <c r="BH230" s="449"/>
      <c r="BI230" s="2851" t="s">
        <v>893</v>
      </c>
      <c r="BJ230" s="2851"/>
      <c r="BK230" s="2851"/>
      <c r="BL230" s="2851"/>
      <c r="BM230" s="2851"/>
      <c r="BN230" s="2851" t="s">
        <v>894</v>
      </c>
      <c r="BO230" s="2851"/>
      <c r="BP230" s="2851"/>
      <c r="BQ230" s="2851"/>
      <c r="BR230" s="2851"/>
      <c r="BS230" s="2851" t="s">
        <v>895</v>
      </c>
      <c r="BT230" s="2851"/>
      <c r="BU230" s="2851"/>
      <c r="BV230" s="2851"/>
      <c r="BW230" s="2851"/>
      <c r="BX230" s="2851" t="s">
        <v>896</v>
      </c>
      <c r="BY230" s="2851"/>
      <c r="BZ230" s="2851"/>
      <c r="CA230" s="2851"/>
      <c r="CB230" s="2851"/>
      <c r="CC230" s="2773"/>
      <c r="CD230" s="2773"/>
      <c r="CE230" s="2773"/>
      <c r="CF230" s="2773"/>
      <c r="CG230" s="2773"/>
      <c r="CH230" s="1605"/>
      <c r="CI230" s="1634"/>
      <c r="CJ230" s="1634"/>
    </row>
    <row r="231" spans="1:93" s="1691" customFormat="1" ht="15.75" customHeight="1">
      <c r="A231" s="1712"/>
      <c r="B231" s="1672"/>
      <c r="C231" s="2823" t="s">
        <v>260</v>
      </c>
      <c r="D231" s="2824"/>
      <c r="E231" s="2824"/>
      <c r="F231" s="2824"/>
      <c r="G231" s="2824"/>
      <c r="H231" s="2824"/>
      <c r="I231" s="2824"/>
      <c r="J231" s="2824"/>
      <c r="K231" s="2824"/>
      <c r="L231" s="2824"/>
      <c r="M231" s="2824"/>
      <c r="N231" s="2824"/>
      <c r="O231" s="2824"/>
      <c r="P231" s="2824"/>
      <c r="Q231" s="2824"/>
      <c r="R231" s="2824"/>
      <c r="S231" s="2824"/>
      <c r="T231" s="2824"/>
      <c r="U231" s="2824"/>
      <c r="V231" s="2824"/>
      <c r="W231" s="2824"/>
      <c r="X231" s="2824"/>
      <c r="Y231" s="2824"/>
      <c r="Z231" s="2824"/>
      <c r="AA231" s="2824"/>
      <c r="AB231" s="2824"/>
      <c r="AC231" s="2824"/>
      <c r="AD231" s="2824"/>
      <c r="AE231" s="2824"/>
      <c r="AF231" s="2824"/>
      <c r="AG231" s="2824"/>
      <c r="AH231" s="2824"/>
      <c r="AI231" s="2824"/>
      <c r="AJ231" s="2824"/>
      <c r="AK231" s="2824"/>
      <c r="AL231" s="2824"/>
      <c r="AM231" s="2824"/>
      <c r="AN231" s="2824"/>
      <c r="AO231" s="2824"/>
      <c r="AP231" s="2824"/>
      <c r="AQ231" s="2824"/>
      <c r="AR231" s="2824"/>
      <c r="AS231" s="2824"/>
      <c r="AT231" s="2824"/>
      <c r="AU231" s="2824"/>
      <c r="AV231" s="2824"/>
      <c r="AW231" s="2825"/>
      <c r="AY231" s="1672"/>
      <c r="AZ231" s="1672"/>
      <c r="BA231" s="1196" t="s">
        <v>907</v>
      </c>
      <c r="BB231" s="1200"/>
      <c r="BC231" s="1200"/>
      <c r="BD231" s="1200"/>
      <c r="BE231" s="1200"/>
      <c r="BF231" s="1200"/>
      <c r="BG231" s="1200"/>
      <c r="BH231" s="1200"/>
      <c r="BI231" s="1728"/>
      <c r="BJ231" s="1728"/>
      <c r="BK231" s="1728"/>
      <c r="BL231" s="1728"/>
      <c r="BM231" s="1728"/>
      <c r="BN231" s="2713"/>
      <c r="BO231" s="2713"/>
      <c r="BP231" s="2713"/>
      <c r="BQ231" s="2713"/>
      <c r="BR231" s="2713"/>
      <c r="BS231" s="2713"/>
      <c r="BT231" s="2713"/>
      <c r="BU231" s="2713"/>
      <c r="BV231" s="2713"/>
      <c r="BW231" s="2713"/>
      <c r="BX231" s="2713"/>
      <c r="BY231" s="2713"/>
      <c r="BZ231" s="2713"/>
      <c r="CA231" s="2713"/>
      <c r="CB231" s="2713"/>
      <c r="CC231" s="2714"/>
      <c r="CD231" s="2714"/>
      <c r="CE231" s="2714"/>
      <c r="CF231" s="2714"/>
      <c r="CG231" s="2714"/>
      <c r="CH231" s="1201"/>
      <c r="CI231" s="1202"/>
      <c r="CJ231" s="1202"/>
      <c r="CK231" s="1202"/>
      <c r="CM231" s="1226"/>
    </row>
    <row r="232" spans="1:93" ht="16.5" customHeight="1">
      <c r="A232" s="440"/>
      <c r="B232" s="1702"/>
      <c r="C232" s="2735" t="s">
        <v>792</v>
      </c>
      <c r="D232" s="2735"/>
      <c r="E232" s="2735"/>
      <c r="F232" s="2735"/>
      <c r="G232" s="2735"/>
      <c r="H232" s="2735"/>
      <c r="I232" s="2736"/>
      <c r="J232" s="2735"/>
      <c r="K232" s="2735"/>
      <c r="L232" s="2718">
        <v>20154285081</v>
      </c>
      <c r="M232" s="2718"/>
      <c r="N232" s="2719"/>
      <c r="O232" s="2718"/>
      <c r="P232" s="2718"/>
      <c r="Q232" s="2719"/>
      <c r="R232" s="2719"/>
      <c r="S232" s="2718"/>
      <c r="T232" s="2718">
        <v>5666131845</v>
      </c>
      <c r="U232" s="2718"/>
      <c r="V232" s="2719"/>
      <c r="W232" s="2718"/>
      <c r="X232" s="2719"/>
      <c r="Y232" s="2718"/>
      <c r="Z232" s="2719"/>
      <c r="AA232" s="2718"/>
      <c r="AB232" s="2890">
        <v>8066199558</v>
      </c>
      <c r="AC232" s="2891"/>
      <c r="AD232" s="2891"/>
      <c r="AE232" s="2891"/>
      <c r="AF232" s="2891"/>
      <c r="AG232" s="2891"/>
      <c r="AH232" s="2892"/>
      <c r="AI232" s="2890">
        <v>521503424</v>
      </c>
      <c r="AJ232" s="2891"/>
      <c r="AK232" s="2891"/>
      <c r="AL232" s="2891"/>
      <c r="AM232" s="2891"/>
      <c r="AN232" s="2891"/>
      <c r="AO232" s="2892"/>
      <c r="AP232" s="2452">
        <v>34408119908</v>
      </c>
      <c r="AQ232" s="2452"/>
      <c r="AR232" s="2453"/>
      <c r="AS232" s="2453"/>
      <c r="AT232" s="2453"/>
      <c r="AU232" s="2452"/>
      <c r="AV232" s="2452"/>
      <c r="AW232" s="2452"/>
      <c r="AY232" s="1702"/>
      <c r="AZ232" s="1702"/>
      <c r="BA232" s="1203" t="s">
        <v>898</v>
      </c>
      <c r="BB232" s="442"/>
      <c r="BC232" s="442"/>
      <c r="BD232" s="442"/>
      <c r="BE232" s="442"/>
      <c r="BF232" s="442"/>
      <c r="BG232" s="442"/>
      <c r="BH232" s="442"/>
      <c r="BI232" s="2686"/>
      <c r="BJ232" s="2686"/>
      <c r="BK232" s="2686"/>
      <c r="BL232" s="2686"/>
      <c r="BM232" s="2686"/>
      <c r="BN232" s="2686"/>
      <c r="BO232" s="2686"/>
      <c r="BP232" s="2686"/>
      <c r="BQ232" s="2686"/>
      <c r="BR232" s="2686"/>
      <c r="BS232" s="2686"/>
      <c r="BT232" s="2686"/>
      <c r="BU232" s="2686"/>
      <c r="BV232" s="2686"/>
      <c r="BW232" s="2686"/>
      <c r="BX232" s="2686"/>
      <c r="BY232" s="2686"/>
      <c r="BZ232" s="2686"/>
      <c r="CA232" s="2686"/>
      <c r="CB232" s="2686"/>
      <c r="CC232" s="2687">
        <v>0</v>
      </c>
      <c r="CD232" s="2687"/>
      <c r="CE232" s="2687"/>
      <c r="CF232" s="2687"/>
      <c r="CG232" s="2687"/>
      <c r="CH232" s="1724"/>
      <c r="CJ232" s="840"/>
      <c r="CK232" s="444"/>
    </row>
    <row r="233" spans="1:93" ht="16.5" customHeight="1">
      <c r="A233" s="440"/>
      <c r="B233" s="1702"/>
      <c r="C233" s="2733" t="s">
        <v>793</v>
      </c>
      <c r="D233" s="2733"/>
      <c r="E233" s="2733"/>
      <c r="F233" s="2733"/>
      <c r="G233" s="2733"/>
      <c r="H233" s="2733"/>
      <c r="I233" s="2733"/>
      <c r="J233" s="2733"/>
      <c r="K233" s="2733"/>
      <c r="L233" s="2454">
        <v>4641551335.8666658</v>
      </c>
      <c r="M233" s="2454"/>
      <c r="N233" s="2454"/>
      <c r="O233" s="2454"/>
      <c r="P233" s="2454"/>
      <c r="Q233" s="2454"/>
      <c r="R233" s="2454"/>
      <c r="S233" s="2454"/>
      <c r="T233" s="2454">
        <v>139059168</v>
      </c>
      <c r="U233" s="2454"/>
      <c r="V233" s="2454"/>
      <c r="W233" s="2454"/>
      <c r="X233" s="2454"/>
      <c r="Y233" s="2454"/>
      <c r="Z233" s="2454"/>
      <c r="AA233" s="2454"/>
      <c r="AB233" s="2698">
        <v>287132644</v>
      </c>
      <c r="AC233" s="2699"/>
      <c r="AD233" s="2699"/>
      <c r="AE233" s="2699"/>
      <c r="AF233" s="2699"/>
      <c r="AG233" s="2699"/>
      <c r="AH233" s="2700"/>
      <c r="AI233" s="2698">
        <v>0</v>
      </c>
      <c r="AJ233" s="2699"/>
      <c r="AK233" s="2699"/>
      <c r="AL233" s="2699"/>
      <c r="AM233" s="2699"/>
      <c r="AN233" s="2699"/>
      <c r="AO233" s="2700"/>
      <c r="AP233" s="2454">
        <v>5067743147.8666658</v>
      </c>
      <c r="AQ233" s="2454"/>
      <c r="AR233" s="2454"/>
      <c r="AS233" s="2454"/>
      <c r="AT233" s="2454"/>
      <c r="AU233" s="2454"/>
      <c r="AV233" s="2454"/>
      <c r="AW233" s="2454"/>
      <c r="AY233" s="1702"/>
      <c r="AZ233" s="1702"/>
      <c r="BA233" s="1203" t="s">
        <v>908</v>
      </c>
      <c r="BB233" s="442"/>
      <c r="BC233" s="442"/>
      <c r="BD233" s="442"/>
      <c r="BE233" s="442"/>
      <c r="BF233" s="442"/>
      <c r="BG233" s="442"/>
      <c r="BH233" s="442"/>
      <c r="BI233" s="2686"/>
      <c r="BJ233" s="2686"/>
      <c r="BK233" s="2686"/>
      <c r="BL233" s="2686"/>
      <c r="BM233" s="2686"/>
      <c r="BN233" s="2686"/>
      <c r="BO233" s="2686"/>
      <c r="BP233" s="2686"/>
      <c r="BQ233" s="2686"/>
      <c r="BR233" s="2686"/>
      <c r="BS233" s="2686"/>
      <c r="BT233" s="2686"/>
      <c r="BU233" s="2686"/>
      <c r="BV233" s="2686"/>
      <c r="BW233" s="2686"/>
      <c r="BX233" s="2686"/>
      <c r="BY233" s="2686"/>
      <c r="BZ233" s="2686"/>
      <c r="CA233" s="2686"/>
      <c r="CB233" s="2686"/>
      <c r="CC233" s="2687">
        <v>0</v>
      </c>
      <c r="CD233" s="2687"/>
      <c r="CE233" s="2687"/>
      <c r="CF233" s="2687"/>
      <c r="CG233" s="2687"/>
      <c r="CH233" s="1724"/>
      <c r="CI233" s="443"/>
      <c r="CJ233" s="1204"/>
      <c r="CK233" s="443"/>
    </row>
    <row r="234" spans="1:93" s="1744" customFormat="1" ht="16.5" customHeight="1">
      <c r="A234" s="814"/>
      <c r="B234" s="383"/>
      <c r="C234" s="2881" t="s">
        <v>795</v>
      </c>
      <c r="D234" s="2711"/>
      <c r="E234" s="2711"/>
      <c r="F234" s="2711"/>
      <c r="G234" s="2711"/>
      <c r="H234" s="2711"/>
      <c r="I234" s="2711"/>
      <c r="J234" s="2711"/>
      <c r="K234" s="2711"/>
      <c r="L234" s="3114">
        <v>4641551335.8666658</v>
      </c>
      <c r="M234" s="3115"/>
      <c r="N234" s="3115"/>
      <c r="O234" s="3115"/>
      <c r="P234" s="3115"/>
      <c r="Q234" s="3115"/>
      <c r="R234" s="3115"/>
      <c r="S234" s="3116"/>
      <c r="T234" s="2455">
        <v>139059168</v>
      </c>
      <c r="U234" s="2455"/>
      <c r="V234" s="2455"/>
      <c r="W234" s="2455"/>
      <c r="X234" s="2455"/>
      <c r="Y234" s="2455"/>
      <c r="Z234" s="2455"/>
      <c r="AA234" s="2455"/>
      <c r="AB234" s="2704">
        <v>287132644</v>
      </c>
      <c r="AC234" s="2705"/>
      <c r="AD234" s="2705"/>
      <c r="AE234" s="2705"/>
      <c r="AF234" s="2705"/>
      <c r="AG234" s="2705"/>
      <c r="AH234" s="2706"/>
      <c r="AI234" s="2704"/>
      <c r="AJ234" s="2705"/>
      <c r="AK234" s="2705"/>
      <c r="AL234" s="2705"/>
      <c r="AM234" s="2705"/>
      <c r="AN234" s="2705"/>
      <c r="AO234" s="2706"/>
      <c r="AP234" s="2455">
        <v>5067743147.8666658</v>
      </c>
      <c r="AQ234" s="2455"/>
      <c r="AR234" s="2455"/>
      <c r="AS234" s="2455"/>
      <c r="AT234" s="2455"/>
      <c r="AU234" s="2455"/>
      <c r="AV234" s="2455"/>
      <c r="AW234" s="2455"/>
      <c r="AY234" s="383"/>
      <c r="AZ234" s="383"/>
      <c r="BA234" s="1205"/>
      <c r="BB234" s="816"/>
      <c r="BC234" s="816"/>
      <c r="BD234" s="816"/>
      <c r="BE234" s="816"/>
      <c r="BF234" s="816"/>
      <c r="BG234" s="816"/>
      <c r="BH234" s="816"/>
      <c r="BI234" s="1725"/>
      <c r="BJ234" s="1725"/>
      <c r="BK234" s="1725"/>
      <c r="BL234" s="1725"/>
      <c r="BM234" s="1725"/>
      <c r="BN234" s="1725"/>
      <c r="BO234" s="1725"/>
      <c r="BP234" s="1725"/>
      <c r="BQ234" s="1725"/>
      <c r="BR234" s="1725"/>
      <c r="BS234" s="1725"/>
      <c r="BT234" s="1725"/>
      <c r="BU234" s="1725"/>
      <c r="BV234" s="1725"/>
      <c r="BW234" s="1725"/>
      <c r="BX234" s="1725"/>
      <c r="BY234" s="1725"/>
      <c r="BZ234" s="1725"/>
      <c r="CA234" s="1725"/>
      <c r="CB234" s="1725"/>
      <c r="CC234" s="1729"/>
      <c r="CD234" s="1729"/>
      <c r="CE234" s="1729"/>
      <c r="CF234" s="1729"/>
      <c r="CG234" s="1729"/>
      <c r="CH234" s="1729"/>
      <c r="CI234" s="817"/>
      <c r="CJ234" s="1199"/>
      <c r="CK234" s="1199"/>
      <c r="CM234" s="436"/>
    </row>
    <row r="235" spans="1:93" ht="19.5" hidden="1" customHeight="1">
      <c r="A235" s="440"/>
      <c r="B235" s="1702"/>
      <c r="C235" s="2711" t="s">
        <v>264</v>
      </c>
      <c r="D235" s="2711"/>
      <c r="E235" s="2711"/>
      <c r="F235" s="2711"/>
      <c r="G235" s="2711"/>
      <c r="H235" s="2711"/>
      <c r="I235" s="2711"/>
      <c r="J235" s="2711"/>
      <c r="K235" s="2711"/>
      <c r="L235" s="2822"/>
      <c r="M235" s="2822"/>
      <c r="N235" s="2822"/>
      <c r="O235" s="2822"/>
      <c r="P235" s="2822"/>
      <c r="Q235" s="2822"/>
      <c r="R235" s="2822"/>
      <c r="S235" s="2822"/>
      <c r="T235" s="2455"/>
      <c r="U235" s="2455"/>
      <c r="V235" s="2455"/>
      <c r="W235" s="2455"/>
      <c r="X235" s="2455"/>
      <c r="Y235" s="2455"/>
      <c r="Z235" s="2455"/>
      <c r="AA235" s="2455"/>
      <c r="AB235" s="2704"/>
      <c r="AC235" s="2705"/>
      <c r="AD235" s="2705"/>
      <c r="AE235" s="2705"/>
      <c r="AF235" s="2705"/>
      <c r="AG235" s="2705"/>
      <c r="AH235" s="2706"/>
      <c r="AI235" s="2704"/>
      <c r="AJ235" s="2705"/>
      <c r="AK235" s="2705"/>
      <c r="AL235" s="2705"/>
      <c r="AM235" s="2705"/>
      <c r="AN235" s="2705"/>
      <c r="AO235" s="2706"/>
      <c r="AP235" s="2455">
        <v>0</v>
      </c>
      <c r="AQ235" s="2455"/>
      <c r="AR235" s="2455"/>
      <c r="AS235" s="2455"/>
      <c r="AT235" s="2455"/>
      <c r="AU235" s="2455"/>
      <c r="AV235" s="2455"/>
      <c r="AW235" s="2455"/>
      <c r="AY235" s="1702"/>
      <c r="AZ235" s="1702"/>
      <c r="BA235" s="1203"/>
      <c r="BB235" s="442"/>
      <c r="BC235" s="442"/>
      <c r="BD235" s="442"/>
      <c r="BE235" s="442"/>
      <c r="BF235" s="442"/>
      <c r="BG235" s="442"/>
      <c r="BH235" s="442"/>
      <c r="BI235" s="1723"/>
      <c r="BJ235" s="1723"/>
      <c r="BK235" s="1723"/>
      <c r="BL235" s="1723"/>
      <c r="BM235" s="1723"/>
      <c r="BN235" s="1723"/>
      <c r="BO235" s="1723"/>
      <c r="BP235" s="1723"/>
      <c r="BQ235" s="1723"/>
      <c r="BR235" s="1723"/>
      <c r="BS235" s="1723"/>
      <c r="BT235" s="1723"/>
      <c r="BU235" s="1723"/>
      <c r="BV235" s="1723"/>
      <c r="BW235" s="1723"/>
      <c r="BX235" s="1723"/>
      <c r="BY235" s="1723"/>
      <c r="BZ235" s="1723"/>
      <c r="CA235" s="1723"/>
      <c r="CB235" s="1723"/>
      <c r="CC235" s="1724"/>
      <c r="CD235" s="1724"/>
      <c r="CE235" s="1724"/>
      <c r="CF235" s="1724"/>
      <c r="CG235" s="1724"/>
      <c r="CH235" s="1724"/>
      <c r="CI235" s="444"/>
      <c r="CJ235" s="443"/>
      <c r="CK235" s="443"/>
    </row>
    <row r="236" spans="1:93" ht="17.25" customHeight="1">
      <c r="A236" s="440"/>
      <c r="B236" s="1702"/>
      <c r="C236" s="2733" t="s">
        <v>794</v>
      </c>
      <c r="D236" s="2733"/>
      <c r="E236" s="2733"/>
      <c r="F236" s="2733"/>
      <c r="G236" s="2733"/>
      <c r="H236" s="2733"/>
      <c r="I236" s="2733"/>
      <c r="J236" s="2733"/>
      <c r="K236" s="2733"/>
      <c r="L236" s="2454">
        <v>0</v>
      </c>
      <c r="M236" s="2454"/>
      <c r="N236" s="2454"/>
      <c r="O236" s="2454"/>
      <c r="P236" s="2454"/>
      <c r="Q236" s="2454"/>
      <c r="R236" s="2454"/>
      <c r="S236" s="2454"/>
      <c r="T236" s="2454">
        <v>973414170</v>
      </c>
      <c r="U236" s="2454"/>
      <c r="V236" s="2454"/>
      <c r="W236" s="2454"/>
      <c r="X236" s="2454"/>
      <c r="Y236" s="2454"/>
      <c r="Z236" s="2454"/>
      <c r="AA236" s="2454"/>
      <c r="AB236" s="2698">
        <v>2590626513</v>
      </c>
      <c r="AC236" s="2699"/>
      <c r="AD236" s="2699"/>
      <c r="AE236" s="2699"/>
      <c r="AF236" s="2699"/>
      <c r="AG236" s="2699"/>
      <c r="AH236" s="2700"/>
      <c r="AI236" s="2698">
        <v>0</v>
      </c>
      <c r="AJ236" s="2699"/>
      <c r="AK236" s="2699"/>
      <c r="AL236" s="2699"/>
      <c r="AM236" s="2699"/>
      <c r="AN236" s="2699"/>
      <c r="AO236" s="2700"/>
      <c r="AP236" s="2454">
        <v>3564040683</v>
      </c>
      <c r="AQ236" s="2454"/>
      <c r="AR236" s="2454"/>
      <c r="AS236" s="2454"/>
      <c r="AT236" s="2454"/>
      <c r="AU236" s="2454"/>
      <c r="AV236" s="2454"/>
      <c r="AW236" s="2454"/>
      <c r="AY236" s="1702"/>
      <c r="AZ236" s="1702"/>
      <c r="BA236" s="1203" t="s">
        <v>903</v>
      </c>
      <c r="BB236" s="442"/>
      <c r="BC236" s="442"/>
      <c r="BD236" s="442"/>
      <c r="BE236" s="442"/>
      <c r="BF236" s="442"/>
      <c r="BG236" s="442"/>
      <c r="BH236" s="442"/>
      <c r="BI236" s="2686">
        <v>0</v>
      </c>
      <c r="BJ236" s="2686"/>
      <c r="BK236" s="2686"/>
      <c r="BL236" s="2686"/>
      <c r="BM236" s="2686"/>
      <c r="BN236" s="2686">
        <v>0</v>
      </c>
      <c r="BO236" s="2686"/>
      <c r="BP236" s="2686"/>
      <c r="BQ236" s="2686"/>
      <c r="BR236" s="2686"/>
      <c r="BS236" s="2686">
        <v>0</v>
      </c>
      <c r="BT236" s="2686"/>
      <c r="BU236" s="2686"/>
      <c r="BV236" s="2686"/>
      <c r="BW236" s="2686"/>
      <c r="BX236" s="2686">
        <v>0</v>
      </c>
      <c r="BY236" s="2686"/>
      <c r="BZ236" s="2686"/>
      <c r="CA236" s="2686"/>
      <c r="CB236" s="2686"/>
      <c r="CC236" s="2686">
        <v>0</v>
      </c>
      <c r="CD236" s="2686"/>
      <c r="CE236" s="2686"/>
      <c r="CF236" s="2686"/>
      <c r="CG236" s="2686"/>
      <c r="CH236" s="1723"/>
      <c r="CI236" s="444"/>
      <c r="CJ236" s="444"/>
      <c r="CK236" s="443"/>
    </row>
    <row r="237" spans="1:93" s="1744" customFormat="1" ht="19.5" hidden="1" customHeight="1">
      <c r="A237" s="1206"/>
      <c r="B237" s="367"/>
      <c r="C237" s="2711" t="s">
        <v>786</v>
      </c>
      <c r="D237" s="2711"/>
      <c r="E237" s="2711"/>
      <c r="F237" s="2711"/>
      <c r="G237" s="2711"/>
      <c r="H237" s="2711"/>
      <c r="I237" s="2711"/>
      <c r="J237" s="2711"/>
      <c r="K237" s="2711"/>
      <c r="L237" s="2822"/>
      <c r="M237" s="2822"/>
      <c r="N237" s="2822"/>
      <c r="O237" s="2822"/>
      <c r="P237" s="2822"/>
      <c r="Q237" s="2822"/>
      <c r="R237" s="2822"/>
      <c r="S237" s="2822"/>
      <c r="T237" s="2455"/>
      <c r="U237" s="2455"/>
      <c r="V237" s="2455"/>
      <c r="W237" s="2455"/>
      <c r="X237" s="2455"/>
      <c r="Y237" s="2455"/>
      <c r="Z237" s="2455"/>
      <c r="AA237" s="2455"/>
      <c r="AB237" s="2704"/>
      <c r="AC237" s="2705"/>
      <c r="AD237" s="2705"/>
      <c r="AE237" s="2705"/>
      <c r="AF237" s="2705"/>
      <c r="AG237" s="2705"/>
      <c r="AH237" s="2706"/>
      <c r="AI237" s="2704"/>
      <c r="AJ237" s="2705"/>
      <c r="AK237" s="2705"/>
      <c r="AL237" s="2705"/>
      <c r="AM237" s="2705"/>
      <c r="AN237" s="2705"/>
      <c r="AO237" s="2706"/>
      <c r="AP237" s="2455">
        <v>0</v>
      </c>
      <c r="AQ237" s="2455"/>
      <c r="AR237" s="2455"/>
      <c r="AS237" s="2455"/>
      <c r="AT237" s="2455"/>
      <c r="AU237" s="2455"/>
      <c r="AV237" s="2455"/>
      <c r="AW237" s="2455"/>
      <c r="AY237" s="367"/>
      <c r="AZ237" s="367"/>
      <c r="BA237" s="815" t="s">
        <v>904</v>
      </c>
      <c r="BB237" s="816"/>
      <c r="BC237" s="816"/>
      <c r="BD237" s="816"/>
      <c r="BE237" s="816"/>
      <c r="BF237" s="816"/>
      <c r="BG237" s="816"/>
      <c r="BH237" s="816"/>
      <c r="BI237" s="2696"/>
      <c r="BJ237" s="2696"/>
      <c r="BK237" s="2696"/>
      <c r="BL237" s="2696"/>
      <c r="BM237" s="2696"/>
      <c r="BN237" s="2696"/>
      <c r="BO237" s="2696"/>
      <c r="BP237" s="2696"/>
      <c r="BQ237" s="2696"/>
      <c r="BR237" s="2696"/>
      <c r="BS237" s="2696"/>
      <c r="BT237" s="2696"/>
      <c r="BU237" s="2696"/>
      <c r="BV237" s="2696"/>
      <c r="BW237" s="2696"/>
      <c r="BX237" s="2696"/>
      <c r="BY237" s="2696"/>
      <c r="BZ237" s="2696"/>
      <c r="CA237" s="2696"/>
      <c r="CB237" s="2696"/>
      <c r="CC237" s="2697"/>
      <c r="CD237" s="2697"/>
      <c r="CE237" s="2697"/>
      <c r="CF237" s="2697"/>
      <c r="CG237" s="2697"/>
      <c r="CH237" s="1726"/>
      <c r="CI237" s="817"/>
      <c r="CJ237" s="817"/>
      <c r="CK237" s="817"/>
      <c r="CM237" s="436"/>
    </row>
    <row r="238" spans="1:93" s="1744" customFormat="1" ht="17.25" customHeight="1">
      <c r="A238" s="1206"/>
      <c r="B238" s="367"/>
      <c r="C238" s="2826" t="s">
        <v>759</v>
      </c>
      <c r="D238" s="2827"/>
      <c r="E238" s="2827"/>
      <c r="F238" s="2827"/>
      <c r="G238" s="2827"/>
      <c r="H238" s="2827"/>
      <c r="I238" s="2827"/>
      <c r="J238" s="2827"/>
      <c r="K238" s="2827"/>
      <c r="L238" s="2822"/>
      <c r="M238" s="2822"/>
      <c r="N238" s="2822"/>
      <c r="O238" s="2822"/>
      <c r="P238" s="2822"/>
      <c r="Q238" s="2822"/>
      <c r="R238" s="2822"/>
      <c r="S238" s="2822"/>
      <c r="T238" s="2455">
        <v>973414170</v>
      </c>
      <c r="U238" s="2455"/>
      <c r="V238" s="2455"/>
      <c r="W238" s="2455"/>
      <c r="X238" s="2455"/>
      <c r="Y238" s="2455"/>
      <c r="Z238" s="2455"/>
      <c r="AA238" s="2455"/>
      <c r="AB238" s="2704">
        <v>2275295499</v>
      </c>
      <c r="AC238" s="2705"/>
      <c r="AD238" s="2705"/>
      <c r="AE238" s="2705"/>
      <c r="AF238" s="2705"/>
      <c r="AG238" s="2705"/>
      <c r="AH238" s="2706"/>
      <c r="AI238" s="2704"/>
      <c r="AJ238" s="2705"/>
      <c r="AK238" s="2705"/>
      <c r="AL238" s="2705"/>
      <c r="AM238" s="2705"/>
      <c r="AN238" s="2705"/>
      <c r="AO238" s="2706"/>
      <c r="AP238" s="2455">
        <v>3248709669</v>
      </c>
      <c r="AQ238" s="2455"/>
      <c r="AR238" s="2455"/>
      <c r="AS238" s="2455"/>
      <c r="AT238" s="2455"/>
      <c r="AU238" s="2455"/>
      <c r="AV238" s="2455"/>
      <c r="AW238" s="2455"/>
      <c r="AY238" s="367"/>
      <c r="AZ238" s="367"/>
      <c r="BA238" s="815"/>
      <c r="BB238" s="816"/>
      <c r="BC238" s="816"/>
      <c r="BD238" s="816"/>
      <c r="BE238" s="816"/>
      <c r="BF238" s="816"/>
      <c r="BG238" s="816"/>
      <c r="BH238" s="816"/>
      <c r="BI238" s="1725"/>
      <c r="BJ238" s="1725"/>
      <c r="BK238" s="1725"/>
      <c r="BL238" s="1725"/>
      <c r="BM238" s="1725"/>
      <c r="BN238" s="1725"/>
      <c r="BO238" s="1725"/>
      <c r="BP238" s="1725"/>
      <c r="BQ238" s="1725"/>
      <c r="BR238" s="1725"/>
      <c r="BS238" s="1725"/>
      <c r="BT238" s="1725"/>
      <c r="BU238" s="1725"/>
      <c r="BV238" s="1725"/>
      <c r="BW238" s="1725"/>
      <c r="BX238" s="1725"/>
      <c r="BY238" s="1725"/>
      <c r="BZ238" s="1725"/>
      <c r="CA238" s="1725"/>
      <c r="CB238" s="1725"/>
      <c r="CC238" s="1726"/>
      <c r="CD238" s="1726"/>
      <c r="CE238" s="1726"/>
      <c r="CF238" s="1726"/>
      <c r="CG238" s="1726"/>
      <c r="CH238" s="1726"/>
      <c r="CI238" s="817"/>
      <c r="CJ238" s="1199"/>
      <c r="CK238" s="817"/>
      <c r="CL238" s="1634"/>
      <c r="CM238" s="436"/>
    </row>
    <row r="239" spans="1:93" s="1744" customFormat="1" ht="33" customHeight="1">
      <c r="A239" s="1206"/>
      <c r="B239" s="367"/>
      <c r="C239" s="2828" t="s">
        <v>2008</v>
      </c>
      <c r="D239" s="2829"/>
      <c r="E239" s="2829"/>
      <c r="F239" s="2829"/>
      <c r="G239" s="2829"/>
      <c r="H239" s="2829"/>
      <c r="I239" s="2829"/>
      <c r="J239" s="2829"/>
      <c r="K239" s="2830"/>
      <c r="L239" s="2822"/>
      <c r="M239" s="2822"/>
      <c r="N239" s="2822"/>
      <c r="O239" s="2822"/>
      <c r="P239" s="2822"/>
      <c r="Q239" s="2822"/>
      <c r="R239" s="2822"/>
      <c r="S239" s="2822"/>
      <c r="T239" s="2455"/>
      <c r="U239" s="2455"/>
      <c r="V239" s="2455"/>
      <c r="W239" s="2455"/>
      <c r="X239" s="2455"/>
      <c r="Y239" s="2455"/>
      <c r="Z239" s="2455"/>
      <c r="AA239" s="2455"/>
      <c r="AB239" s="2704">
        <v>315331014</v>
      </c>
      <c r="AC239" s="2705"/>
      <c r="AD239" s="2705"/>
      <c r="AE239" s="2705"/>
      <c r="AF239" s="2705"/>
      <c r="AG239" s="2705"/>
      <c r="AH239" s="2706"/>
      <c r="AI239" s="2704"/>
      <c r="AJ239" s="2705"/>
      <c r="AK239" s="2705"/>
      <c r="AL239" s="2705"/>
      <c r="AM239" s="2705"/>
      <c r="AN239" s="2705"/>
      <c r="AO239" s="2706"/>
      <c r="AP239" s="2455">
        <v>315331014</v>
      </c>
      <c r="AQ239" s="2455"/>
      <c r="AR239" s="2455"/>
      <c r="AS239" s="2455"/>
      <c r="AT239" s="2455"/>
      <c r="AU239" s="2455"/>
      <c r="AV239" s="2455"/>
      <c r="AW239" s="2455"/>
      <c r="AY239" s="367"/>
      <c r="AZ239" s="367"/>
      <c r="BA239" s="815" t="s">
        <v>201</v>
      </c>
      <c r="BB239" s="816"/>
      <c r="BC239" s="816"/>
      <c r="BD239" s="816"/>
      <c r="BE239" s="816"/>
      <c r="BF239" s="816"/>
      <c r="BG239" s="816"/>
      <c r="BH239" s="816"/>
      <c r="BI239" s="2696"/>
      <c r="BJ239" s="2696"/>
      <c r="BK239" s="2696"/>
      <c r="BL239" s="2696"/>
      <c r="BM239" s="2696"/>
      <c r="BN239" s="2696"/>
      <c r="BO239" s="2696"/>
      <c r="BP239" s="2696"/>
      <c r="BQ239" s="2696"/>
      <c r="BR239" s="2696"/>
      <c r="BS239" s="2696"/>
      <c r="BT239" s="2696"/>
      <c r="BU239" s="2696"/>
      <c r="BV239" s="2696"/>
      <c r="BW239" s="2696"/>
      <c r="BX239" s="2696"/>
      <c r="BY239" s="2696"/>
      <c r="BZ239" s="2696"/>
      <c r="CA239" s="2696"/>
      <c r="CB239" s="2696"/>
      <c r="CC239" s="2697"/>
      <c r="CD239" s="2697"/>
      <c r="CE239" s="2697"/>
      <c r="CF239" s="2697"/>
      <c r="CG239" s="2697"/>
      <c r="CH239" s="1726"/>
      <c r="CI239" s="817"/>
      <c r="CJ239" s="1207"/>
      <c r="CK239" s="817"/>
      <c r="CM239" s="436"/>
    </row>
    <row r="240" spans="1:93" ht="16.5" customHeight="1">
      <c r="A240" s="440"/>
      <c r="B240" s="1702"/>
      <c r="C240" s="2710" t="s">
        <v>796</v>
      </c>
      <c r="D240" s="2710"/>
      <c r="E240" s="2710"/>
      <c r="F240" s="2710"/>
      <c r="G240" s="2710"/>
      <c r="H240" s="2710"/>
      <c r="I240" s="2710"/>
      <c r="J240" s="2710"/>
      <c r="K240" s="2710"/>
      <c r="L240" s="2742">
        <v>24795836416.866665</v>
      </c>
      <c r="M240" s="2742"/>
      <c r="N240" s="2742"/>
      <c r="O240" s="2742"/>
      <c r="P240" s="2742"/>
      <c r="Q240" s="2742"/>
      <c r="R240" s="2742"/>
      <c r="S240" s="2742"/>
      <c r="T240" s="2742">
        <v>4831776843</v>
      </c>
      <c r="U240" s="2742"/>
      <c r="V240" s="2742"/>
      <c r="W240" s="2742"/>
      <c r="X240" s="2742"/>
      <c r="Y240" s="2742"/>
      <c r="Z240" s="2742"/>
      <c r="AA240" s="2742"/>
      <c r="AB240" s="2715">
        <v>5762705689</v>
      </c>
      <c r="AC240" s="2716"/>
      <c r="AD240" s="2716"/>
      <c r="AE240" s="2716"/>
      <c r="AF240" s="2716"/>
      <c r="AG240" s="2716"/>
      <c r="AH240" s="2717"/>
      <c r="AI240" s="2715">
        <v>521503424</v>
      </c>
      <c r="AJ240" s="2716"/>
      <c r="AK240" s="2716"/>
      <c r="AL240" s="2716"/>
      <c r="AM240" s="2716"/>
      <c r="AN240" s="2716"/>
      <c r="AO240" s="2717"/>
      <c r="AP240" s="2742">
        <v>35911822372.866669</v>
      </c>
      <c r="AQ240" s="2742"/>
      <c r="AR240" s="2742"/>
      <c r="AS240" s="2742"/>
      <c r="AT240" s="2742"/>
      <c r="AU240" s="2742"/>
      <c r="AV240" s="2742"/>
      <c r="AW240" s="2742"/>
      <c r="AY240" s="1702"/>
      <c r="AZ240" s="1702"/>
      <c r="BA240" s="1208" t="s">
        <v>906</v>
      </c>
      <c r="BB240" s="442"/>
      <c r="BC240" s="442"/>
      <c r="BD240" s="442"/>
      <c r="BE240" s="442"/>
      <c r="BF240" s="442"/>
      <c r="BG240" s="442"/>
      <c r="BH240" s="442"/>
      <c r="BI240" s="2686">
        <v>0</v>
      </c>
      <c r="BJ240" s="2686"/>
      <c r="BK240" s="2686"/>
      <c r="BL240" s="2686"/>
      <c r="BM240" s="2686"/>
      <c r="BN240" s="2686">
        <v>0</v>
      </c>
      <c r="BO240" s="2686"/>
      <c r="BP240" s="2686"/>
      <c r="BQ240" s="2686"/>
      <c r="BR240" s="2686"/>
      <c r="BS240" s="2686">
        <v>0</v>
      </c>
      <c r="BT240" s="2686"/>
      <c r="BU240" s="2686"/>
      <c r="BV240" s="2686"/>
      <c r="BW240" s="2686"/>
      <c r="BX240" s="2686">
        <v>0</v>
      </c>
      <c r="BY240" s="2686"/>
      <c r="BZ240" s="2686"/>
      <c r="CA240" s="2686"/>
      <c r="CB240" s="2686"/>
      <c r="CC240" s="2687">
        <v>0</v>
      </c>
      <c r="CD240" s="2687"/>
      <c r="CE240" s="2687"/>
      <c r="CF240" s="2687"/>
      <c r="CG240" s="2687"/>
      <c r="CH240" s="1724"/>
      <c r="CJ240" s="840"/>
      <c r="CK240" s="1204"/>
      <c r="CL240" s="1209"/>
    </row>
    <row r="241" spans="1:91" s="1691" customFormat="1" ht="15.75" customHeight="1">
      <c r="A241" s="1712"/>
      <c r="B241" s="1672"/>
      <c r="C241" s="2823" t="s">
        <v>261</v>
      </c>
      <c r="D241" s="2824"/>
      <c r="E241" s="2824"/>
      <c r="F241" s="2824"/>
      <c r="G241" s="2824"/>
      <c r="H241" s="2824"/>
      <c r="I241" s="2824"/>
      <c r="J241" s="2824"/>
      <c r="K241" s="2824"/>
      <c r="L241" s="2824"/>
      <c r="M241" s="2824"/>
      <c r="N241" s="2824"/>
      <c r="O241" s="2824"/>
      <c r="P241" s="2824"/>
      <c r="Q241" s="2824"/>
      <c r="R241" s="2824"/>
      <c r="S241" s="2824"/>
      <c r="T241" s="2824"/>
      <c r="U241" s="2824"/>
      <c r="V241" s="2824"/>
      <c r="W241" s="2824"/>
      <c r="X241" s="2824"/>
      <c r="Y241" s="2824"/>
      <c r="Z241" s="2824"/>
      <c r="AA241" s="2824"/>
      <c r="AB241" s="2824"/>
      <c r="AC241" s="2824"/>
      <c r="AD241" s="2824"/>
      <c r="AE241" s="2824"/>
      <c r="AF241" s="2824"/>
      <c r="AG241" s="2824"/>
      <c r="AH241" s="2824"/>
      <c r="AI241" s="2824"/>
      <c r="AJ241" s="2824"/>
      <c r="AK241" s="2824"/>
      <c r="AL241" s="2824"/>
      <c r="AM241" s="2824"/>
      <c r="AN241" s="2824"/>
      <c r="AO241" s="2824"/>
      <c r="AP241" s="2824"/>
      <c r="AQ241" s="2824"/>
      <c r="AR241" s="2824"/>
      <c r="AS241" s="2824"/>
      <c r="AT241" s="2824"/>
      <c r="AU241" s="2824"/>
      <c r="AV241" s="2824"/>
      <c r="AW241" s="2825"/>
      <c r="AY241" s="1672"/>
      <c r="AZ241" s="1672"/>
      <c r="BA241" s="1196" t="s">
        <v>909</v>
      </c>
      <c r="BB241" s="1200"/>
      <c r="BC241" s="1200"/>
      <c r="BD241" s="1200"/>
      <c r="BE241" s="1200"/>
      <c r="BF241" s="1200"/>
      <c r="BG241" s="1200"/>
      <c r="BH241" s="1200"/>
      <c r="BI241" s="2713"/>
      <c r="BJ241" s="2713"/>
      <c r="BK241" s="2713"/>
      <c r="BL241" s="2713"/>
      <c r="BM241" s="2713"/>
      <c r="BN241" s="2713"/>
      <c r="BO241" s="2713"/>
      <c r="BP241" s="2713"/>
      <c r="BQ241" s="2713"/>
      <c r="BR241" s="2713"/>
      <c r="BS241" s="2713"/>
      <c r="BT241" s="2713"/>
      <c r="BU241" s="2713"/>
      <c r="BV241" s="2713"/>
      <c r="BW241" s="2713"/>
      <c r="BX241" s="2713"/>
      <c r="BY241" s="2713"/>
      <c r="BZ241" s="2713"/>
      <c r="CA241" s="2713"/>
      <c r="CB241" s="2713"/>
      <c r="CC241" s="2714"/>
      <c r="CD241" s="2714"/>
      <c r="CE241" s="2714"/>
      <c r="CF241" s="2714"/>
      <c r="CG241" s="2714"/>
      <c r="CH241" s="1201"/>
      <c r="CI241" s="125"/>
      <c r="CJ241" s="1202"/>
      <c r="CK241" s="1204"/>
      <c r="CM241" s="1226"/>
    </row>
    <row r="242" spans="1:91" ht="15.75" customHeight="1">
      <c r="A242" s="440"/>
      <c r="B242" s="1702"/>
      <c r="C242" s="2691" t="s">
        <v>797</v>
      </c>
      <c r="D242" s="2691"/>
      <c r="E242" s="2691"/>
      <c r="F242" s="2691"/>
      <c r="G242" s="2691"/>
      <c r="H242" s="2691"/>
      <c r="I242" s="2692"/>
      <c r="J242" s="2691"/>
      <c r="K242" s="2691"/>
      <c r="L242" s="2818">
        <v>117170961201</v>
      </c>
      <c r="M242" s="2819"/>
      <c r="N242" s="2820"/>
      <c r="O242" s="2819"/>
      <c r="P242" s="2819"/>
      <c r="Q242" s="2820"/>
      <c r="R242" s="2820"/>
      <c r="S242" s="2821"/>
      <c r="T242" s="2818">
        <v>834354999</v>
      </c>
      <c r="U242" s="2819"/>
      <c r="V242" s="2820"/>
      <c r="W242" s="2819"/>
      <c r="X242" s="2820"/>
      <c r="Y242" s="2819"/>
      <c r="Z242" s="2820"/>
      <c r="AA242" s="2821"/>
      <c r="AB242" s="2688">
        <v>1428679258</v>
      </c>
      <c r="AC242" s="2689"/>
      <c r="AD242" s="2689"/>
      <c r="AE242" s="2689"/>
      <c r="AF242" s="2689"/>
      <c r="AG242" s="2689"/>
      <c r="AH242" s="2690"/>
      <c r="AI242" s="2688">
        <v>51010499</v>
      </c>
      <c r="AJ242" s="2689"/>
      <c r="AK242" s="2689"/>
      <c r="AL242" s="2689"/>
      <c r="AM242" s="2689"/>
      <c r="AN242" s="2689"/>
      <c r="AO242" s="2690"/>
      <c r="AP242" s="2818">
        <v>119485005957</v>
      </c>
      <c r="AQ242" s="2819"/>
      <c r="AR242" s="2820"/>
      <c r="AS242" s="2820"/>
      <c r="AT242" s="2820"/>
      <c r="AU242" s="2819"/>
      <c r="AV242" s="2819"/>
      <c r="AW242" s="2821"/>
      <c r="AY242" s="1702"/>
      <c r="AZ242" s="1702"/>
      <c r="BA242" s="441" t="s">
        <v>910</v>
      </c>
      <c r="BB242" s="442"/>
      <c r="BC242" s="442"/>
      <c r="BD242" s="442"/>
      <c r="BE242" s="442"/>
      <c r="BF242" s="442"/>
      <c r="BG242" s="442"/>
      <c r="BH242" s="442"/>
      <c r="BI242" s="2686">
        <v>0</v>
      </c>
      <c r="BJ242" s="2686"/>
      <c r="BK242" s="2686"/>
      <c r="BL242" s="2686"/>
      <c r="BM242" s="2686"/>
      <c r="BN242" s="2686">
        <v>0</v>
      </c>
      <c r="BO242" s="2686"/>
      <c r="BP242" s="2686"/>
      <c r="BQ242" s="2686"/>
      <c r="BR242" s="2686"/>
      <c r="BS242" s="2686">
        <v>0</v>
      </c>
      <c r="BT242" s="2686"/>
      <c r="BU242" s="2686"/>
      <c r="BV242" s="2686"/>
      <c r="BW242" s="2686"/>
      <c r="BX242" s="2686">
        <v>0</v>
      </c>
      <c r="BY242" s="2686"/>
      <c r="BZ242" s="2686"/>
      <c r="CA242" s="2686"/>
      <c r="CB242" s="2686"/>
      <c r="CC242" s="2687">
        <v>0</v>
      </c>
      <c r="CD242" s="2687"/>
      <c r="CE242" s="2687"/>
      <c r="CF242" s="2687"/>
      <c r="CG242" s="2687"/>
      <c r="CH242" s="1724"/>
      <c r="CI242" s="1754"/>
      <c r="CJ242" s="840"/>
      <c r="CK242" s="1204"/>
    </row>
    <row r="243" spans="1:91" ht="15.75" customHeight="1">
      <c r="A243" s="440"/>
      <c r="B243" s="1702"/>
      <c r="C243" s="2741" t="s">
        <v>798</v>
      </c>
      <c r="D243" s="2741"/>
      <c r="E243" s="2741"/>
      <c r="F243" s="2741"/>
      <c r="G243" s="2741"/>
      <c r="H243" s="2741"/>
      <c r="I243" s="2741"/>
      <c r="J243" s="2741"/>
      <c r="K243" s="2741"/>
      <c r="L243" s="2742">
        <v>113051796865.13333</v>
      </c>
      <c r="M243" s="2742"/>
      <c r="N243" s="2742"/>
      <c r="O243" s="2742"/>
      <c r="P243" s="2742"/>
      <c r="Q243" s="2742"/>
      <c r="R243" s="2742"/>
      <c r="S243" s="2742"/>
      <c r="T243" s="3029">
        <v>0</v>
      </c>
      <c r="U243" s="3029"/>
      <c r="V243" s="3029"/>
      <c r="W243" s="3029"/>
      <c r="X243" s="3029"/>
      <c r="Y243" s="3029"/>
      <c r="Z243" s="3029"/>
      <c r="AA243" s="3029"/>
      <c r="AB243" s="2815">
        <v>316873992</v>
      </c>
      <c r="AC243" s="2816"/>
      <c r="AD243" s="2816"/>
      <c r="AE243" s="2816"/>
      <c r="AF243" s="2816"/>
      <c r="AG243" s="2816"/>
      <c r="AH243" s="2817"/>
      <c r="AI243" s="2715">
        <v>51010499</v>
      </c>
      <c r="AJ243" s="2716"/>
      <c r="AK243" s="2716"/>
      <c r="AL243" s="2716"/>
      <c r="AM243" s="2716"/>
      <c r="AN243" s="2716"/>
      <c r="AO243" s="2717"/>
      <c r="AP243" s="2742">
        <v>113419681356.13333</v>
      </c>
      <c r="AQ243" s="2742"/>
      <c r="AR243" s="2742"/>
      <c r="AS243" s="2742"/>
      <c r="AT243" s="2742"/>
      <c r="AU243" s="2742"/>
      <c r="AV243" s="2742"/>
      <c r="AW243" s="2742"/>
      <c r="AY243" s="1702"/>
      <c r="AZ243" s="1702"/>
      <c r="BA243" s="1210" t="s">
        <v>911</v>
      </c>
      <c r="BB243" s="1211"/>
      <c r="BC243" s="1211"/>
      <c r="BD243" s="1211"/>
      <c r="BE243" s="1211"/>
      <c r="BF243" s="1211"/>
      <c r="BG243" s="1211"/>
      <c r="BH243" s="1211"/>
      <c r="BI243" s="2435">
        <v>0</v>
      </c>
      <c r="BJ243" s="2435"/>
      <c r="BK243" s="2435"/>
      <c r="BL243" s="2435"/>
      <c r="BM243" s="2435"/>
      <c r="BN243" s="2435">
        <v>0</v>
      </c>
      <c r="BO243" s="2435"/>
      <c r="BP243" s="2435"/>
      <c r="BQ243" s="2435"/>
      <c r="BR243" s="2435"/>
      <c r="BS243" s="2435">
        <v>0</v>
      </c>
      <c r="BT243" s="2435"/>
      <c r="BU243" s="2435"/>
      <c r="BV243" s="2435"/>
      <c r="BW243" s="2435"/>
      <c r="BX243" s="2435">
        <v>0</v>
      </c>
      <c r="BY243" s="2435"/>
      <c r="BZ243" s="2435"/>
      <c r="CA243" s="2435"/>
      <c r="CB243" s="2435"/>
      <c r="CC243" s="2422">
        <v>0</v>
      </c>
      <c r="CD243" s="2422"/>
      <c r="CE243" s="2422"/>
      <c r="CF243" s="2422"/>
      <c r="CG243" s="2422"/>
      <c r="CH243" s="1212"/>
      <c r="CI243" s="1754"/>
      <c r="CJ243" s="840"/>
      <c r="CK243" s="444"/>
    </row>
    <row r="244" spans="1:91" ht="8.25" customHeight="1">
      <c r="A244" s="440"/>
      <c r="B244" s="1702"/>
      <c r="C244" s="1213"/>
      <c r="D244" s="1213"/>
      <c r="E244" s="1213"/>
      <c r="F244" s="1213"/>
      <c r="G244" s="1213"/>
      <c r="H244" s="1213"/>
      <c r="I244" s="1213"/>
      <c r="J244" s="1213"/>
      <c r="K244" s="1213"/>
      <c r="L244" s="1727"/>
      <c r="M244" s="1727"/>
      <c r="N244" s="1727"/>
      <c r="O244" s="1727"/>
      <c r="P244" s="1727"/>
      <c r="Q244" s="1727"/>
      <c r="R244" s="1727"/>
      <c r="S244" s="1727"/>
      <c r="T244" s="1214"/>
      <c r="U244" s="1214"/>
      <c r="V244" s="1214"/>
      <c r="W244" s="1214"/>
      <c r="X244" s="1214"/>
      <c r="Y244" s="1214"/>
      <c r="Z244" s="1214"/>
      <c r="AA244" s="1214"/>
      <c r="AB244" s="1735"/>
      <c r="AC244" s="1735"/>
      <c r="AD244" s="1735"/>
      <c r="AE244" s="1735"/>
      <c r="AF244" s="1735"/>
      <c r="AG244" s="1735"/>
      <c r="AH244" s="1735"/>
      <c r="AI244" s="1727"/>
      <c r="AJ244" s="1727"/>
      <c r="AK244" s="1727"/>
      <c r="AL244" s="1727"/>
      <c r="AM244" s="1727"/>
      <c r="AN244" s="1727"/>
      <c r="AO244" s="1727"/>
      <c r="AP244" s="1727"/>
      <c r="AQ244" s="1727"/>
      <c r="AR244" s="1727"/>
      <c r="AS244" s="1727"/>
      <c r="AT244" s="1727"/>
      <c r="AU244" s="1727"/>
      <c r="AV244" s="1727"/>
      <c r="AW244" s="1727"/>
      <c r="AY244" s="1702"/>
      <c r="AZ244" s="1702"/>
      <c r="BA244" s="1215"/>
      <c r="BB244" s="1216"/>
      <c r="BC244" s="1216"/>
      <c r="BD244" s="1216"/>
      <c r="BE244" s="1216"/>
      <c r="BF244" s="1216"/>
      <c r="BG244" s="1216"/>
      <c r="BH244" s="1216"/>
      <c r="BI244" s="1730"/>
      <c r="BJ244" s="1730"/>
      <c r="BK244" s="1730"/>
      <c r="BL244" s="1730"/>
      <c r="BM244" s="1730"/>
      <c r="BN244" s="1730"/>
      <c r="BO244" s="1730"/>
      <c r="BP244" s="1730"/>
      <c r="BQ244" s="1730"/>
      <c r="BR244" s="1730"/>
      <c r="BS244" s="1730"/>
      <c r="BT244" s="1730"/>
      <c r="BU244" s="1730"/>
      <c r="BV244" s="1730"/>
      <c r="BW244" s="1730"/>
      <c r="BX244" s="1730"/>
      <c r="BY244" s="1730"/>
      <c r="BZ244" s="1730"/>
      <c r="CA244" s="1730"/>
      <c r="CB244" s="1730"/>
      <c r="CC244" s="1212"/>
      <c r="CD244" s="1212"/>
      <c r="CE244" s="1212"/>
      <c r="CF244" s="1212"/>
      <c r="CG244" s="1212"/>
      <c r="CH244" s="1212"/>
      <c r="CI244" s="1754"/>
      <c r="CJ244" s="840"/>
      <c r="CK244" s="444"/>
    </row>
    <row r="245" spans="1:91" ht="29.25" customHeight="1">
      <c r="A245" s="440"/>
      <c r="B245" s="1702"/>
      <c r="C245" s="3131" t="s">
        <v>2179</v>
      </c>
      <c r="D245" s="3131"/>
      <c r="E245" s="3131"/>
      <c r="F245" s="3131"/>
      <c r="G245" s="3131"/>
      <c r="H245" s="3131"/>
      <c r="I245" s="3131"/>
      <c r="J245" s="3131"/>
      <c r="K245" s="3131"/>
      <c r="L245" s="3131"/>
      <c r="M245" s="3131"/>
      <c r="N245" s="3131"/>
      <c r="O245" s="3131"/>
      <c r="P245" s="3131"/>
      <c r="Q245" s="3131"/>
      <c r="R245" s="3131"/>
      <c r="S245" s="3131"/>
      <c r="T245" s="3131"/>
      <c r="U245" s="3131"/>
      <c r="V245" s="3131"/>
      <c r="W245" s="3131"/>
      <c r="X245" s="3131"/>
      <c r="Y245" s="3131"/>
      <c r="Z245" s="3131"/>
      <c r="AA245" s="3131"/>
      <c r="AB245" s="3131"/>
      <c r="AC245" s="3131"/>
      <c r="AD245" s="3131"/>
      <c r="AE245" s="3131"/>
      <c r="AF245" s="3131"/>
      <c r="AG245" s="3131"/>
      <c r="AH245" s="3131"/>
      <c r="AI245" s="3131"/>
      <c r="AJ245" s="3131"/>
      <c r="AK245" s="3131"/>
      <c r="AL245" s="3131"/>
      <c r="AM245" s="3131"/>
      <c r="AN245" s="3131"/>
      <c r="AO245" s="3131"/>
      <c r="AP245" s="3131"/>
      <c r="AQ245" s="3131"/>
      <c r="AR245" s="3131"/>
      <c r="AS245" s="3131"/>
      <c r="AT245" s="3131"/>
      <c r="AU245" s="3131"/>
      <c r="AV245" s="3131"/>
      <c r="AW245" s="3131"/>
      <c r="AY245" s="1702"/>
      <c r="AZ245" s="1702"/>
      <c r="BA245" s="1215"/>
      <c r="BB245" s="1216"/>
      <c r="BC245" s="1216"/>
      <c r="BD245" s="1216"/>
      <c r="BE245" s="1216"/>
      <c r="BF245" s="1216"/>
      <c r="BG245" s="1216"/>
      <c r="BH245" s="1216"/>
      <c r="BI245" s="1730"/>
      <c r="BJ245" s="1730"/>
      <c r="BK245" s="1730"/>
      <c r="BL245" s="1730"/>
      <c r="BM245" s="1730"/>
      <c r="BN245" s="1730"/>
      <c r="BO245" s="1730"/>
      <c r="BP245" s="1730"/>
      <c r="BQ245" s="1730"/>
      <c r="BR245" s="1730"/>
      <c r="BS245" s="1730"/>
      <c r="BT245" s="1730"/>
      <c r="BU245" s="1730"/>
      <c r="BV245" s="1730"/>
      <c r="BW245" s="1730"/>
      <c r="BX245" s="1730"/>
      <c r="BY245" s="1730"/>
      <c r="BZ245" s="1730"/>
      <c r="CA245" s="1730"/>
      <c r="CB245" s="1730"/>
      <c r="CC245" s="1212"/>
      <c r="CD245" s="1212"/>
      <c r="CE245" s="1212"/>
      <c r="CF245" s="1212"/>
      <c r="CG245" s="1212"/>
      <c r="CH245" s="1212"/>
      <c r="CI245" s="1560"/>
      <c r="CJ245" s="840"/>
      <c r="CK245" s="444"/>
    </row>
    <row r="246" spans="1:91" ht="18" customHeight="1">
      <c r="A246" s="440"/>
      <c r="B246" s="1702"/>
      <c r="C246" s="3131" t="s">
        <v>2009</v>
      </c>
      <c r="D246" s="3132"/>
      <c r="E246" s="3132"/>
      <c r="F246" s="3132"/>
      <c r="G246" s="3132"/>
      <c r="H246" s="3132"/>
      <c r="I246" s="3132"/>
      <c r="J246" s="3132"/>
      <c r="K246" s="3132"/>
      <c r="L246" s="3132"/>
      <c r="M246" s="3132"/>
      <c r="N246" s="3132"/>
      <c r="O246" s="3132"/>
      <c r="P246" s="3132"/>
      <c r="Q246" s="3132"/>
      <c r="R246" s="3132"/>
      <c r="S246" s="3132"/>
      <c r="T246" s="3132"/>
      <c r="U246" s="3132"/>
      <c r="V246" s="3132"/>
      <c r="W246" s="3132"/>
      <c r="X246" s="3132"/>
      <c r="Y246" s="3132"/>
      <c r="Z246" s="3132"/>
      <c r="AA246" s="3132"/>
      <c r="AB246" s="3132"/>
      <c r="AC246" s="3132"/>
      <c r="AD246" s="3132"/>
      <c r="AE246" s="3132"/>
      <c r="AF246" s="3132"/>
      <c r="AG246" s="3132"/>
      <c r="AH246" s="3132"/>
      <c r="AI246" s="3132"/>
      <c r="AJ246" s="3132"/>
      <c r="AK246" s="3132"/>
      <c r="AL246" s="3132"/>
      <c r="AM246" s="3132"/>
      <c r="AN246" s="3132"/>
      <c r="AO246" s="3132"/>
      <c r="AP246" s="3132"/>
      <c r="AQ246" s="3132"/>
      <c r="AR246" s="3132"/>
      <c r="AS246" s="3132"/>
      <c r="AT246" s="3132"/>
      <c r="AU246" s="3132"/>
      <c r="AV246" s="3132"/>
      <c r="AW246" s="3132"/>
      <c r="AY246" s="1702"/>
      <c r="AZ246" s="1702"/>
      <c r="BA246" s="1215"/>
      <c r="BB246" s="1216"/>
      <c r="BC246" s="1216"/>
      <c r="BD246" s="1216"/>
      <c r="BE246" s="1216"/>
      <c r="BF246" s="1216"/>
      <c r="BG246" s="1216"/>
      <c r="BH246" s="1216"/>
      <c r="BI246" s="1730"/>
      <c r="BJ246" s="1730"/>
      <c r="BK246" s="1730"/>
      <c r="BL246" s="1730"/>
      <c r="BM246" s="1730"/>
      <c r="BN246" s="1730"/>
      <c r="BO246" s="1730"/>
      <c r="BP246" s="1730"/>
      <c r="BQ246" s="1730"/>
      <c r="BR246" s="1730"/>
      <c r="BS246" s="1730"/>
      <c r="BT246" s="1730"/>
      <c r="BU246" s="1730"/>
      <c r="BV246" s="1730"/>
      <c r="BW246" s="1730"/>
      <c r="BX246" s="1730"/>
      <c r="BY246" s="1730"/>
      <c r="BZ246" s="1730"/>
      <c r="CA246" s="1730"/>
      <c r="CB246" s="1730"/>
      <c r="CC246" s="1212"/>
      <c r="CD246" s="1212"/>
      <c r="CE246" s="1212"/>
      <c r="CF246" s="1212"/>
      <c r="CG246" s="1212"/>
      <c r="CH246" s="1212"/>
      <c r="CI246" s="1204"/>
      <c r="CJ246" s="840"/>
      <c r="CK246" s="444"/>
    </row>
    <row r="247" spans="1:91" ht="33" customHeight="1">
      <c r="A247" s="440"/>
      <c r="B247" s="1702"/>
      <c r="C247" s="3133" t="s">
        <v>1961</v>
      </c>
      <c r="D247" s="3133"/>
      <c r="E247" s="3133"/>
      <c r="F247" s="3133"/>
      <c r="G247" s="3133"/>
      <c r="H247" s="3133"/>
      <c r="I247" s="3133"/>
      <c r="J247" s="3133"/>
      <c r="K247" s="3133"/>
      <c r="L247" s="3133"/>
      <c r="M247" s="3133"/>
      <c r="N247" s="3133"/>
      <c r="O247" s="3133"/>
      <c r="P247" s="3133"/>
      <c r="Q247" s="3133"/>
      <c r="R247" s="3133"/>
      <c r="S247" s="3133"/>
      <c r="T247" s="3133"/>
      <c r="U247" s="3133"/>
      <c r="V247" s="3133"/>
      <c r="W247" s="3133"/>
      <c r="X247" s="3133"/>
      <c r="Y247" s="3133"/>
      <c r="Z247" s="3133"/>
      <c r="AA247" s="3133"/>
      <c r="AB247" s="3133"/>
      <c r="AC247" s="3133"/>
      <c r="AD247" s="3133"/>
      <c r="AE247" s="3133"/>
      <c r="AF247" s="3133"/>
      <c r="AG247" s="3133"/>
      <c r="AH247" s="3133"/>
      <c r="AI247" s="3133"/>
      <c r="AJ247" s="3133"/>
      <c r="AK247" s="3133"/>
      <c r="AL247" s="3133"/>
      <c r="AM247" s="3133"/>
      <c r="AN247" s="3133"/>
      <c r="AO247" s="3133"/>
      <c r="AP247" s="3133"/>
      <c r="AQ247" s="3133"/>
      <c r="AR247" s="3133"/>
      <c r="AS247" s="3133"/>
      <c r="AT247" s="3133"/>
      <c r="AU247" s="3133"/>
      <c r="AV247" s="3133"/>
      <c r="AW247" s="3133"/>
      <c r="AY247" s="1702"/>
      <c r="AZ247" s="1702"/>
      <c r="BA247" s="1215"/>
      <c r="BB247" s="1216"/>
      <c r="BC247" s="1216"/>
      <c r="BD247" s="1216"/>
      <c r="BE247" s="1216"/>
      <c r="BF247" s="1216"/>
      <c r="BG247" s="1216"/>
      <c r="BH247" s="1216"/>
      <c r="BI247" s="1730"/>
      <c r="BJ247" s="1730"/>
      <c r="BK247" s="1730"/>
      <c r="BL247" s="1730"/>
      <c r="BM247" s="1730"/>
      <c r="BN247" s="1730"/>
      <c r="BO247" s="1730"/>
      <c r="BP247" s="1730"/>
      <c r="BQ247" s="1730"/>
      <c r="BR247" s="1730"/>
      <c r="BS247" s="1730"/>
      <c r="BT247" s="1730"/>
      <c r="BU247" s="1730"/>
      <c r="BV247" s="1730"/>
      <c r="BW247" s="1730"/>
      <c r="BX247" s="1730"/>
      <c r="BY247" s="1730"/>
      <c r="BZ247" s="1730"/>
      <c r="CA247" s="1730"/>
      <c r="CB247" s="1730"/>
      <c r="CC247" s="1212"/>
      <c r="CD247" s="1212"/>
      <c r="CE247" s="1212"/>
      <c r="CF247" s="1212"/>
      <c r="CG247" s="1212"/>
      <c r="CH247" s="1212"/>
      <c r="CI247" s="1204"/>
      <c r="CJ247" s="840"/>
      <c r="CK247" s="444"/>
    </row>
    <row r="248" spans="1:91" ht="12.75" customHeight="1">
      <c r="A248" s="440"/>
      <c r="B248" s="1702"/>
      <c r="C248" s="1217"/>
      <c r="D248" s="1215"/>
      <c r="E248" s="1215"/>
      <c r="F248" s="1215"/>
      <c r="G248" s="1215"/>
      <c r="H248" s="1215"/>
      <c r="I248" s="1215"/>
      <c r="J248" s="1215"/>
      <c r="K248" s="1215"/>
      <c r="L248" s="1156"/>
      <c r="M248" s="1156"/>
      <c r="N248" s="1156"/>
      <c r="O248" s="1156"/>
      <c r="P248" s="1156"/>
      <c r="Q248" s="1156"/>
      <c r="R248" s="1156"/>
      <c r="S248" s="1156"/>
      <c r="T248" s="447"/>
      <c r="U248" s="447"/>
      <c r="V248" s="447"/>
      <c r="W248" s="447"/>
      <c r="X248" s="447"/>
      <c r="Y248" s="447"/>
      <c r="Z248" s="447"/>
      <c r="AA248" s="447"/>
      <c r="AB248" s="1155"/>
      <c r="AC248" s="1155"/>
      <c r="AD248" s="1155"/>
      <c r="AE248" s="1155"/>
      <c r="AF248" s="1155"/>
      <c r="AG248" s="1155"/>
      <c r="AH248" s="1155"/>
      <c r="AI248" s="1155"/>
      <c r="AJ248" s="1156"/>
      <c r="AK248" s="1156"/>
      <c r="AL248" s="1156"/>
      <c r="AM248" s="1156"/>
      <c r="AN248" s="1156"/>
      <c r="AO248" s="1156"/>
      <c r="AP248" s="1156"/>
      <c r="AQ248" s="1156"/>
      <c r="AR248" s="1156"/>
      <c r="AS248" s="1156"/>
      <c r="AT248" s="1156"/>
      <c r="AU248" s="1156"/>
      <c r="AV248" s="1156"/>
      <c r="AW248" s="1156"/>
      <c r="AY248" s="1702"/>
      <c r="AZ248" s="1702"/>
      <c r="BA248" s="1215"/>
      <c r="BB248" s="1216"/>
      <c r="BC248" s="1216"/>
      <c r="BD248" s="1216"/>
      <c r="BE248" s="1216"/>
      <c r="BF248" s="1216"/>
      <c r="BG248" s="1216"/>
      <c r="BH248" s="1216"/>
      <c r="BI248" s="1730"/>
      <c r="BJ248" s="1730"/>
      <c r="BK248" s="1730"/>
      <c r="BL248" s="1730"/>
      <c r="BM248" s="1730"/>
      <c r="BN248" s="1730"/>
      <c r="BO248" s="1730"/>
      <c r="BP248" s="1730"/>
      <c r="BQ248" s="1730"/>
      <c r="BR248" s="1730"/>
      <c r="BS248" s="1730"/>
      <c r="BT248" s="1730"/>
      <c r="BU248" s="1730"/>
      <c r="BV248" s="1730"/>
      <c r="BW248" s="1730"/>
      <c r="BX248" s="1730"/>
      <c r="BY248" s="1730"/>
      <c r="BZ248" s="1730"/>
      <c r="CA248" s="1730"/>
      <c r="CB248" s="1730"/>
      <c r="CC248" s="1212"/>
      <c r="CD248" s="1212"/>
      <c r="CE248" s="1212"/>
      <c r="CF248" s="1212"/>
      <c r="CG248" s="1212"/>
      <c r="CH248" s="1212"/>
      <c r="CI248" s="1204"/>
      <c r="CJ248" s="1827"/>
      <c r="CK248" s="444"/>
    </row>
    <row r="249" spans="1:91">
      <c r="A249" s="1712">
        <v>8</v>
      </c>
      <c r="B249" s="1672" t="s">
        <v>536</v>
      </c>
      <c r="C249" s="1195" t="s">
        <v>946</v>
      </c>
      <c r="D249" s="331"/>
      <c r="E249" s="331"/>
      <c r="F249" s="331"/>
      <c r="G249" s="331"/>
      <c r="H249" s="331"/>
      <c r="I249" s="331"/>
      <c r="J249" s="331"/>
      <c r="K249" s="331"/>
      <c r="L249" s="331"/>
      <c r="M249" s="331"/>
      <c r="N249" s="331"/>
      <c r="O249" s="331"/>
      <c r="P249" s="331"/>
      <c r="Q249" s="331"/>
      <c r="R249" s="331"/>
      <c r="S249" s="331"/>
      <c r="T249" s="331"/>
      <c r="U249" s="331"/>
      <c r="V249" s="331"/>
      <c r="W249" s="331"/>
      <c r="X249" s="331"/>
      <c r="Y249" s="331"/>
      <c r="Z249" s="331"/>
      <c r="AA249" s="331"/>
      <c r="AB249" s="331"/>
      <c r="AC249" s="331"/>
      <c r="AD249" s="331"/>
      <c r="AE249" s="331"/>
      <c r="AF249" s="331"/>
      <c r="AG249" s="331"/>
      <c r="AH249" s="331"/>
      <c r="AI249" s="331"/>
      <c r="AJ249" s="331"/>
      <c r="AK249" s="331"/>
      <c r="AL249" s="331"/>
      <c r="AM249" s="331"/>
      <c r="AY249" s="1672">
        <v>6</v>
      </c>
      <c r="AZ249" s="1672" t="s">
        <v>536</v>
      </c>
      <c r="BA249" s="1195" t="s">
        <v>309</v>
      </c>
      <c r="BB249" s="331"/>
      <c r="BC249" s="331"/>
      <c r="BD249" s="331"/>
      <c r="BE249" s="331"/>
      <c r="BF249" s="331"/>
      <c r="BG249" s="331"/>
      <c r="BH249" s="331"/>
      <c r="BI249" s="331"/>
      <c r="BJ249" s="331"/>
      <c r="BK249" s="331"/>
      <c r="BL249" s="331"/>
      <c r="BM249" s="331"/>
      <c r="BN249" s="331"/>
      <c r="BO249" s="331"/>
      <c r="BP249" s="331"/>
      <c r="BQ249" s="331"/>
      <c r="BR249" s="331"/>
      <c r="BS249" s="331"/>
      <c r="BT249" s="331"/>
      <c r="BU249" s="331"/>
      <c r="BV249" s="331"/>
      <c r="BW249" s="331"/>
      <c r="BX249" s="331"/>
      <c r="BY249" s="331"/>
      <c r="BZ249" s="331"/>
    </row>
    <row r="250" spans="1:91">
      <c r="C250" s="1195"/>
      <c r="D250" s="331"/>
      <c r="E250" s="331"/>
      <c r="F250" s="331"/>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O250" s="2753" t="s">
        <v>389</v>
      </c>
      <c r="AP250" s="2753"/>
      <c r="AQ250" s="2753"/>
      <c r="AR250" s="2753"/>
      <c r="AS250" s="2753"/>
      <c r="AT250" s="2753"/>
      <c r="AU250" s="2753"/>
      <c r="AV250" s="2753"/>
      <c r="AW250" s="2753"/>
      <c r="BA250" s="1195"/>
      <c r="BB250" s="331"/>
      <c r="BC250" s="331"/>
      <c r="BD250" s="331"/>
      <c r="BE250" s="331"/>
      <c r="BF250" s="331"/>
      <c r="BG250" s="331"/>
      <c r="BH250" s="331"/>
      <c r="BI250" s="331"/>
      <c r="BJ250" s="331"/>
      <c r="BK250" s="331"/>
      <c r="BL250" s="331"/>
      <c r="BM250" s="331"/>
      <c r="BN250" s="331"/>
      <c r="BO250" s="331"/>
      <c r="BP250" s="331"/>
      <c r="BQ250" s="331"/>
      <c r="BR250" s="331"/>
      <c r="BS250" s="331"/>
      <c r="BT250" s="331"/>
      <c r="BU250" s="331"/>
      <c r="BV250" s="331"/>
      <c r="BW250" s="331"/>
      <c r="BX250" s="331"/>
      <c r="BY250" s="331"/>
      <c r="BZ250" s="331"/>
    </row>
    <row r="251" spans="1:91" ht="19.5" customHeight="1">
      <c r="C251" s="2310" t="s">
        <v>720</v>
      </c>
      <c r="D251" s="2310"/>
      <c r="E251" s="2310"/>
      <c r="F251" s="2310"/>
      <c r="G251" s="2310"/>
      <c r="H251" s="2310"/>
      <c r="I251" s="2311"/>
      <c r="J251" s="2310"/>
      <c r="K251" s="2310"/>
      <c r="L251" s="2677" t="s">
        <v>944</v>
      </c>
      <c r="M251" s="2678"/>
      <c r="N251" s="2679"/>
      <c r="O251" s="2678"/>
      <c r="P251" s="2678"/>
      <c r="Q251" s="2679"/>
      <c r="R251" s="2679"/>
      <c r="S251" s="2680"/>
      <c r="T251" s="2677" t="s">
        <v>953</v>
      </c>
      <c r="U251" s="2678"/>
      <c r="V251" s="2679"/>
      <c r="W251" s="2678"/>
      <c r="X251" s="2679"/>
      <c r="Y251" s="2678"/>
      <c r="Z251" s="2679"/>
      <c r="AA251" s="2680"/>
      <c r="AB251" s="2515" t="s">
        <v>945</v>
      </c>
      <c r="AC251" s="2515"/>
      <c r="AD251" s="2515"/>
      <c r="AE251" s="2515"/>
      <c r="AF251" s="2515"/>
      <c r="AG251" s="2515"/>
      <c r="AH251" s="2515"/>
      <c r="AI251" s="3156" t="s">
        <v>954</v>
      </c>
      <c r="AJ251" s="3156"/>
      <c r="AK251" s="3156"/>
      <c r="AL251" s="3156"/>
      <c r="AM251" s="3156"/>
      <c r="AN251" s="3156"/>
      <c r="AO251" s="3157"/>
      <c r="AP251" s="2774" t="s">
        <v>580</v>
      </c>
      <c r="AQ251" s="2444"/>
      <c r="AR251" s="2445"/>
      <c r="AS251" s="2445"/>
      <c r="AT251" s="2445"/>
      <c r="AU251" s="2444"/>
      <c r="AV251" s="2444"/>
      <c r="AW251" s="2775"/>
      <c r="BA251" s="448" t="s">
        <v>888</v>
      </c>
      <c r="BB251" s="448"/>
      <c r="BC251" s="448"/>
      <c r="BD251" s="448"/>
      <c r="BE251" s="448"/>
      <c r="BF251" s="448"/>
      <c r="BG251" s="448"/>
      <c r="BH251" s="448"/>
      <c r="BI251" s="2767" t="s">
        <v>889</v>
      </c>
      <c r="BJ251" s="2767"/>
      <c r="BK251" s="2767"/>
      <c r="BL251" s="2767"/>
      <c r="BM251" s="2767"/>
      <c r="BN251" s="2767" t="s">
        <v>890</v>
      </c>
      <c r="BO251" s="2767"/>
      <c r="BP251" s="2767"/>
      <c r="BQ251" s="2767"/>
      <c r="BR251" s="2767"/>
      <c r="BS251" s="2767" t="s">
        <v>891</v>
      </c>
      <c r="BT251" s="2767"/>
      <c r="BU251" s="2767"/>
      <c r="BV251" s="2767"/>
      <c r="BW251" s="2767"/>
      <c r="BX251" s="2767" t="s">
        <v>892</v>
      </c>
      <c r="BY251" s="2767"/>
      <c r="BZ251" s="2767"/>
      <c r="CA251" s="2767"/>
      <c r="CB251" s="2767"/>
      <c r="CC251" s="2444" t="s">
        <v>197</v>
      </c>
      <c r="CD251" s="2444"/>
      <c r="CE251" s="2444"/>
      <c r="CF251" s="2444"/>
      <c r="CG251" s="2444"/>
      <c r="CH251" s="1604"/>
      <c r="CI251" s="1634"/>
      <c r="CJ251" s="1634"/>
    </row>
    <row r="252" spans="1:91" ht="19.5" customHeight="1">
      <c r="C252" s="2312"/>
      <c r="D252" s="2312"/>
      <c r="E252" s="2312"/>
      <c r="F252" s="2312"/>
      <c r="G252" s="2312"/>
      <c r="H252" s="2312"/>
      <c r="I252" s="2312"/>
      <c r="J252" s="2312"/>
      <c r="K252" s="2312"/>
      <c r="L252" s="2681"/>
      <c r="M252" s="2682"/>
      <c r="N252" s="2683"/>
      <c r="O252" s="2682"/>
      <c r="P252" s="2682"/>
      <c r="Q252" s="2683"/>
      <c r="R252" s="2683"/>
      <c r="S252" s="2684"/>
      <c r="T252" s="2681"/>
      <c r="U252" s="2682"/>
      <c r="V252" s="2683"/>
      <c r="W252" s="2682"/>
      <c r="X252" s="2683"/>
      <c r="Y252" s="2682"/>
      <c r="Z252" s="2683"/>
      <c r="AA252" s="2684"/>
      <c r="AB252" s="2515"/>
      <c r="AC252" s="2515"/>
      <c r="AD252" s="2515"/>
      <c r="AE252" s="2515"/>
      <c r="AF252" s="2515"/>
      <c r="AG252" s="2515"/>
      <c r="AH252" s="2515"/>
      <c r="AI252" s="2683"/>
      <c r="AJ252" s="2683"/>
      <c r="AK252" s="2683"/>
      <c r="AL252" s="2683"/>
      <c r="AM252" s="2683"/>
      <c r="AN252" s="2683"/>
      <c r="AO252" s="2684"/>
      <c r="AP252" s="2776"/>
      <c r="AQ252" s="2777"/>
      <c r="AR252" s="2028"/>
      <c r="AS252" s="2028"/>
      <c r="AT252" s="2028"/>
      <c r="AU252" s="2777"/>
      <c r="AV252" s="2777"/>
      <c r="AW252" s="2778"/>
      <c r="BA252" s="1677"/>
      <c r="BB252" s="449"/>
      <c r="BC252" s="449"/>
      <c r="BD252" s="449"/>
      <c r="BE252" s="449"/>
      <c r="BF252" s="449"/>
      <c r="BG252" s="449"/>
      <c r="BH252" s="449"/>
      <c r="BI252" s="2851" t="s">
        <v>893</v>
      </c>
      <c r="BJ252" s="2851"/>
      <c r="BK252" s="2851"/>
      <c r="BL252" s="2851"/>
      <c r="BM252" s="2851"/>
      <c r="BN252" s="2851" t="s">
        <v>894</v>
      </c>
      <c r="BO252" s="2851"/>
      <c r="BP252" s="2851"/>
      <c r="BQ252" s="2851"/>
      <c r="BR252" s="2851"/>
      <c r="BS252" s="2851" t="s">
        <v>895</v>
      </c>
      <c r="BT252" s="2851"/>
      <c r="BU252" s="2851"/>
      <c r="BV252" s="2851"/>
      <c r="BW252" s="2851"/>
      <c r="BX252" s="2851" t="s">
        <v>896</v>
      </c>
      <c r="BY252" s="2851"/>
      <c r="BZ252" s="2851"/>
      <c r="CA252" s="2851"/>
      <c r="CB252" s="2851"/>
      <c r="CC252" s="2773"/>
      <c r="CD252" s="2773"/>
      <c r="CE252" s="2773"/>
      <c r="CF252" s="2773"/>
      <c r="CG252" s="2773"/>
      <c r="CH252" s="1605"/>
      <c r="CI252" s="1634"/>
      <c r="CJ252" s="1634"/>
    </row>
    <row r="253" spans="1:91" ht="19.5" customHeight="1">
      <c r="C253" s="2750" t="s">
        <v>259</v>
      </c>
      <c r="D253" s="2750"/>
      <c r="E253" s="2750"/>
      <c r="F253" s="2750"/>
      <c r="G253" s="2750"/>
      <c r="H253" s="2750"/>
      <c r="I253" s="2751"/>
      <c r="J253" s="2750"/>
      <c r="K253" s="2750"/>
      <c r="L253" s="2320"/>
      <c r="M253" s="2320"/>
      <c r="N253" s="2321"/>
      <c r="O253" s="2320"/>
      <c r="P253" s="2320"/>
      <c r="Q253" s="2321"/>
      <c r="R253" s="2321"/>
      <c r="S253" s="2320"/>
      <c r="T253" s="2845"/>
      <c r="U253" s="2845"/>
      <c r="V253" s="2846"/>
      <c r="W253" s="2845"/>
      <c r="X253" s="2846"/>
      <c r="Y253" s="2845"/>
      <c r="Z253" s="2846"/>
      <c r="AA253" s="2845"/>
      <c r="AB253" s="2870"/>
      <c r="AC253" s="2871"/>
      <c r="AD253" s="2871"/>
      <c r="AE253" s="2871"/>
      <c r="AF253" s="2871"/>
      <c r="AG253" s="2871"/>
      <c r="AH253" s="2872"/>
      <c r="AI253" s="2870"/>
      <c r="AJ253" s="2871"/>
      <c r="AK253" s="2871"/>
      <c r="AL253" s="2871"/>
      <c r="AM253" s="2871"/>
      <c r="AN253" s="2871"/>
      <c r="AO253" s="2872"/>
      <c r="AP253" s="2436"/>
      <c r="AQ253" s="2436"/>
      <c r="AR253" s="2438"/>
      <c r="AS253" s="2438"/>
      <c r="AT253" s="2438"/>
      <c r="AU253" s="2436"/>
      <c r="AV253" s="2436"/>
      <c r="AW253" s="2436"/>
      <c r="BA253" s="1196" t="s">
        <v>897</v>
      </c>
      <c r="BB253" s="1197"/>
      <c r="BC253" s="1197"/>
      <c r="BD253" s="1197"/>
      <c r="BE253" s="1197"/>
      <c r="BF253" s="1197"/>
      <c r="BG253" s="1197"/>
      <c r="BH253" s="1197"/>
      <c r="BI253" s="2754"/>
      <c r="BJ253" s="2754"/>
      <c r="BK253" s="2754"/>
      <c r="BL253" s="2754"/>
      <c r="BM253" s="2754"/>
      <c r="BN253" s="2754"/>
      <c r="BO253" s="2754"/>
      <c r="BP253" s="2754"/>
      <c r="BQ253" s="2754"/>
      <c r="BR253" s="2754"/>
      <c r="BS253" s="2754"/>
      <c r="BT253" s="2754"/>
      <c r="BU253" s="2754"/>
      <c r="BV253" s="2754"/>
      <c r="BW253" s="2754"/>
      <c r="BX253" s="2754"/>
      <c r="BY253" s="2754"/>
      <c r="BZ253" s="2754"/>
      <c r="CA253" s="2754"/>
      <c r="CB253" s="2754"/>
      <c r="CC253" s="2860"/>
      <c r="CD253" s="2860"/>
      <c r="CE253" s="2860"/>
      <c r="CF253" s="2860"/>
      <c r="CG253" s="2860"/>
      <c r="CH253" s="1198"/>
      <c r="CI253" s="444"/>
      <c r="CJ253" s="444"/>
      <c r="CK253" s="444"/>
    </row>
    <row r="254" spans="1:91" ht="16.5" customHeight="1">
      <c r="A254" s="440"/>
      <c r="B254" s="1702"/>
      <c r="C254" s="2790" t="s">
        <v>792</v>
      </c>
      <c r="D254" s="2790"/>
      <c r="E254" s="2790"/>
      <c r="F254" s="2790"/>
      <c r="G254" s="2790"/>
      <c r="H254" s="2790"/>
      <c r="I254" s="2791"/>
      <c r="J254" s="2790"/>
      <c r="K254" s="2790"/>
      <c r="L254" s="2788"/>
      <c r="M254" s="2788"/>
      <c r="N254" s="2789"/>
      <c r="O254" s="2788"/>
      <c r="P254" s="2788"/>
      <c r="Q254" s="2789"/>
      <c r="R254" s="2789"/>
      <c r="S254" s="2788"/>
      <c r="T254" s="2788">
        <v>3580440046</v>
      </c>
      <c r="U254" s="2788"/>
      <c r="V254" s="2789"/>
      <c r="W254" s="2788"/>
      <c r="X254" s="2789"/>
      <c r="Y254" s="2788"/>
      <c r="Z254" s="2789"/>
      <c r="AA254" s="2788"/>
      <c r="AB254" s="2807"/>
      <c r="AC254" s="2808"/>
      <c r="AD254" s="2808"/>
      <c r="AE254" s="2808"/>
      <c r="AF254" s="2808"/>
      <c r="AG254" s="2808"/>
      <c r="AH254" s="2809"/>
      <c r="AI254" s="2807"/>
      <c r="AJ254" s="2808"/>
      <c r="AK254" s="2808"/>
      <c r="AL254" s="2808"/>
      <c r="AM254" s="2808"/>
      <c r="AN254" s="2808"/>
      <c r="AO254" s="2809"/>
      <c r="AP254" s="2788">
        <v>3580440046</v>
      </c>
      <c r="AQ254" s="2788"/>
      <c r="AR254" s="2789"/>
      <c r="AS254" s="2789"/>
      <c r="AT254" s="2789"/>
      <c r="AU254" s="2788"/>
      <c r="AV254" s="2788"/>
      <c r="AW254" s="2788"/>
      <c r="AY254" s="1702"/>
      <c r="AZ254" s="1702"/>
      <c r="BA254" s="441" t="s">
        <v>898</v>
      </c>
      <c r="BB254" s="442"/>
      <c r="BC254" s="442"/>
      <c r="BD254" s="442"/>
      <c r="BE254" s="442"/>
      <c r="BF254" s="442"/>
      <c r="BG254" s="442"/>
      <c r="BH254" s="442"/>
      <c r="BI254" s="2749"/>
      <c r="BJ254" s="2749"/>
      <c r="BK254" s="2749"/>
      <c r="BL254" s="2749"/>
      <c r="BM254" s="2749"/>
      <c r="BN254" s="2749"/>
      <c r="BO254" s="2749"/>
      <c r="BP254" s="2749"/>
      <c r="BQ254" s="2749"/>
      <c r="BR254" s="2749"/>
      <c r="BS254" s="2749"/>
      <c r="BT254" s="2749"/>
      <c r="BU254" s="2749"/>
      <c r="BV254" s="2749"/>
      <c r="BW254" s="2749"/>
      <c r="BX254" s="2749"/>
      <c r="BY254" s="2749"/>
      <c r="BZ254" s="2749"/>
      <c r="CA254" s="2749"/>
      <c r="CB254" s="2749"/>
      <c r="CC254" s="2687">
        <v>0</v>
      </c>
      <c r="CD254" s="2687"/>
      <c r="CE254" s="2687"/>
      <c r="CF254" s="2687"/>
      <c r="CG254" s="2687"/>
      <c r="CH254" s="1724"/>
      <c r="CI254" s="443"/>
      <c r="CJ254" s="443"/>
      <c r="CK254" s="444"/>
    </row>
    <row r="255" spans="1:91" ht="16.5" customHeight="1">
      <c r="A255" s="440"/>
      <c r="B255" s="1702"/>
      <c r="C255" s="2803" t="s">
        <v>793</v>
      </c>
      <c r="D255" s="2803"/>
      <c r="E255" s="2803"/>
      <c r="F255" s="2803"/>
      <c r="G255" s="2803"/>
      <c r="H255" s="2803"/>
      <c r="I255" s="2803"/>
      <c r="J255" s="2803"/>
      <c r="K255" s="2803"/>
      <c r="L255" s="2768">
        <v>0</v>
      </c>
      <c r="M255" s="2768"/>
      <c r="N255" s="2768"/>
      <c r="O255" s="2768"/>
      <c r="P255" s="2768"/>
      <c r="Q255" s="2768"/>
      <c r="R255" s="2768"/>
      <c r="S255" s="2768"/>
      <c r="T255" s="2768">
        <v>6152066992</v>
      </c>
      <c r="U255" s="2768"/>
      <c r="V255" s="2768"/>
      <c r="W255" s="2768"/>
      <c r="X255" s="2768"/>
      <c r="Y255" s="2768"/>
      <c r="Z255" s="2768"/>
      <c r="AA255" s="2768"/>
      <c r="AB255" s="2797">
        <v>0</v>
      </c>
      <c r="AC255" s="2798"/>
      <c r="AD255" s="2798"/>
      <c r="AE255" s="2798"/>
      <c r="AF255" s="2798"/>
      <c r="AG255" s="2798"/>
      <c r="AH255" s="2799"/>
      <c r="AI255" s="2810">
        <v>0</v>
      </c>
      <c r="AJ255" s="2647"/>
      <c r="AK255" s="2647"/>
      <c r="AL255" s="2647"/>
      <c r="AM255" s="2647"/>
      <c r="AN255" s="2647"/>
      <c r="AO255" s="2648"/>
      <c r="AP255" s="2768">
        <v>6152066992</v>
      </c>
      <c r="AQ255" s="2768"/>
      <c r="AR255" s="2768"/>
      <c r="AS255" s="2768"/>
      <c r="AT255" s="2768"/>
      <c r="AU255" s="2768"/>
      <c r="AV255" s="2768"/>
      <c r="AW255" s="2768"/>
      <c r="AY255" s="1702"/>
      <c r="AZ255" s="1702"/>
      <c r="BA255" s="441" t="s">
        <v>899</v>
      </c>
      <c r="BB255" s="442"/>
      <c r="BC255" s="442"/>
      <c r="BD255" s="442"/>
      <c r="BE255" s="442"/>
      <c r="BF255" s="442"/>
      <c r="BG255" s="442"/>
      <c r="BH255" s="442"/>
      <c r="BI255" s="2686">
        <v>0</v>
      </c>
      <c r="BJ255" s="2686"/>
      <c r="BK255" s="2686"/>
      <c r="BL255" s="2686"/>
      <c r="BM255" s="2686"/>
      <c r="BN255" s="2686">
        <v>0</v>
      </c>
      <c r="BO255" s="2686"/>
      <c r="BP255" s="2686"/>
      <c r="BQ255" s="2686"/>
      <c r="BR255" s="2686"/>
      <c r="BS255" s="2686">
        <v>0</v>
      </c>
      <c r="BT255" s="2686"/>
      <c r="BU255" s="2686"/>
      <c r="BV255" s="2686"/>
      <c r="BW255" s="2686"/>
      <c r="BX255" s="2686">
        <v>0</v>
      </c>
      <c r="BY255" s="2686"/>
      <c r="BZ255" s="2686"/>
      <c r="CA255" s="2686"/>
      <c r="CB255" s="2686"/>
      <c r="CC255" s="2686">
        <v>0</v>
      </c>
      <c r="CD255" s="2686"/>
      <c r="CE255" s="2686"/>
      <c r="CF255" s="2686"/>
      <c r="CG255" s="2686"/>
      <c r="CH255" s="1723"/>
      <c r="CI255" s="444"/>
      <c r="CJ255" s="444"/>
      <c r="CK255" s="444"/>
    </row>
    <row r="256" spans="1:91" s="1744" customFormat="1" ht="32.1" customHeight="1">
      <c r="A256" s="814"/>
      <c r="B256" s="383"/>
      <c r="C256" s="3037" t="s">
        <v>2163</v>
      </c>
      <c r="D256" s="2056"/>
      <c r="E256" s="2056"/>
      <c r="F256" s="2056"/>
      <c r="G256" s="2056"/>
      <c r="H256" s="2056"/>
      <c r="I256" s="2056"/>
      <c r="J256" s="2056"/>
      <c r="K256" s="3038"/>
      <c r="L256" s="2313"/>
      <c r="M256" s="2313"/>
      <c r="N256" s="2313"/>
      <c r="O256" s="2313"/>
      <c r="P256" s="2313"/>
      <c r="Q256" s="2313"/>
      <c r="R256" s="2313"/>
      <c r="S256" s="2313"/>
      <c r="T256" s="2793">
        <v>6152066992</v>
      </c>
      <c r="U256" s="2793"/>
      <c r="V256" s="2793"/>
      <c r="W256" s="2793"/>
      <c r="X256" s="2793"/>
      <c r="Y256" s="2793"/>
      <c r="Z256" s="2793"/>
      <c r="AA256" s="2793"/>
      <c r="AB256" s="2854"/>
      <c r="AC256" s="2855"/>
      <c r="AD256" s="2855"/>
      <c r="AE256" s="2855"/>
      <c r="AF256" s="2855"/>
      <c r="AG256" s="2855"/>
      <c r="AH256" s="2856"/>
      <c r="AI256" s="2854"/>
      <c r="AJ256" s="2855"/>
      <c r="AK256" s="2855"/>
      <c r="AL256" s="2855"/>
      <c r="AM256" s="2855"/>
      <c r="AN256" s="2855"/>
      <c r="AO256" s="2856"/>
      <c r="AP256" s="2812">
        <v>6152066992</v>
      </c>
      <c r="AQ256" s="2812"/>
      <c r="AR256" s="2812"/>
      <c r="AS256" s="2812"/>
      <c r="AT256" s="2812"/>
      <c r="AU256" s="2812"/>
      <c r="AV256" s="2812"/>
      <c r="AW256" s="2812"/>
      <c r="AY256" s="383"/>
      <c r="AZ256" s="383"/>
      <c r="BA256" s="815" t="s">
        <v>900</v>
      </c>
      <c r="BB256" s="816"/>
      <c r="BC256" s="816"/>
      <c r="BD256" s="816"/>
      <c r="BE256" s="816"/>
      <c r="BF256" s="816"/>
      <c r="BG256" s="816"/>
      <c r="BH256" s="816"/>
      <c r="BI256" s="2696"/>
      <c r="BJ256" s="2696"/>
      <c r="BK256" s="2696"/>
      <c r="BL256" s="2696"/>
      <c r="BM256" s="2696"/>
      <c r="BN256" s="2696"/>
      <c r="BO256" s="2696"/>
      <c r="BP256" s="2696"/>
      <c r="BQ256" s="2696"/>
      <c r="BR256" s="2696"/>
      <c r="BS256" s="2696"/>
      <c r="BT256" s="2696"/>
      <c r="BU256" s="2696"/>
      <c r="BV256" s="2696"/>
      <c r="BW256" s="2696"/>
      <c r="BX256" s="2696"/>
      <c r="BY256" s="2696"/>
      <c r="BZ256" s="2696"/>
      <c r="CA256" s="2696"/>
      <c r="CB256" s="2696"/>
      <c r="CC256" s="2737">
        <v>0</v>
      </c>
      <c r="CD256" s="2737"/>
      <c r="CE256" s="2737"/>
      <c r="CF256" s="2737"/>
      <c r="CG256" s="2737"/>
      <c r="CH256" s="1729"/>
      <c r="CI256" s="817"/>
      <c r="CJ256" s="817"/>
      <c r="CK256" s="817"/>
      <c r="CM256" s="436"/>
    </row>
    <row r="257" spans="1:93" s="1744" customFormat="1" ht="16.5" hidden="1" customHeight="1">
      <c r="A257" s="814"/>
      <c r="B257" s="383"/>
      <c r="C257" s="2811" t="s">
        <v>947</v>
      </c>
      <c r="D257" s="2811"/>
      <c r="E257" s="2811"/>
      <c r="F257" s="2811"/>
      <c r="G257" s="2811"/>
      <c r="H257" s="2811"/>
      <c r="I257" s="2811"/>
      <c r="J257" s="2811"/>
      <c r="K257" s="2811"/>
      <c r="L257" s="2313"/>
      <c r="M257" s="2313"/>
      <c r="N257" s="2313"/>
      <c r="O257" s="2313"/>
      <c r="P257" s="2313"/>
      <c r="Q257" s="2313"/>
      <c r="R257" s="2313"/>
      <c r="S257" s="2313"/>
      <c r="T257" s="2793"/>
      <c r="U257" s="2793"/>
      <c r="V257" s="2793"/>
      <c r="W257" s="2793"/>
      <c r="X257" s="2793"/>
      <c r="Y257" s="2793"/>
      <c r="Z257" s="2793"/>
      <c r="AA257" s="2793"/>
      <c r="AB257" s="2854"/>
      <c r="AC257" s="2855"/>
      <c r="AD257" s="2855"/>
      <c r="AE257" s="2855"/>
      <c r="AF257" s="2855"/>
      <c r="AG257" s="2855"/>
      <c r="AH257" s="2856"/>
      <c r="AI257" s="2854"/>
      <c r="AJ257" s="2855"/>
      <c r="AK257" s="2855"/>
      <c r="AL257" s="2855"/>
      <c r="AM257" s="2855"/>
      <c r="AN257" s="2855"/>
      <c r="AO257" s="2856"/>
      <c r="AP257" s="2812">
        <v>0</v>
      </c>
      <c r="AQ257" s="2812"/>
      <c r="AR257" s="2812"/>
      <c r="AS257" s="2812"/>
      <c r="AT257" s="2812"/>
      <c r="AU257" s="2812"/>
      <c r="AV257" s="2812"/>
      <c r="AW257" s="2812"/>
      <c r="AY257" s="383"/>
      <c r="AZ257" s="383"/>
      <c r="BA257" s="815" t="s">
        <v>901</v>
      </c>
      <c r="BB257" s="816"/>
      <c r="BC257" s="816"/>
      <c r="BD257" s="816"/>
      <c r="BE257" s="816"/>
      <c r="BF257" s="816"/>
      <c r="BG257" s="816"/>
      <c r="BH257" s="816"/>
      <c r="BI257" s="2696"/>
      <c r="BJ257" s="2696"/>
      <c r="BK257" s="2696"/>
      <c r="BL257" s="2696"/>
      <c r="BM257" s="2696"/>
      <c r="BN257" s="2696"/>
      <c r="BO257" s="2696"/>
      <c r="BP257" s="2696"/>
      <c r="BQ257" s="2696"/>
      <c r="BR257" s="2696"/>
      <c r="BS257" s="2696"/>
      <c r="BT257" s="2696"/>
      <c r="BU257" s="2696"/>
      <c r="BV257" s="2696"/>
      <c r="BW257" s="2696"/>
      <c r="BX257" s="2696"/>
      <c r="BY257" s="2696"/>
      <c r="BZ257" s="2696"/>
      <c r="CA257" s="2696"/>
      <c r="CB257" s="2696"/>
      <c r="CC257" s="2737">
        <v>0</v>
      </c>
      <c r="CD257" s="2737"/>
      <c r="CE257" s="2737"/>
      <c r="CF257" s="2737"/>
      <c r="CG257" s="2737"/>
      <c r="CH257" s="1729"/>
      <c r="CI257" s="817"/>
      <c r="CJ257" s="817"/>
      <c r="CK257" s="817"/>
      <c r="CM257" s="436"/>
    </row>
    <row r="258" spans="1:93" s="1744" customFormat="1" ht="16.5" hidden="1" customHeight="1">
      <c r="A258" s="814"/>
      <c r="B258" s="383"/>
      <c r="C258" s="2811" t="s">
        <v>600</v>
      </c>
      <c r="D258" s="2811"/>
      <c r="E258" s="2811"/>
      <c r="F258" s="2811"/>
      <c r="G258" s="2811"/>
      <c r="H258" s="2811"/>
      <c r="I258" s="2811"/>
      <c r="J258" s="2811"/>
      <c r="K258" s="2811"/>
      <c r="L258" s="2313"/>
      <c r="M258" s="2313"/>
      <c r="N258" s="2313"/>
      <c r="O258" s="2313"/>
      <c r="P258" s="2313"/>
      <c r="Q258" s="2313"/>
      <c r="R258" s="2313"/>
      <c r="S258" s="2313"/>
      <c r="T258" s="2793"/>
      <c r="U258" s="2793"/>
      <c r="V258" s="2793"/>
      <c r="W258" s="2793"/>
      <c r="X258" s="2793"/>
      <c r="Y258" s="2793"/>
      <c r="Z258" s="2793"/>
      <c r="AA258" s="2793"/>
      <c r="AB258" s="2854"/>
      <c r="AC258" s="2855"/>
      <c r="AD258" s="2855"/>
      <c r="AE258" s="2855"/>
      <c r="AF258" s="2855"/>
      <c r="AG258" s="2855"/>
      <c r="AH258" s="2856"/>
      <c r="AI258" s="2854"/>
      <c r="AJ258" s="2855"/>
      <c r="AK258" s="2855"/>
      <c r="AL258" s="2855"/>
      <c r="AM258" s="2855"/>
      <c r="AN258" s="2855"/>
      <c r="AO258" s="2856"/>
      <c r="AP258" s="2812">
        <v>0</v>
      </c>
      <c r="AQ258" s="2812"/>
      <c r="AR258" s="2812"/>
      <c r="AS258" s="2812"/>
      <c r="AT258" s="2812"/>
      <c r="AU258" s="2812"/>
      <c r="AV258" s="2812"/>
      <c r="AW258" s="2812"/>
      <c r="AY258" s="383"/>
      <c r="AZ258" s="383"/>
      <c r="BA258" s="815" t="s">
        <v>902</v>
      </c>
      <c r="BB258" s="816"/>
      <c r="BC258" s="816"/>
      <c r="BD258" s="816"/>
      <c r="BE258" s="816"/>
      <c r="BF258" s="816"/>
      <c r="BG258" s="816"/>
      <c r="BH258" s="816"/>
      <c r="BI258" s="2696"/>
      <c r="BJ258" s="2696"/>
      <c r="BK258" s="2696"/>
      <c r="BL258" s="2696"/>
      <c r="BM258" s="2696"/>
      <c r="BN258" s="2696"/>
      <c r="BO258" s="2696"/>
      <c r="BP258" s="2696"/>
      <c r="BQ258" s="2696"/>
      <c r="BR258" s="2696"/>
      <c r="BS258" s="2696"/>
      <c r="BT258" s="2696"/>
      <c r="BU258" s="2696"/>
      <c r="BV258" s="2696"/>
      <c r="BW258" s="2696"/>
      <c r="BX258" s="2696"/>
      <c r="BY258" s="2696"/>
      <c r="BZ258" s="2696"/>
      <c r="CA258" s="2696"/>
      <c r="CB258" s="2696"/>
      <c r="CC258" s="2737">
        <v>0</v>
      </c>
      <c r="CD258" s="2737"/>
      <c r="CE258" s="2737"/>
      <c r="CF258" s="2737"/>
      <c r="CG258" s="2737"/>
      <c r="CH258" s="1729"/>
      <c r="CI258" s="817"/>
      <c r="CJ258" s="817"/>
      <c r="CK258" s="817"/>
      <c r="CM258" s="436"/>
    </row>
    <row r="259" spans="1:93" ht="16.5" customHeight="1">
      <c r="A259" s="440"/>
      <c r="B259" s="1702"/>
      <c r="C259" s="2803" t="s">
        <v>794</v>
      </c>
      <c r="D259" s="2803"/>
      <c r="E259" s="2803"/>
      <c r="F259" s="2803"/>
      <c r="G259" s="2803"/>
      <c r="H259" s="2803"/>
      <c r="I259" s="2803"/>
      <c r="J259" s="2803"/>
      <c r="K259" s="2803"/>
      <c r="L259" s="2768">
        <v>0</v>
      </c>
      <c r="M259" s="2768"/>
      <c r="N259" s="2768"/>
      <c r="O259" s="2768"/>
      <c r="P259" s="2768"/>
      <c r="Q259" s="2768"/>
      <c r="R259" s="2768"/>
      <c r="S259" s="2768"/>
      <c r="T259" s="2768">
        <v>0</v>
      </c>
      <c r="U259" s="2768"/>
      <c r="V259" s="2768"/>
      <c r="W259" s="2768"/>
      <c r="X259" s="2768"/>
      <c r="Y259" s="2768"/>
      <c r="Z259" s="2768"/>
      <c r="AA259" s="2768"/>
      <c r="AB259" s="2797">
        <v>0</v>
      </c>
      <c r="AC259" s="2798"/>
      <c r="AD259" s="2798"/>
      <c r="AE259" s="2798"/>
      <c r="AF259" s="2798"/>
      <c r="AG259" s="2798"/>
      <c r="AH259" s="2799"/>
      <c r="AI259" s="2797">
        <v>0</v>
      </c>
      <c r="AJ259" s="2798"/>
      <c r="AK259" s="2798"/>
      <c r="AL259" s="2798"/>
      <c r="AM259" s="2798"/>
      <c r="AN259" s="2798"/>
      <c r="AO259" s="2799"/>
      <c r="AP259" s="2768">
        <v>0</v>
      </c>
      <c r="AQ259" s="2768"/>
      <c r="AR259" s="2768"/>
      <c r="AS259" s="2768"/>
      <c r="AT259" s="2768"/>
      <c r="AU259" s="2768"/>
      <c r="AV259" s="2768"/>
      <c r="AW259" s="2768"/>
      <c r="AY259" s="1702"/>
      <c r="AZ259" s="1702"/>
      <c r="BA259" s="441" t="s">
        <v>903</v>
      </c>
      <c r="BB259" s="442"/>
      <c r="BC259" s="442"/>
      <c r="BD259" s="442"/>
      <c r="BE259" s="442"/>
      <c r="BF259" s="442"/>
      <c r="BG259" s="442"/>
      <c r="BH259" s="442"/>
      <c r="BI259" s="2686">
        <v>0</v>
      </c>
      <c r="BJ259" s="2686"/>
      <c r="BK259" s="2686"/>
      <c r="BL259" s="2686"/>
      <c r="BM259" s="2686"/>
      <c r="BN259" s="2686">
        <v>0</v>
      </c>
      <c r="BO259" s="2686"/>
      <c r="BP259" s="2686"/>
      <c r="BQ259" s="2686"/>
      <c r="BR259" s="2686"/>
      <c r="BS259" s="2686">
        <v>0</v>
      </c>
      <c r="BT259" s="2686"/>
      <c r="BU259" s="2686"/>
      <c r="BV259" s="2686"/>
      <c r="BW259" s="2686"/>
      <c r="BX259" s="2686">
        <v>0</v>
      </c>
      <c r="BY259" s="2686"/>
      <c r="BZ259" s="2686"/>
      <c r="CA259" s="2686"/>
      <c r="CB259" s="2686"/>
      <c r="CC259" s="2686">
        <v>0</v>
      </c>
      <c r="CD259" s="2686"/>
      <c r="CE259" s="2686"/>
      <c r="CF259" s="2686"/>
      <c r="CG259" s="2686"/>
      <c r="CH259" s="1723"/>
      <c r="CI259" s="444"/>
      <c r="CJ259" s="444"/>
      <c r="CK259" s="444"/>
    </row>
    <row r="260" spans="1:93" s="1744" customFormat="1" ht="16.5" hidden="1" customHeight="1">
      <c r="A260" s="814"/>
      <c r="B260" s="383"/>
      <c r="C260" s="2811" t="s">
        <v>948</v>
      </c>
      <c r="D260" s="2811"/>
      <c r="E260" s="2811"/>
      <c r="F260" s="2811"/>
      <c r="G260" s="2811"/>
      <c r="H260" s="2811"/>
      <c r="I260" s="2811"/>
      <c r="J260" s="2811"/>
      <c r="K260" s="2811"/>
      <c r="L260" s="2313"/>
      <c r="M260" s="2313"/>
      <c r="N260" s="2313"/>
      <c r="O260" s="2313"/>
      <c r="P260" s="2313"/>
      <c r="Q260" s="2313"/>
      <c r="R260" s="2313"/>
      <c r="S260" s="2313"/>
      <c r="T260" s="2313"/>
      <c r="U260" s="2313"/>
      <c r="V260" s="2313"/>
      <c r="W260" s="2313"/>
      <c r="X260" s="2313"/>
      <c r="Y260" s="2313"/>
      <c r="Z260" s="2313"/>
      <c r="AA260" s="2313"/>
      <c r="AB260" s="2813"/>
      <c r="AC260" s="2652"/>
      <c r="AD260" s="2652"/>
      <c r="AE260" s="2652"/>
      <c r="AF260" s="2652"/>
      <c r="AG260" s="2652"/>
      <c r="AH260" s="2814"/>
      <c r="AI260" s="2813"/>
      <c r="AJ260" s="2652"/>
      <c r="AK260" s="2652"/>
      <c r="AL260" s="2652"/>
      <c r="AM260" s="2652"/>
      <c r="AN260" s="2652"/>
      <c r="AO260" s="2814"/>
      <c r="AP260" s="2812">
        <v>0</v>
      </c>
      <c r="AQ260" s="2812"/>
      <c r="AR260" s="2812"/>
      <c r="AS260" s="2812"/>
      <c r="AT260" s="2812"/>
      <c r="AU260" s="2812"/>
      <c r="AV260" s="2812"/>
      <c r="AW260" s="2812"/>
      <c r="AY260" s="383"/>
      <c r="AZ260" s="383"/>
      <c r="BA260" s="815" t="s">
        <v>904</v>
      </c>
      <c r="BB260" s="816"/>
      <c r="BC260" s="816"/>
      <c r="BD260" s="816"/>
      <c r="BE260" s="816"/>
      <c r="BF260" s="816"/>
      <c r="BG260" s="816"/>
      <c r="BH260" s="816"/>
      <c r="BI260" s="2696"/>
      <c r="BJ260" s="2696"/>
      <c r="BK260" s="2696"/>
      <c r="BL260" s="2696"/>
      <c r="BM260" s="2696"/>
      <c r="BN260" s="2696"/>
      <c r="BO260" s="2696"/>
      <c r="BP260" s="2696"/>
      <c r="BQ260" s="2696"/>
      <c r="BR260" s="2696"/>
      <c r="BS260" s="2696"/>
      <c r="BT260" s="2696"/>
      <c r="BU260" s="2696"/>
      <c r="BV260" s="2696"/>
      <c r="BW260" s="2696"/>
      <c r="BX260" s="2696"/>
      <c r="BY260" s="2696"/>
      <c r="BZ260" s="2696"/>
      <c r="CA260" s="2696"/>
      <c r="CB260" s="2696"/>
      <c r="CC260" s="2737">
        <v>0</v>
      </c>
      <c r="CD260" s="2737"/>
      <c r="CE260" s="2737"/>
      <c r="CF260" s="2737"/>
      <c r="CG260" s="2737"/>
      <c r="CH260" s="1729"/>
      <c r="CI260" s="817"/>
      <c r="CJ260" s="2747"/>
      <c r="CK260" s="2747"/>
      <c r="CL260" s="2747"/>
      <c r="CM260" s="2747"/>
      <c r="CN260" s="2747"/>
      <c r="CO260" s="2747"/>
    </row>
    <row r="261" spans="1:93" s="1744" customFormat="1" ht="16.5" hidden="1" customHeight="1">
      <c r="A261" s="814"/>
      <c r="B261" s="383"/>
      <c r="C261" s="2811" t="s">
        <v>718</v>
      </c>
      <c r="D261" s="2811"/>
      <c r="E261" s="2811"/>
      <c r="F261" s="2811"/>
      <c r="G261" s="2811"/>
      <c r="H261" s="2811"/>
      <c r="I261" s="2811"/>
      <c r="J261" s="2811"/>
      <c r="K261" s="2811"/>
      <c r="L261" s="2313"/>
      <c r="M261" s="2313"/>
      <c r="N261" s="2313"/>
      <c r="O261" s="2313"/>
      <c r="P261" s="2313"/>
      <c r="Q261" s="2313"/>
      <c r="R261" s="2313"/>
      <c r="S261" s="2313"/>
      <c r="T261" s="2313"/>
      <c r="U261" s="2313"/>
      <c r="V261" s="2313"/>
      <c r="W261" s="2313"/>
      <c r="X261" s="2313"/>
      <c r="Y261" s="2313"/>
      <c r="Z261" s="2313"/>
      <c r="AA261" s="2313"/>
      <c r="AB261" s="2813"/>
      <c r="AC261" s="2652"/>
      <c r="AD261" s="2652"/>
      <c r="AE261" s="2652"/>
      <c r="AF261" s="2652"/>
      <c r="AG261" s="2652"/>
      <c r="AH261" s="2814"/>
      <c r="AI261" s="2813"/>
      <c r="AJ261" s="2652"/>
      <c r="AK261" s="2652"/>
      <c r="AL261" s="2652"/>
      <c r="AM261" s="2652"/>
      <c r="AN261" s="2652"/>
      <c r="AO261" s="2814"/>
      <c r="AP261" s="2812">
        <v>0</v>
      </c>
      <c r="AQ261" s="2812"/>
      <c r="AR261" s="2812"/>
      <c r="AS261" s="2812"/>
      <c r="AT261" s="2812"/>
      <c r="AU261" s="2812"/>
      <c r="AV261" s="2812"/>
      <c r="AW261" s="2812"/>
      <c r="AY261" s="383"/>
      <c r="AZ261" s="383"/>
      <c r="BA261" s="815" t="s">
        <v>905</v>
      </c>
      <c r="BB261" s="816"/>
      <c r="BC261" s="816"/>
      <c r="BD261" s="816"/>
      <c r="BE261" s="816"/>
      <c r="BF261" s="816"/>
      <c r="BG261" s="816"/>
      <c r="BH261" s="816"/>
      <c r="BI261" s="2696"/>
      <c r="BJ261" s="2696"/>
      <c r="BK261" s="2696"/>
      <c r="BL261" s="2696"/>
      <c r="BM261" s="2696"/>
      <c r="BN261" s="2696"/>
      <c r="BO261" s="2696"/>
      <c r="BP261" s="2696"/>
      <c r="BQ261" s="2696"/>
      <c r="BR261" s="2696"/>
      <c r="BS261" s="2696"/>
      <c r="BT261" s="2696"/>
      <c r="BU261" s="2696"/>
      <c r="BV261" s="2696"/>
      <c r="BW261" s="2696"/>
      <c r="BX261" s="2696"/>
      <c r="BY261" s="2696"/>
      <c r="BZ261" s="2696"/>
      <c r="CA261" s="2696"/>
      <c r="CB261" s="2696"/>
      <c r="CC261" s="2737">
        <v>0</v>
      </c>
      <c r="CD261" s="2737"/>
      <c r="CE261" s="2737"/>
      <c r="CF261" s="2737"/>
      <c r="CG261" s="2737"/>
      <c r="CH261" s="1729"/>
      <c r="CI261" s="1199"/>
      <c r="CJ261" s="817"/>
      <c r="CK261" s="817"/>
      <c r="CM261" s="436"/>
    </row>
    <row r="262" spans="1:93" ht="16.5" customHeight="1">
      <c r="A262" s="440"/>
      <c r="B262" s="1702"/>
      <c r="C262" s="2859" t="s">
        <v>796</v>
      </c>
      <c r="D262" s="2859"/>
      <c r="E262" s="2859"/>
      <c r="F262" s="2859"/>
      <c r="G262" s="2859"/>
      <c r="H262" s="2859"/>
      <c r="I262" s="2859"/>
      <c r="J262" s="2859"/>
      <c r="K262" s="2859"/>
      <c r="L262" s="2755">
        <v>0</v>
      </c>
      <c r="M262" s="2755"/>
      <c r="N262" s="2755"/>
      <c r="O262" s="2755"/>
      <c r="P262" s="2755"/>
      <c r="Q262" s="2755"/>
      <c r="R262" s="2755"/>
      <c r="S262" s="2755"/>
      <c r="T262" s="2755">
        <v>9732507038</v>
      </c>
      <c r="U262" s="2755"/>
      <c r="V262" s="2755"/>
      <c r="W262" s="2755"/>
      <c r="X262" s="2755"/>
      <c r="Y262" s="2755"/>
      <c r="Z262" s="2755"/>
      <c r="AA262" s="2755"/>
      <c r="AB262" s="2756">
        <v>0</v>
      </c>
      <c r="AC262" s="2757"/>
      <c r="AD262" s="2757"/>
      <c r="AE262" s="2757"/>
      <c r="AF262" s="2757"/>
      <c r="AG262" s="2757"/>
      <c r="AH262" s="2758"/>
      <c r="AI262" s="2804">
        <v>0</v>
      </c>
      <c r="AJ262" s="2805"/>
      <c r="AK262" s="2805"/>
      <c r="AL262" s="2805"/>
      <c r="AM262" s="2805"/>
      <c r="AN262" s="2805"/>
      <c r="AO262" s="2806"/>
      <c r="AP262" s="2869">
        <v>9732507038</v>
      </c>
      <c r="AQ262" s="2869"/>
      <c r="AR262" s="2869"/>
      <c r="AS262" s="2869"/>
      <c r="AT262" s="2869"/>
      <c r="AU262" s="2869"/>
      <c r="AV262" s="2869"/>
      <c r="AW262" s="2869"/>
      <c r="AY262" s="1702"/>
      <c r="AZ262" s="1702"/>
      <c r="BA262" s="441" t="s">
        <v>906</v>
      </c>
      <c r="BB262" s="442"/>
      <c r="BC262" s="442"/>
      <c r="BD262" s="442"/>
      <c r="BE262" s="442"/>
      <c r="BF262" s="442"/>
      <c r="BG262" s="442"/>
      <c r="BH262" s="442"/>
      <c r="BI262" s="2686">
        <v>0</v>
      </c>
      <c r="BJ262" s="2686"/>
      <c r="BK262" s="2686"/>
      <c r="BL262" s="2686"/>
      <c r="BM262" s="2686"/>
      <c r="BN262" s="2686">
        <v>0</v>
      </c>
      <c r="BO262" s="2686"/>
      <c r="BP262" s="2686"/>
      <c r="BQ262" s="2686"/>
      <c r="BR262" s="2686"/>
      <c r="BS262" s="2686">
        <v>0</v>
      </c>
      <c r="BT262" s="2686"/>
      <c r="BU262" s="2686"/>
      <c r="BV262" s="2686"/>
      <c r="BW262" s="2686"/>
      <c r="BX262" s="2686">
        <v>0</v>
      </c>
      <c r="BY262" s="2686"/>
      <c r="BZ262" s="2686"/>
      <c r="CA262" s="2686"/>
      <c r="CB262" s="2686"/>
      <c r="CC262" s="2686">
        <v>0</v>
      </c>
      <c r="CD262" s="2686"/>
      <c r="CE262" s="2686"/>
      <c r="CF262" s="2686"/>
      <c r="CG262" s="2686"/>
      <c r="CH262" s="1723"/>
      <c r="CI262" s="443"/>
      <c r="CJ262" s="443"/>
      <c r="CK262" s="444"/>
    </row>
    <row r="263" spans="1:93" s="1691" customFormat="1" ht="30" customHeight="1">
      <c r="A263" s="1712"/>
      <c r="B263" s="1672"/>
      <c r="C263" s="3033" t="s">
        <v>260</v>
      </c>
      <c r="D263" s="3033"/>
      <c r="E263" s="3033"/>
      <c r="F263" s="3033"/>
      <c r="G263" s="3033"/>
      <c r="H263" s="3033"/>
      <c r="I263" s="3034"/>
      <c r="J263" s="3033"/>
      <c r="K263" s="3033"/>
      <c r="L263" s="2832"/>
      <c r="M263" s="2832"/>
      <c r="N263" s="2833"/>
      <c r="O263" s="2832"/>
      <c r="P263" s="2832"/>
      <c r="Q263" s="2833"/>
      <c r="R263" s="2833"/>
      <c r="S263" s="2832"/>
      <c r="T263" s="3035"/>
      <c r="U263" s="3035"/>
      <c r="V263" s="3036"/>
      <c r="W263" s="3035"/>
      <c r="X263" s="3036"/>
      <c r="Y263" s="3035"/>
      <c r="Z263" s="3036"/>
      <c r="AA263" s="3035"/>
      <c r="AB263" s="2800"/>
      <c r="AC263" s="2801"/>
      <c r="AD263" s="2801"/>
      <c r="AE263" s="2801"/>
      <c r="AF263" s="2801"/>
      <c r="AG263" s="2801"/>
      <c r="AH263" s="2802"/>
      <c r="AI263" s="2800"/>
      <c r="AJ263" s="2801"/>
      <c r="AK263" s="2801"/>
      <c r="AL263" s="2801"/>
      <c r="AM263" s="2801"/>
      <c r="AN263" s="2801"/>
      <c r="AO263" s="2802"/>
      <c r="AP263" s="2864"/>
      <c r="AQ263" s="2864"/>
      <c r="AR263" s="2865"/>
      <c r="AS263" s="2865"/>
      <c r="AT263" s="2865"/>
      <c r="AU263" s="2864"/>
      <c r="AV263" s="2864"/>
      <c r="AW263" s="2864"/>
      <c r="AY263" s="1672"/>
      <c r="AZ263" s="1672"/>
      <c r="BA263" s="1196" t="s">
        <v>907</v>
      </c>
      <c r="BB263" s="1200"/>
      <c r="BC263" s="1200"/>
      <c r="BD263" s="1200"/>
      <c r="BE263" s="1200"/>
      <c r="BF263" s="1200"/>
      <c r="BG263" s="1200"/>
      <c r="BH263" s="1200"/>
      <c r="BI263" s="1728"/>
      <c r="BJ263" s="1728"/>
      <c r="BK263" s="1728"/>
      <c r="BL263" s="1728"/>
      <c r="BM263" s="1728"/>
      <c r="BN263" s="2713"/>
      <c r="BO263" s="2713"/>
      <c r="BP263" s="2713"/>
      <c r="BQ263" s="2713"/>
      <c r="BR263" s="2713"/>
      <c r="BS263" s="2713"/>
      <c r="BT263" s="2713"/>
      <c r="BU263" s="2713"/>
      <c r="BV263" s="2713"/>
      <c r="BW263" s="2713"/>
      <c r="BX263" s="2713"/>
      <c r="BY263" s="2713"/>
      <c r="BZ263" s="2713"/>
      <c r="CA263" s="2713"/>
      <c r="CB263" s="2713"/>
      <c r="CC263" s="2714"/>
      <c r="CD263" s="2714"/>
      <c r="CE263" s="2714"/>
      <c r="CF263" s="2714"/>
      <c r="CG263" s="2714"/>
      <c r="CH263" s="1201"/>
      <c r="CI263" s="1202"/>
      <c r="CJ263" s="1202"/>
      <c r="CK263" s="1202"/>
      <c r="CM263" s="1226"/>
    </row>
    <row r="264" spans="1:93" ht="15.75" customHeight="1">
      <c r="A264" s="440"/>
      <c r="B264" s="1702"/>
      <c r="C264" s="3043" t="s">
        <v>792</v>
      </c>
      <c r="D264" s="3043"/>
      <c r="E264" s="3043"/>
      <c r="F264" s="3043"/>
      <c r="G264" s="3043"/>
      <c r="H264" s="3043"/>
      <c r="I264" s="3044"/>
      <c r="J264" s="3043"/>
      <c r="K264" s="3043"/>
      <c r="L264" s="2788"/>
      <c r="M264" s="2788"/>
      <c r="N264" s="2789"/>
      <c r="O264" s="2788"/>
      <c r="P264" s="2788"/>
      <c r="Q264" s="2789"/>
      <c r="R264" s="2789"/>
      <c r="S264" s="2788"/>
      <c r="T264" s="2788">
        <v>1133806019</v>
      </c>
      <c r="U264" s="2788"/>
      <c r="V264" s="2789"/>
      <c r="W264" s="2788"/>
      <c r="X264" s="2789"/>
      <c r="Y264" s="2788"/>
      <c r="Z264" s="2789"/>
      <c r="AA264" s="2788"/>
      <c r="AB264" s="2807"/>
      <c r="AC264" s="2808"/>
      <c r="AD264" s="2808"/>
      <c r="AE264" s="2808"/>
      <c r="AF264" s="2808"/>
      <c r="AG264" s="2808"/>
      <c r="AH264" s="2809"/>
      <c r="AI264" s="2807"/>
      <c r="AJ264" s="2808"/>
      <c r="AK264" s="2808"/>
      <c r="AL264" s="2808"/>
      <c r="AM264" s="2808"/>
      <c r="AN264" s="2808"/>
      <c r="AO264" s="2809"/>
      <c r="AP264" s="2862">
        <v>1133806019</v>
      </c>
      <c r="AQ264" s="2862"/>
      <c r="AR264" s="2863"/>
      <c r="AS264" s="2863"/>
      <c r="AT264" s="2863"/>
      <c r="AU264" s="2862"/>
      <c r="AV264" s="2862"/>
      <c r="AW264" s="2862"/>
      <c r="AY264" s="1702"/>
      <c r="AZ264" s="1702"/>
      <c r="BA264" s="1203" t="s">
        <v>898</v>
      </c>
      <c r="BB264" s="442"/>
      <c r="BC264" s="442"/>
      <c r="BD264" s="442"/>
      <c r="BE264" s="442"/>
      <c r="BF264" s="442"/>
      <c r="BG264" s="442"/>
      <c r="BH264" s="442"/>
      <c r="BI264" s="2686"/>
      <c r="BJ264" s="2686"/>
      <c r="BK264" s="2686"/>
      <c r="BL264" s="2686"/>
      <c r="BM264" s="2686"/>
      <c r="BN264" s="2686"/>
      <c r="BO264" s="2686"/>
      <c r="BP264" s="2686"/>
      <c r="BQ264" s="2686"/>
      <c r="BR264" s="2686"/>
      <c r="BS264" s="2686"/>
      <c r="BT264" s="2686"/>
      <c r="BU264" s="2686"/>
      <c r="BV264" s="2686"/>
      <c r="BW264" s="2686"/>
      <c r="BX264" s="2686"/>
      <c r="BY264" s="2686"/>
      <c r="BZ264" s="2686"/>
      <c r="CA264" s="2686"/>
      <c r="CB264" s="2686"/>
      <c r="CC264" s="2687">
        <v>0</v>
      </c>
      <c r="CD264" s="2687"/>
      <c r="CE264" s="2687"/>
      <c r="CF264" s="2687"/>
      <c r="CG264" s="2687"/>
      <c r="CH264" s="1724"/>
      <c r="CI264" s="840"/>
      <c r="CJ264" s="1204"/>
      <c r="CK264" s="444"/>
    </row>
    <row r="265" spans="1:93" ht="15.75" customHeight="1">
      <c r="A265" s="440"/>
      <c r="B265" s="1702"/>
      <c r="C265" s="2852" t="s">
        <v>793</v>
      </c>
      <c r="D265" s="2852"/>
      <c r="E265" s="2852"/>
      <c r="F265" s="2852"/>
      <c r="G265" s="2852"/>
      <c r="H265" s="2852"/>
      <c r="I265" s="2852"/>
      <c r="J265" s="2852"/>
      <c r="K265" s="2852"/>
      <c r="L265" s="2853">
        <v>0</v>
      </c>
      <c r="M265" s="2853"/>
      <c r="N265" s="2853"/>
      <c r="O265" s="2853"/>
      <c r="P265" s="2853"/>
      <c r="Q265" s="2853"/>
      <c r="R265" s="2853"/>
      <c r="S265" s="2853"/>
      <c r="T265" s="2853">
        <v>1253242413</v>
      </c>
      <c r="U265" s="2853"/>
      <c r="V265" s="2853"/>
      <c r="W265" s="2853"/>
      <c r="X265" s="2853"/>
      <c r="Y265" s="2853"/>
      <c r="Z265" s="2853"/>
      <c r="AA265" s="2853"/>
      <c r="AB265" s="2866">
        <v>0</v>
      </c>
      <c r="AC265" s="2867"/>
      <c r="AD265" s="2867"/>
      <c r="AE265" s="2867"/>
      <c r="AF265" s="2867"/>
      <c r="AG265" s="2867"/>
      <c r="AH265" s="2868"/>
      <c r="AI265" s="2797">
        <v>0</v>
      </c>
      <c r="AJ265" s="2798"/>
      <c r="AK265" s="2798"/>
      <c r="AL265" s="2798"/>
      <c r="AM265" s="2798"/>
      <c r="AN265" s="2798"/>
      <c r="AO265" s="2799"/>
      <c r="AP265" s="2853">
        <v>1253242413</v>
      </c>
      <c r="AQ265" s="2853"/>
      <c r="AR265" s="2853"/>
      <c r="AS265" s="2853"/>
      <c r="AT265" s="2853"/>
      <c r="AU265" s="2853"/>
      <c r="AV265" s="2853"/>
      <c r="AW265" s="2853"/>
      <c r="AY265" s="1702"/>
      <c r="AZ265" s="1702"/>
      <c r="BA265" s="1203" t="s">
        <v>908</v>
      </c>
      <c r="BB265" s="442"/>
      <c r="BC265" s="442"/>
      <c r="BD265" s="442"/>
      <c r="BE265" s="442"/>
      <c r="BF265" s="442"/>
      <c r="BG265" s="442"/>
      <c r="BH265" s="442"/>
      <c r="BI265" s="2686"/>
      <c r="BJ265" s="2686"/>
      <c r="BK265" s="2686"/>
      <c r="BL265" s="2686"/>
      <c r="BM265" s="2686"/>
      <c r="BN265" s="2686"/>
      <c r="BO265" s="2686"/>
      <c r="BP265" s="2686"/>
      <c r="BQ265" s="2686"/>
      <c r="BR265" s="2686"/>
      <c r="BS265" s="2686"/>
      <c r="BT265" s="2686"/>
      <c r="BU265" s="2686"/>
      <c r="BV265" s="2686"/>
      <c r="BW265" s="2686"/>
      <c r="BX265" s="2686"/>
      <c r="BY265" s="2686"/>
      <c r="BZ265" s="2686"/>
      <c r="CA265" s="2686"/>
      <c r="CB265" s="2686"/>
      <c r="CC265" s="2687">
        <v>0</v>
      </c>
      <c r="CD265" s="2687"/>
      <c r="CE265" s="2687"/>
      <c r="CF265" s="2687"/>
      <c r="CG265" s="2687"/>
      <c r="CH265" s="1724"/>
      <c r="CI265" s="443"/>
      <c r="CJ265" s="1204"/>
      <c r="CK265" s="443"/>
    </row>
    <row r="266" spans="1:93" s="1744" customFormat="1" ht="33.75" customHeight="1">
      <c r="A266" s="814"/>
      <c r="B266" s="383"/>
      <c r="C266" s="2850" t="s">
        <v>2164</v>
      </c>
      <c r="D266" s="2850"/>
      <c r="E266" s="2850"/>
      <c r="F266" s="2850"/>
      <c r="G266" s="2850"/>
      <c r="H266" s="2850"/>
      <c r="I266" s="2850"/>
      <c r="J266" s="2850"/>
      <c r="K266" s="2850"/>
      <c r="L266" s="2793"/>
      <c r="M266" s="2793"/>
      <c r="N266" s="2793"/>
      <c r="O266" s="2793"/>
      <c r="P266" s="2793"/>
      <c r="Q266" s="2793"/>
      <c r="R266" s="2793"/>
      <c r="S266" s="2793"/>
      <c r="T266" s="2792">
        <v>1253242413</v>
      </c>
      <c r="U266" s="2792"/>
      <c r="V266" s="2792"/>
      <c r="W266" s="2792"/>
      <c r="X266" s="2792"/>
      <c r="Y266" s="2792"/>
      <c r="Z266" s="2792"/>
      <c r="AA266" s="2792"/>
      <c r="AB266" s="2854"/>
      <c r="AC266" s="2855"/>
      <c r="AD266" s="2855"/>
      <c r="AE266" s="2855"/>
      <c r="AF266" s="2855"/>
      <c r="AG266" s="2855"/>
      <c r="AH266" s="2856"/>
      <c r="AI266" s="2854"/>
      <c r="AJ266" s="2855"/>
      <c r="AK266" s="2855"/>
      <c r="AL266" s="2855"/>
      <c r="AM266" s="2855"/>
      <c r="AN266" s="2855"/>
      <c r="AO266" s="2856"/>
      <c r="AP266" s="2793">
        <v>1253242413</v>
      </c>
      <c r="AQ266" s="2793"/>
      <c r="AR266" s="2793"/>
      <c r="AS266" s="2793"/>
      <c r="AT266" s="2793"/>
      <c r="AU266" s="2793"/>
      <c r="AV266" s="2793"/>
      <c r="AW266" s="2793"/>
      <c r="AY266" s="383"/>
      <c r="AZ266" s="383"/>
      <c r="BA266" s="1205"/>
      <c r="BB266" s="816"/>
      <c r="BC266" s="816"/>
      <c r="BD266" s="816"/>
      <c r="BE266" s="816"/>
      <c r="BF266" s="816"/>
      <c r="BG266" s="816"/>
      <c r="BH266" s="816"/>
      <c r="BI266" s="1725"/>
      <c r="BJ266" s="1725"/>
      <c r="BK266" s="1725"/>
      <c r="BL266" s="1725"/>
      <c r="BM266" s="1725"/>
      <c r="BN266" s="1725"/>
      <c r="BO266" s="1725"/>
      <c r="BP266" s="1725"/>
      <c r="BQ266" s="1725"/>
      <c r="BR266" s="1725"/>
      <c r="BS266" s="1725"/>
      <c r="BT266" s="1725"/>
      <c r="BU266" s="1725"/>
      <c r="BV266" s="1725"/>
      <c r="BW266" s="1725"/>
      <c r="BX266" s="1725"/>
      <c r="BY266" s="1725"/>
      <c r="BZ266" s="1725"/>
      <c r="CA266" s="1725"/>
      <c r="CB266" s="1725"/>
      <c r="CC266" s="1729"/>
      <c r="CD266" s="1729"/>
      <c r="CE266" s="1729"/>
      <c r="CF266" s="1729"/>
      <c r="CG266" s="1729"/>
      <c r="CH266" s="1729"/>
      <c r="CI266" s="817"/>
      <c r="CJ266" s="1199"/>
      <c r="CK266" s="1199"/>
      <c r="CM266" s="436"/>
    </row>
    <row r="267" spans="1:93" s="1744" customFormat="1" ht="15.75" hidden="1" customHeight="1">
      <c r="A267" s="814"/>
      <c r="B267" s="383"/>
      <c r="C267" s="2811" t="s">
        <v>950</v>
      </c>
      <c r="D267" s="2811"/>
      <c r="E267" s="2811"/>
      <c r="F267" s="2811"/>
      <c r="G267" s="2811"/>
      <c r="H267" s="2811"/>
      <c r="I267" s="2811"/>
      <c r="J267" s="2811"/>
      <c r="K267" s="2811"/>
      <c r="L267" s="2793"/>
      <c r="M267" s="2793"/>
      <c r="N267" s="2793"/>
      <c r="O267" s="2793"/>
      <c r="P267" s="2793"/>
      <c r="Q267" s="2793"/>
      <c r="R267" s="2793"/>
      <c r="S267" s="2793"/>
      <c r="T267" s="2792"/>
      <c r="U267" s="2792"/>
      <c r="V267" s="2792"/>
      <c r="W267" s="2792"/>
      <c r="X267" s="2792"/>
      <c r="Y267" s="2792"/>
      <c r="Z267" s="2792"/>
      <c r="AA267" s="2792"/>
      <c r="AB267" s="2854"/>
      <c r="AC267" s="2855"/>
      <c r="AD267" s="2855"/>
      <c r="AE267" s="2855"/>
      <c r="AF267" s="2855"/>
      <c r="AG267" s="2855"/>
      <c r="AH267" s="2856"/>
      <c r="AI267" s="2854"/>
      <c r="AJ267" s="2855"/>
      <c r="AK267" s="2855"/>
      <c r="AL267" s="2855"/>
      <c r="AM267" s="2855"/>
      <c r="AN267" s="2855"/>
      <c r="AO267" s="2856"/>
      <c r="AP267" s="2793">
        <v>0</v>
      </c>
      <c r="AQ267" s="2793"/>
      <c r="AR267" s="2793"/>
      <c r="AS267" s="2793"/>
      <c r="AT267" s="2793"/>
      <c r="AU267" s="2793"/>
      <c r="AV267" s="2793"/>
      <c r="AW267" s="2793"/>
      <c r="AY267" s="383"/>
      <c r="AZ267" s="383"/>
      <c r="BA267" s="1205"/>
      <c r="BB267" s="816"/>
      <c r="BC267" s="816"/>
      <c r="BD267" s="816"/>
      <c r="BE267" s="816"/>
      <c r="BF267" s="816"/>
      <c r="BG267" s="816"/>
      <c r="BH267" s="816"/>
      <c r="BI267" s="1725"/>
      <c r="BJ267" s="1725"/>
      <c r="BK267" s="1725"/>
      <c r="BL267" s="1725"/>
      <c r="BM267" s="1725"/>
      <c r="BN267" s="1725"/>
      <c r="BO267" s="1725"/>
      <c r="BP267" s="1725"/>
      <c r="BQ267" s="1725"/>
      <c r="BR267" s="1725"/>
      <c r="BS267" s="1725"/>
      <c r="BT267" s="1725"/>
      <c r="BU267" s="1725"/>
      <c r="BV267" s="1725"/>
      <c r="BW267" s="1725"/>
      <c r="BX267" s="1725"/>
      <c r="BY267" s="1725"/>
      <c r="BZ267" s="1725"/>
      <c r="CA267" s="1725"/>
      <c r="CB267" s="1725"/>
      <c r="CC267" s="1729"/>
      <c r="CD267" s="1729"/>
      <c r="CE267" s="1729"/>
      <c r="CF267" s="1729"/>
      <c r="CG267" s="1729"/>
      <c r="CH267" s="1729"/>
      <c r="CI267" s="817"/>
      <c r="CJ267" s="1199"/>
      <c r="CK267" s="1199"/>
      <c r="CM267" s="436"/>
    </row>
    <row r="268" spans="1:93" ht="15.75" hidden="1" customHeight="1">
      <c r="A268" s="440"/>
      <c r="B268" s="1702"/>
      <c r="C268" s="2811" t="s">
        <v>264</v>
      </c>
      <c r="D268" s="2811"/>
      <c r="E268" s="2811"/>
      <c r="F268" s="2811"/>
      <c r="G268" s="2811"/>
      <c r="H268" s="2811"/>
      <c r="I268" s="2811"/>
      <c r="J268" s="2811"/>
      <c r="K268" s="2811"/>
      <c r="L268" s="2793"/>
      <c r="M268" s="2793"/>
      <c r="N268" s="2793"/>
      <c r="O268" s="2793"/>
      <c r="P268" s="2793"/>
      <c r="Q268" s="2793"/>
      <c r="R268" s="2793"/>
      <c r="S268" s="2793"/>
      <c r="T268" s="2792"/>
      <c r="U268" s="2792"/>
      <c r="V268" s="2792"/>
      <c r="W268" s="2792"/>
      <c r="X268" s="2792"/>
      <c r="Y268" s="2792"/>
      <c r="Z268" s="2792"/>
      <c r="AA268" s="2792"/>
      <c r="AB268" s="2854"/>
      <c r="AC268" s="2855"/>
      <c r="AD268" s="2855"/>
      <c r="AE268" s="2855"/>
      <c r="AF268" s="2855"/>
      <c r="AG268" s="2855"/>
      <c r="AH268" s="2856"/>
      <c r="AI268" s="2854"/>
      <c r="AJ268" s="2855"/>
      <c r="AK268" s="2855"/>
      <c r="AL268" s="2855"/>
      <c r="AM268" s="2855"/>
      <c r="AN268" s="2855"/>
      <c r="AO268" s="2856"/>
      <c r="AP268" s="2793">
        <v>0</v>
      </c>
      <c r="AQ268" s="2793"/>
      <c r="AR268" s="2793"/>
      <c r="AS268" s="2793"/>
      <c r="AT268" s="2793"/>
      <c r="AU268" s="2793"/>
      <c r="AV268" s="2793"/>
      <c r="AW268" s="2793"/>
      <c r="AY268" s="1702"/>
      <c r="AZ268" s="1702"/>
      <c r="BA268" s="1203"/>
      <c r="BB268" s="442"/>
      <c r="BC268" s="442"/>
      <c r="BD268" s="442"/>
      <c r="BE268" s="442"/>
      <c r="BF268" s="442"/>
      <c r="BG268" s="442"/>
      <c r="BH268" s="442"/>
      <c r="BI268" s="1723"/>
      <c r="BJ268" s="1723"/>
      <c r="BK268" s="1723"/>
      <c r="BL268" s="1723"/>
      <c r="BM268" s="1723"/>
      <c r="BN268" s="1723"/>
      <c r="BO268" s="1723"/>
      <c r="BP268" s="1723"/>
      <c r="BQ268" s="1723"/>
      <c r="BR268" s="1723"/>
      <c r="BS268" s="1723"/>
      <c r="BT268" s="1723"/>
      <c r="BU268" s="1723"/>
      <c r="BV268" s="1723"/>
      <c r="BW268" s="1723"/>
      <c r="BX268" s="1723"/>
      <c r="BY268" s="1723"/>
      <c r="BZ268" s="1723"/>
      <c r="CA268" s="1723"/>
      <c r="CB268" s="1723"/>
      <c r="CC268" s="1724"/>
      <c r="CD268" s="1724"/>
      <c r="CE268" s="1724"/>
      <c r="CF268" s="1724"/>
      <c r="CG268" s="1724"/>
      <c r="CH268" s="1724"/>
      <c r="CI268" s="444"/>
      <c r="CJ268" s="443"/>
      <c r="CK268" s="443"/>
    </row>
    <row r="269" spans="1:93" ht="15.75" customHeight="1">
      <c r="A269" s="440"/>
      <c r="B269" s="1702"/>
      <c r="C269" s="2852" t="s">
        <v>794</v>
      </c>
      <c r="D269" s="2852"/>
      <c r="E269" s="2852"/>
      <c r="F269" s="2852"/>
      <c r="G269" s="2852"/>
      <c r="H269" s="2852"/>
      <c r="I269" s="2852"/>
      <c r="J269" s="2852"/>
      <c r="K269" s="2852"/>
      <c r="L269" s="2768">
        <v>0</v>
      </c>
      <c r="M269" s="2768"/>
      <c r="N269" s="2768"/>
      <c r="O269" s="2768"/>
      <c r="P269" s="2768"/>
      <c r="Q269" s="2768"/>
      <c r="R269" s="2768"/>
      <c r="S269" s="2768"/>
      <c r="T269" s="3136">
        <v>0</v>
      </c>
      <c r="U269" s="3136"/>
      <c r="V269" s="3136"/>
      <c r="W269" s="3136"/>
      <c r="X269" s="3136"/>
      <c r="Y269" s="3136"/>
      <c r="Z269" s="3136"/>
      <c r="AA269" s="3136"/>
      <c r="AB269" s="2797">
        <v>0</v>
      </c>
      <c r="AC269" s="2798"/>
      <c r="AD269" s="2798"/>
      <c r="AE269" s="2798"/>
      <c r="AF269" s="2798"/>
      <c r="AG269" s="2798"/>
      <c r="AH269" s="2799"/>
      <c r="AI269" s="2797">
        <v>0</v>
      </c>
      <c r="AJ269" s="2798"/>
      <c r="AK269" s="2798"/>
      <c r="AL269" s="2798"/>
      <c r="AM269" s="2798"/>
      <c r="AN269" s="2798"/>
      <c r="AO269" s="2799"/>
      <c r="AP269" s="2768">
        <v>0</v>
      </c>
      <c r="AQ269" s="2768"/>
      <c r="AR269" s="2768"/>
      <c r="AS269" s="2768"/>
      <c r="AT269" s="2768"/>
      <c r="AU269" s="2768"/>
      <c r="AV269" s="2768"/>
      <c r="AW269" s="2768"/>
      <c r="AY269" s="1702"/>
      <c r="AZ269" s="1702"/>
      <c r="BA269" s="1203" t="s">
        <v>903</v>
      </c>
      <c r="BB269" s="442"/>
      <c r="BC269" s="442"/>
      <c r="BD269" s="442"/>
      <c r="BE269" s="442"/>
      <c r="BF269" s="442"/>
      <c r="BG269" s="442"/>
      <c r="BH269" s="442"/>
      <c r="BI269" s="2686">
        <v>0</v>
      </c>
      <c r="BJ269" s="2686"/>
      <c r="BK269" s="2686"/>
      <c r="BL269" s="2686"/>
      <c r="BM269" s="2686"/>
      <c r="BN269" s="2686">
        <v>0</v>
      </c>
      <c r="BO269" s="2686"/>
      <c r="BP269" s="2686"/>
      <c r="BQ269" s="2686"/>
      <c r="BR269" s="2686"/>
      <c r="BS269" s="2686">
        <v>0</v>
      </c>
      <c r="BT269" s="2686"/>
      <c r="BU269" s="2686"/>
      <c r="BV269" s="2686"/>
      <c r="BW269" s="2686"/>
      <c r="BX269" s="2686">
        <v>0</v>
      </c>
      <c r="BY269" s="2686"/>
      <c r="BZ269" s="2686"/>
      <c r="CA269" s="2686"/>
      <c r="CB269" s="2686"/>
      <c r="CC269" s="2686">
        <v>0</v>
      </c>
      <c r="CD269" s="2686"/>
      <c r="CE269" s="2686"/>
      <c r="CF269" s="2686"/>
      <c r="CG269" s="2686"/>
      <c r="CH269" s="1723"/>
      <c r="CI269" s="444"/>
      <c r="CJ269" s="444"/>
      <c r="CK269" s="443"/>
    </row>
    <row r="270" spans="1:93" s="1744" customFormat="1" ht="15.75" hidden="1" customHeight="1">
      <c r="A270" s="1206"/>
      <c r="B270" s="367"/>
      <c r="C270" s="2811" t="s">
        <v>948</v>
      </c>
      <c r="D270" s="2811"/>
      <c r="E270" s="2811"/>
      <c r="F270" s="2811"/>
      <c r="G270" s="2811"/>
      <c r="H270" s="2811"/>
      <c r="I270" s="2811"/>
      <c r="J270" s="2811"/>
      <c r="K270" s="2811"/>
      <c r="L270" s="2793"/>
      <c r="M270" s="2793"/>
      <c r="N270" s="2793"/>
      <c r="O270" s="2793"/>
      <c r="P270" s="2793"/>
      <c r="Q270" s="2793"/>
      <c r="R270" s="2793"/>
      <c r="S270" s="2793"/>
      <c r="T270" s="2792"/>
      <c r="U270" s="2792"/>
      <c r="V270" s="2792"/>
      <c r="W270" s="2792"/>
      <c r="X270" s="2792"/>
      <c r="Y270" s="2792"/>
      <c r="Z270" s="2792"/>
      <c r="AA270" s="2792"/>
      <c r="AB270" s="2794"/>
      <c r="AC270" s="2795"/>
      <c r="AD270" s="2795"/>
      <c r="AE270" s="2795"/>
      <c r="AF270" s="2795"/>
      <c r="AG270" s="2795"/>
      <c r="AH270" s="2796"/>
      <c r="AI270" s="2794"/>
      <c r="AJ270" s="2795"/>
      <c r="AK270" s="2795"/>
      <c r="AL270" s="2795"/>
      <c r="AM270" s="2795"/>
      <c r="AN270" s="2795"/>
      <c r="AO270" s="2796"/>
      <c r="AP270" s="2793">
        <v>0</v>
      </c>
      <c r="AQ270" s="2793"/>
      <c r="AR270" s="2793"/>
      <c r="AS270" s="2793"/>
      <c r="AT270" s="2793"/>
      <c r="AU270" s="2793"/>
      <c r="AV270" s="2793"/>
      <c r="AW270" s="2793"/>
      <c r="AY270" s="367"/>
      <c r="AZ270" s="367"/>
      <c r="BA270" s="815" t="s">
        <v>904</v>
      </c>
      <c r="BB270" s="816"/>
      <c r="BC270" s="816"/>
      <c r="BD270" s="816"/>
      <c r="BE270" s="816"/>
      <c r="BF270" s="816"/>
      <c r="BG270" s="816"/>
      <c r="BH270" s="816"/>
      <c r="BI270" s="2696"/>
      <c r="BJ270" s="2696"/>
      <c r="BK270" s="2696"/>
      <c r="BL270" s="2696"/>
      <c r="BM270" s="2696"/>
      <c r="BN270" s="2696"/>
      <c r="BO270" s="2696"/>
      <c r="BP270" s="2696"/>
      <c r="BQ270" s="2696"/>
      <c r="BR270" s="2696"/>
      <c r="BS270" s="2696"/>
      <c r="BT270" s="2696"/>
      <c r="BU270" s="2696"/>
      <c r="BV270" s="2696"/>
      <c r="BW270" s="2696"/>
      <c r="BX270" s="2696"/>
      <c r="BY270" s="2696"/>
      <c r="BZ270" s="2696"/>
      <c r="CA270" s="2696"/>
      <c r="CB270" s="2696"/>
      <c r="CC270" s="2697"/>
      <c r="CD270" s="2697"/>
      <c r="CE270" s="2697"/>
      <c r="CF270" s="2697"/>
      <c r="CG270" s="2697"/>
      <c r="CH270" s="1726"/>
      <c r="CI270" s="817"/>
      <c r="CJ270" s="817"/>
      <c r="CK270" s="817"/>
      <c r="CM270" s="436"/>
    </row>
    <row r="271" spans="1:93" s="1744" customFormat="1" ht="15.75" hidden="1" customHeight="1">
      <c r="A271" s="1206"/>
      <c r="B271" s="367"/>
      <c r="C271" s="2811" t="s">
        <v>718</v>
      </c>
      <c r="D271" s="2811"/>
      <c r="E271" s="2811"/>
      <c r="F271" s="2811"/>
      <c r="G271" s="2811"/>
      <c r="H271" s="2811"/>
      <c r="I271" s="2811"/>
      <c r="J271" s="2811"/>
      <c r="K271" s="2811"/>
      <c r="L271" s="2793"/>
      <c r="M271" s="2793"/>
      <c r="N271" s="2793"/>
      <c r="O271" s="2793"/>
      <c r="P271" s="2793"/>
      <c r="Q271" s="2793"/>
      <c r="R271" s="2793"/>
      <c r="S271" s="2793"/>
      <c r="T271" s="2792"/>
      <c r="U271" s="2792"/>
      <c r="V271" s="2792"/>
      <c r="W271" s="2792"/>
      <c r="X271" s="2792"/>
      <c r="Y271" s="2792"/>
      <c r="Z271" s="2792"/>
      <c r="AA271" s="2792"/>
      <c r="AB271" s="2794"/>
      <c r="AC271" s="2795"/>
      <c r="AD271" s="2795"/>
      <c r="AE271" s="2795"/>
      <c r="AF271" s="2795"/>
      <c r="AG271" s="2795"/>
      <c r="AH271" s="2796"/>
      <c r="AI271" s="2794"/>
      <c r="AJ271" s="2795"/>
      <c r="AK271" s="2795"/>
      <c r="AL271" s="2795"/>
      <c r="AM271" s="2795"/>
      <c r="AN271" s="2795"/>
      <c r="AO271" s="2796"/>
      <c r="AP271" s="2793">
        <v>0</v>
      </c>
      <c r="AQ271" s="2793"/>
      <c r="AR271" s="2793"/>
      <c r="AS271" s="2793"/>
      <c r="AT271" s="2793"/>
      <c r="AU271" s="2793"/>
      <c r="AV271" s="2793"/>
      <c r="AW271" s="2793"/>
      <c r="AY271" s="367"/>
      <c r="AZ271" s="367"/>
      <c r="BA271" s="815" t="s">
        <v>201</v>
      </c>
      <c r="BB271" s="816"/>
      <c r="BC271" s="816"/>
      <c r="BD271" s="816"/>
      <c r="BE271" s="816"/>
      <c r="BF271" s="816"/>
      <c r="BG271" s="816"/>
      <c r="BH271" s="816"/>
      <c r="BI271" s="2696"/>
      <c r="BJ271" s="2696"/>
      <c r="BK271" s="2696"/>
      <c r="BL271" s="2696"/>
      <c r="BM271" s="2696"/>
      <c r="BN271" s="2696"/>
      <c r="BO271" s="2696"/>
      <c r="BP271" s="2696"/>
      <c r="BQ271" s="2696"/>
      <c r="BR271" s="2696"/>
      <c r="BS271" s="2696"/>
      <c r="BT271" s="2696"/>
      <c r="BU271" s="2696"/>
      <c r="BV271" s="2696"/>
      <c r="BW271" s="2696"/>
      <c r="BX271" s="2696"/>
      <c r="BY271" s="2696"/>
      <c r="BZ271" s="2696"/>
      <c r="CA271" s="2696"/>
      <c r="CB271" s="2696"/>
      <c r="CC271" s="2697"/>
      <c r="CD271" s="2697"/>
      <c r="CE271" s="2697"/>
      <c r="CF271" s="2697"/>
      <c r="CG271" s="2697"/>
      <c r="CH271" s="1726"/>
      <c r="CI271" s="817"/>
      <c r="CJ271" s="1207"/>
      <c r="CK271" s="817"/>
      <c r="CM271" s="436"/>
    </row>
    <row r="272" spans="1:93" ht="15.75" customHeight="1">
      <c r="A272" s="440"/>
      <c r="B272" s="1702"/>
      <c r="C272" s="3138" t="s">
        <v>796</v>
      </c>
      <c r="D272" s="3138"/>
      <c r="E272" s="3138"/>
      <c r="F272" s="3138"/>
      <c r="G272" s="3138"/>
      <c r="H272" s="3138"/>
      <c r="I272" s="3138"/>
      <c r="J272" s="3138"/>
      <c r="K272" s="3138"/>
      <c r="L272" s="2755">
        <v>0</v>
      </c>
      <c r="M272" s="2755"/>
      <c r="N272" s="2755"/>
      <c r="O272" s="2755"/>
      <c r="P272" s="2755"/>
      <c r="Q272" s="2755"/>
      <c r="R272" s="2755"/>
      <c r="S272" s="2755"/>
      <c r="T272" s="2861">
        <v>2387048432</v>
      </c>
      <c r="U272" s="2861"/>
      <c r="V272" s="2861"/>
      <c r="W272" s="2861"/>
      <c r="X272" s="2861"/>
      <c r="Y272" s="2861"/>
      <c r="Z272" s="2861"/>
      <c r="AA272" s="2861"/>
      <c r="AB272" s="2756">
        <v>0</v>
      </c>
      <c r="AC272" s="2757"/>
      <c r="AD272" s="2757"/>
      <c r="AE272" s="2757"/>
      <c r="AF272" s="2757"/>
      <c r="AG272" s="2757"/>
      <c r="AH272" s="2758"/>
      <c r="AI272" s="2756">
        <v>0</v>
      </c>
      <c r="AJ272" s="2757"/>
      <c r="AK272" s="2757"/>
      <c r="AL272" s="2757"/>
      <c r="AM272" s="2757"/>
      <c r="AN272" s="2757"/>
      <c r="AO272" s="2758"/>
      <c r="AP272" s="2755">
        <v>2387048432</v>
      </c>
      <c r="AQ272" s="2755"/>
      <c r="AR272" s="2755"/>
      <c r="AS272" s="2755"/>
      <c r="AT272" s="2755"/>
      <c r="AU272" s="2755"/>
      <c r="AV272" s="2755"/>
      <c r="AW272" s="2755"/>
      <c r="AY272" s="1702"/>
      <c r="AZ272" s="1702"/>
      <c r="BA272" s="1208" t="s">
        <v>906</v>
      </c>
      <c r="BB272" s="442"/>
      <c r="BC272" s="442"/>
      <c r="BD272" s="442"/>
      <c r="BE272" s="442"/>
      <c r="BF272" s="442"/>
      <c r="BG272" s="442"/>
      <c r="BH272" s="442"/>
      <c r="BI272" s="2686">
        <v>0</v>
      </c>
      <c r="BJ272" s="2686"/>
      <c r="BK272" s="2686"/>
      <c r="BL272" s="2686"/>
      <c r="BM272" s="2686"/>
      <c r="BN272" s="2686">
        <v>0</v>
      </c>
      <c r="BO272" s="2686"/>
      <c r="BP272" s="2686"/>
      <c r="BQ272" s="2686"/>
      <c r="BR272" s="2686"/>
      <c r="BS272" s="2686">
        <v>0</v>
      </c>
      <c r="BT272" s="2686"/>
      <c r="BU272" s="2686"/>
      <c r="BV272" s="2686"/>
      <c r="BW272" s="2686"/>
      <c r="BX272" s="2686">
        <v>0</v>
      </c>
      <c r="BY272" s="2686"/>
      <c r="BZ272" s="2686"/>
      <c r="CA272" s="2686"/>
      <c r="CB272" s="2686"/>
      <c r="CC272" s="2687">
        <v>0</v>
      </c>
      <c r="CD272" s="2687"/>
      <c r="CE272" s="2687"/>
      <c r="CF272" s="2687"/>
      <c r="CG272" s="2687"/>
      <c r="CH272" s="1724"/>
      <c r="CI272" s="840"/>
      <c r="CJ272" s="1204"/>
      <c r="CK272" s="1204"/>
      <c r="CL272" s="1209"/>
    </row>
    <row r="273" spans="1:91" s="1691" customFormat="1" ht="19.5" customHeight="1">
      <c r="A273" s="1712"/>
      <c r="B273" s="1672"/>
      <c r="C273" s="2750" t="s">
        <v>261</v>
      </c>
      <c r="D273" s="2750"/>
      <c r="E273" s="2750"/>
      <c r="F273" s="2750"/>
      <c r="G273" s="2750"/>
      <c r="H273" s="2750"/>
      <c r="I273" s="2751"/>
      <c r="J273" s="2750"/>
      <c r="K273" s="2750"/>
      <c r="L273" s="2832"/>
      <c r="M273" s="2832"/>
      <c r="N273" s="2833"/>
      <c r="O273" s="2832"/>
      <c r="P273" s="2832"/>
      <c r="Q273" s="2833"/>
      <c r="R273" s="2833"/>
      <c r="S273" s="2832"/>
      <c r="T273" s="2765"/>
      <c r="U273" s="2765"/>
      <c r="V273" s="2766"/>
      <c r="W273" s="2765"/>
      <c r="X273" s="2766"/>
      <c r="Y273" s="2765"/>
      <c r="Z273" s="2766"/>
      <c r="AA273" s="2765"/>
      <c r="AB273" s="2759"/>
      <c r="AC273" s="2760"/>
      <c r="AD273" s="2760"/>
      <c r="AE273" s="2760"/>
      <c r="AF273" s="2760"/>
      <c r="AG273" s="2760"/>
      <c r="AH273" s="2761"/>
      <c r="AI273" s="2759"/>
      <c r="AJ273" s="2760"/>
      <c r="AK273" s="2760"/>
      <c r="AL273" s="2760"/>
      <c r="AM273" s="2760"/>
      <c r="AN273" s="2760"/>
      <c r="AO273" s="2761"/>
      <c r="AP273" s="2450"/>
      <c r="AQ273" s="2450"/>
      <c r="AR273" s="2451"/>
      <c r="AS273" s="2451"/>
      <c r="AT273" s="2451"/>
      <c r="AU273" s="2450"/>
      <c r="AV273" s="2450"/>
      <c r="AW273" s="2450"/>
      <c r="AY273" s="1672"/>
      <c r="AZ273" s="1672"/>
      <c r="BA273" s="1196" t="s">
        <v>909</v>
      </c>
      <c r="BB273" s="1200"/>
      <c r="BC273" s="1200"/>
      <c r="BD273" s="1200"/>
      <c r="BE273" s="1200"/>
      <c r="BF273" s="1200"/>
      <c r="BG273" s="1200"/>
      <c r="BH273" s="1200"/>
      <c r="BI273" s="2713"/>
      <c r="BJ273" s="2713"/>
      <c r="BK273" s="2713"/>
      <c r="BL273" s="2713"/>
      <c r="BM273" s="2713"/>
      <c r="BN273" s="2713"/>
      <c r="BO273" s="2713"/>
      <c r="BP273" s="2713"/>
      <c r="BQ273" s="2713"/>
      <c r="BR273" s="2713"/>
      <c r="BS273" s="2713"/>
      <c r="BT273" s="2713"/>
      <c r="BU273" s="2713"/>
      <c r="BV273" s="2713"/>
      <c r="BW273" s="2713"/>
      <c r="BX273" s="2713"/>
      <c r="BY273" s="2713"/>
      <c r="BZ273" s="2713"/>
      <c r="CA273" s="2713"/>
      <c r="CB273" s="2713"/>
      <c r="CC273" s="2714"/>
      <c r="CD273" s="2714"/>
      <c r="CE273" s="2714"/>
      <c r="CF273" s="2714"/>
      <c r="CG273" s="2714"/>
      <c r="CH273" s="1201"/>
      <c r="CI273" s="1218"/>
      <c r="CJ273" s="1202"/>
      <c r="CK273" s="1204"/>
      <c r="CM273" s="1226"/>
    </row>
    <row r="274" spans="1:91" ht="16.5" customHeight="1">
      <c r="A274" s="440"/>
      <c r="B274" s="1702"/>
      <c r="C274" s="2790" t="s">
        <v>797</v>
      </c>
      <c r="D274" s="2790"/>
      <c r="E274" s="2790"/>
      <c r="F274" s="2790"/>
      <c r="G274" s="2790"/>
      <c r="H274" s="2790"/>
      <c r="I274" s="2791"/>
      <c r="J274" s="2790"/>
      <c r="K274" s="2790"/>
      <c r="L274" s="2769">
        <v>0</v>
      </c>
      <c r="M274" s="2770"/>
      <c r="N274" s="2771"/>
      <c r="O274" s="2770"/>
      <c r="P274" s="2770"/>
      <c r="Q274" s="2771"/>
      <c r="R274" s="2771"/>
      <c r="S274" s="2772"/>
      <c r="T274" s="3039">
        <v>2446634027</v>
      </c>
      <c r="U274" s="3040"/>
      <c r="V274" s="3041"/>
      <c r="W274" s="3040"/>
      <c r="X274" s="3041"/>
      <c r="Y274" s="3040"/>
      <c r="Z274" s="3041"/>
      <c r="AA274" s="3042"/>
      <c r="AB274" s="2762">
        <v>0</v>
      </c>
      <c r="AC274" s="2763"/>
      <c r="AD274" s="2763"/>
      <c r="AE274" s="2763"/>
      <c r="AF274" s="2763"/>
      <c r="AG274" s="2763"/>
      <c r="AH274" s="2764"/>
      <c r="AI274" s="2762">
        <v>0</v>
      </c>
      <c r="AJ274" s="2763"/>
      <c r="AK274" s="2763"/>
      <c r="AL274" s="2763"/>
      <c r="AM274" s="2763"/>
      <c r="AN274" s="2763"/>
      <c r="AO274" s="2764"/>
      <c r="AP274" s="2769">
        <v>2446634027</v>
      </c>
      <c r="AQ274" s="2770"/>
      <c r="AR274" s="2771"/>
      <c r="AS274" s="2771"/>
      <c r="AT274" s="2771"/>
      <c r="AU274" s="2770"/>
      <c r="AV274" s="2770"/>
      <c r="AW274" s="2772"/>
      <c r="AY274" s="1702"/>
      <c r="AZ274" s="1702"/>
      <c r="BA274" s="441" t="s">
        <v>910</v>
      </c>
      <c r="BB274" s="442"/>
      <c r="BC274" s="442"/>
      <c r="BD274" s="442"/>
      <c r="BE274" s="442"/>
      <c r="BF274" s="442"/>
      <c r="BG274" s="442"/>
      <c r="BH274" s="442"/>
      <c r="BI274" s="2686">
        <v>0</v>
      </c>
      <c r="BJ274" s="2686"/>
      <c r="BK274" s="2686"/>
      <c r="BL274" s="2686"/>
      <c r="BM274" s="2686"/>
      <c r="BN274" s="2686">
        <v>0</v>
      </c>
      <c r="BO274" s="2686"/>
      <c r="BP274" s="2686"/>
      <c r="BQ274" s="2686"/>
      <c r="BR274" s="2686"/>
      <c r="BS274" s="2686">
        <v>0</v>
      </c>
      <c r="BT274" s="2686"/>
      <c r="BU274" s="2686"/>
      <c r="BV274" s="2686"/>
      <c r="BW274" s="2686"/>
      <c r="BX274" s="2686">
        <v>0</v>
      </c>
      <c r="BY274" s="2686"/>
      <c r="BZ274" s="2686"/>
      <c r="CA274" s="2686"/>
      <c r="CB274" s="2686"/>
      <c r="CC274" s="2687">
        <v>0</v>
      </c>
      <c r="CD274" s="2687"/>
      <c r="CE274" s="2687"/>
      <c r="CF274" s="2687"/>
      <c r="CG274" s="2687"/>
      <c r="CH274" s="1724"/>
      <c r="CI274" s="1204"/>
      <c r="CJ274" s="1204"/>
      <c r="CK274" s="1204"/>
    </row>
    <row r="275" spans="1:91" ht="16.5" customHeight="1">
      <c r="A275" s="440"/>
      <c r="B275" s="1702"/>
      <c r="C275" s="2859" t="s">
        <v>798</v>
      </c>
      <c r="D275" s="2859"/>
      <c r="E275" s="2859"/>
      <c r="F275" s="2859"/>
      <c r="G275" s="2859"/>
      <c r="H275" s="2859"/>
      <c r="I275" s="2859"/>
      <c r="J275" s="2859"/>
      <c r="K275" s="2859"/>
      <c r="L275" s="2755">
        <v>0</v>
      </c>
      <c r="M275" s="2755"/>
      <c r="N275" s="2755"/>
      <c r="O275" s="2755"/>
      <c r="P275" s="2755"/>
      <c r="Q275" s="2755"/>
      <c r="R275" s="2755"/>
      <c r="S275" s="2755"/>
      <c r="T275" s="3135">
        <v>7345458606</v>
      </c>
      <c r="U275" s="3135"/>
      <c r="V275" s="3135"/>
      <c r="W275" s="3135"/>
      <c r="X275" s="3135"/>
      <c r="Y275" s="3135"/>
      <c r="Z275" s="3135"/>
      <c r="AA275" s="3135"/>
      <c r="AB275" s="2948">
        <v>0</v>
      </c>
      <c r="AC275" s="2949"/>
      <c r="AD275" s="2949"/>
      <c r="AE275" s="2949"/>
      <c r="AF275" s="2949"/>
      <c r="AG275" s="2949"/>
      <c r="AH275" s="2950"/>
      <c r="AI275" s="2756">
        <v>0</v>
      </c>
      <c r="AJ275" s="2757"/>
      <c r="AK275" s="2757"/>
      <c r="AL275" s="2757"/>
      <c r="AM275" s="2757"/>
      <c r="AN275" s="2757"/>
      <c r="AO275" s="2758"/>
      <c r="AP275" s="2755">
        <v>7345458606</v>
      </c>
      <c r="AQ275" s="2755"/>
      <c r="AR275" s="2755"/>
      <c r="AS275" s="2755"/>
      <c r="AT275" s="2755"/>
      <c r="AU275" s="2755"/>
      <c r="AV275" s="2755"/>
      <c r="AW275" s="2755"/>
      <c r="AY275" s="1702"/>
      <c r="AZ275" s="1702"/>
      <c r="BA275" s="1210" t="s">
        <v>911</v>
      </c>
      <c r="BB275" s="1211"/>
      <c r="BC275" s="1211"/>
      <c r="BD275" s="1211"/>
      <c r="BE275" s="1211"/>
      <c r="BF275" s="1211"/>
      <c r="BG275" s="1211"/>
      <c r="BH275" s="1211"/>
      <c r="BI275" s="2435">
        <v>0</v>
      </c>
      <c r="BJ275" s="2435"/>
      <c r="BK275" s="2435"/>
      <c r="BL275" s="2435"/>
      <c r="BM275" s="2435"/>
      <c r="BN275" s="2435">
        <v>0</v>
      </c>
      <c r="BO275" s="2435"/>
      <c r="BP275" s="2435"/>
      <c r="BQ275" s="2435"/>
      <c r="BR275" s="2435"/>
      <c r="BS275" s="2435">
        <v>0</v>
      </c>
      <c r="BT275" s="2435"/>
      <c r="BU275" s="2435"/>
      <c r="BV275" s="2435"/>
      <c r="BW275" s="2435"/>
      <c r="BX275" s="2435">
        <v>0</v>
      </c>
      <c r="BY275" s="2435"/>
      <c r="BZ275" s="2435"/>
      <c r="CA275" s="2435"/>
      <c r="CB275" s="2435"/>
      <c r="CC275" s="2422">
        <v>0</v>
      </c>
      <c r="CD275" s="2422"/>
      <c r="CE275" s="2422"/>
      <c r="CF275" s="2422"/>
      <c r="CG275" s="2422"/>
      <c r="CH275" s="1212"/>
      <c r="CI275" s="1204"/>
      <c r="CJ275" s="1204"/>
      <c r="CK275" s="444"/>
    </row>
    <row r="276" spans="1:91" ht="21.75" customHeight="1">
      <c r="A276" s="440"/>
      <c r="B276" s="1702"/>
      <c r="C276" s="1347" t="s">
        <v>2012</v>
      </c>
      <c r="D276" s="1215"/>
      <c r="E276" s="1215"/>
      <c r="F276" s="1215"/>
      <c r="G276" s="1215"/>
      <c r="H276" s="1215"/>
      <c r="I276" s="1215"/>
      <c r="J276" s="1215"/>
      <c r="K276" s="1215"/>
      <c r="L276" s="1156"/>
      <c r="M276" s="1156"/>
      <c r="N276" s="1156"/>
      <c r="O276" s="1156"/>
      <c r="P276" s="1156"/>
      <c r="Q276" s="1156"/>
      <c r="R276" s="1156"/>
      <c r="S276" s="1156"/>
      <c r="T276" s="447"/>
      <c r="U276" s="447"/>
      <c r="V276" s="447"/>
      <c r="W276" s="447"/>
      <c r="X276" s="447"/>
      <c r="Y276" s="447"/>
      <c r="Z276" s="447"/>
      <c r="AA276" s="447"/>
      <c r="AB276" s="1155"/>
      <c r="AC276" s="1155"/>
      <c r="AD276" s="1155"/>
      <c r="AE276" s="1155"/>
      <c r="AF276" s="1155"/>
      <c r="AG276" s="1155"/>
      <c r="AH276" s="1155"/>
      <c r="AI276" s="1155"/>
      <c r="AJ276" s="1156"/>
      <c r="AK276" s="1156"/>
      <c r="AL276" s="1156"/>
      <c r="AM276" s="1156"/>
      <c r="AN276" s="1156"/>
      <c r="AO276" s="1156"/>
      <c r="AP276" s="1156"/>
      <c r="AQ276" s="1156"/>
      <c r="AR276" s="1156"/>
      <c r="AS276" s="1156"/>
      <c r="AT276" s="1156"/>
      <c r="AU276" s="1156"/>
      <c r="AV276" s="1156"/>
      <c r="AW276" s="1156"/>
      <c r="AY276" s="1702"/>
      <c r="AZ276" s="1702"/>
      <c r="BA276" s="1215"/>
      <c r="BB276" s="1216"/>
      <c r="BC276" s="1216"/>
      <c r="BD276" s="1216"/>
      <c r="BE276" s="1216"/>
      <c r="BF276" s="1216"/>
      <c r="BG276" s="1216"/>
      <c r="BH276" s="1216"/>
      <c r="BI276" s="1730"/>
      <c r="BJ276" s="1730"/>
      <c r="BK276" s="1730"/>
      <c r="BL276" s="1730"/>
      <c r="BM276" s="1730"/>
      <c r="BN276" s="1730"/>
      <c r="BO276" s="1730"/>
      <c r="BP276" s="1730"/>
      <c r="BQ276" s="1730"/>
      <c r="BR276" s="1730"/>
      <c r="BS276" s="1730"/>
      <c r="BT276" s="1730"/>
      <c r="BU276" s="1730"/>
      <c r="BV276" s="1730"/>
      <c r="BW276" s="1730"/>
      <c r="BX276" s="1730"/>
      <c r="BY276" s="1730"/>
      <c r="BZ276" s="1730"/>
      <c r="CA276" s="1730"/>
      <c r="CB276" s="1730"/>
      <c r="CC276" s="1212"/>
      <c r="CD276" s="1212"/>
      <c r="CE276" s="1212"/>
      <c r="CF276" s="1212"/>
      <c r="CG276" s="1212"/>
      <c r="CH276" s="1212"/>
      <c r="CI276" s="1204"/>
      <c r="CJ276" s="1204"/>
      <c r="CK276" s="444"/>
    </row>
    <row r="277" spans="1:91" ht="17.25" customHeight="1">
      <c r="A277" s="440"/>
      <c r="B277" s="1702"/>
      <c r="C277" s="3131" t="s">
        <v>2011</v>
      </c>
      <c r="D277" s="3132"/>
      <c r="E277" s="3132"/>
      <c r="F277" s="3132"/>
      <c r="G277" s="3132"/>
      <c r="H277" s="3132"/>
      <c r="I277" s="3132"/>
      <c r="J277" s="3132"/>
      <c r="K277" s="3132"/>
      <c r="L277" s="3132"/>
      <c r="M277" s="3132"/>
      <c r="N277" s="3132"/>
      <c r="O277" s="3132"/>
      <c r="P277" s="3132"/>
      <c r="Q277" s="3132"/>
      <c r="R277" s="3132"/>
      <c r="S277" s="3132"/>
      <c r="T277" s="3132"/>
      <c r="U277" s="3132"/>
      <c r="V277" s="3132"/>
      <c r="W277" s="3132"/>
      <c r="X277" s="3132"/>
      <c r="Y277" s="3132"/>
      <c r="Z277" s="3132"/>
      <c r="AA277" s="3132"/>
      <c r="AB277" s="3132"/>
      <c r="AC277" s="3132"/>
      <c r="AD277" s="3132"/>
      <c r="AE277" s="3132"/>
      <c r="AF277" s="3132"/>
      <c r="AG277" s="3132"/>
      <c r="AH277" s="3132"/>
      <c r="AI277" s="3132"/>
      <c r="AJ277" s="3132"/>
      <c r="AK277" s="3132"/>
      <c r="AL277" s="3132"/>
      <c r="AM277" s="3132"/>
      <c r="AN277" s="3132"/>
      <c r="AO277" s="3132"/>
      <c r="AP277" s="3132"/>
      <c r="AQ277" s="3132"/>
      <c r="AR277" s="3132"/>
      <c r="AS277" s="3132"/>
      <c r="AT277" s="3132"/>
      <c r="AU277" s="3132"/>
      <c r="AV277" s="3132"/>
      <c r="AW277" s="3132"/>
      <c r="AY277" s="1702"/>
      <c r="AZ277" s="1702"/>
      <c r="BA277" s="1215"/>
      <c r="BB277" s="1216"/>
      <c r="BC277" s="1216"/>
      <c r="BD277" s="1216"/>
      <c r="BE277" s="1216"/>
      <c r="BF277" s="1216"/>
      <c r="BG277" s="1216"/>
      <c r="BH277" s="1216"/>
      <c r="BI277" s="1730"/>
      <c r="BJ277" s="1730"/>
      <c r="BK277" s="1730"/>
      <c r="BL277" s="1730"/>
      <c r="BM277" s="1730"/>
      <c r="BN277" s="1730"/>
      <c r="BO277" s="1730"/>
      <c r="BP277" s="1730"/>
      <c r="BQ277" s="1730"/>
      <c r="BR277" s="1730"/>
      <c r="BS277" s="1730"/>
      <c r="BT277" s="1730"/>
      <c r="BU277" s="1730"/>
      <c r="BV277" s="1730"/>
      <c r="BW277" s="1730"/>
      <c r="BX277" s="1730"/>
      <c r="BY277" s="1730"/>
      <c r="BZ277" s="1730"/>
      <c r="CA277" s="1730"/>
      <c r="CB277" s="1730"/>
      <c r="CC277" s="1212"/>
      <c r="CD277" s="1212"/>
      <c r="CE277" s="1212"/>
      <c r="CF277" s="1212"/>
      <c r="CG277" s="1212"/>
      <c r="CH277" s="1212"/>
      <c r="CI277" s="1204"/>
      <c r="CJ277" s="1204"/>
      <c r="CK277" s="444"/>
    </row>
    <row r="278" spans="1:91" ht="17.25" customHeight="1">
      <c r="A278" s="440"/>
      <c r="B278" s="1702"/>
      <c r="C278" s="1215"/>
      <c r="D278" s="1215"/>
      <c r="E278" s="1215"/>
      <c r="F278" s="1215"/>
      <c r="G278" s="1215"/>
      <c r="H278" s="1215"/>
      <c r="I278" s="1215"/>
      <c r="J278" s="1215"/>
      <c r="K278" s="1215"/>
      <c r="L278" s="1156"/>
      <c r="M278" s="1156"/>
      <c r="N278" s="1156"/>
      <c r="O278" s="1156"/>
      <c r="P278" s="1156"/>
      <c r="Q278" s="1156"/>
      <c r="R278" s="1156"/>
      <c r="S278" s="1156"/>
      <c r="T278" s="447"/>
      <c r="U278" s="447"/>
      <c r="V278" s="447"/>
      <c r="W278" s="447"/>
      <c r="X278" s="447"/>
      <c r="Y278" s="447"/>
      <c r="Z278" s="447"/>
      <c r="AA278" s="447"/>
      <c r="AB278" s="1155"/>
      <c r="AC278" s="1155"/>
      <c r="AD278" s="1155"/>
      <c r="AE278" s="1155"/>
      <c r="AF278" s="1155"/>
      <c r="AG278" s="1155"/>
      <c r="AH278" s="1155"/>
      <c r="AI278" s="1155"/>
      <c r="AJ278" s="1156"/>
      <c r="AK278" s="1156"/>
      <c r="AL278" s="1156"/>
      <c r="AM278" s="1156"/>
      <c r="AN278" s="1156"/>
      <c r="AO278" s="1156"/>
      <c r="AP278" s="1156"/>
      <c r="AQ278" s="1156"/>
      <c r="AR278" s="1156"/>
      <c r="AS278" s="1156"/>
      <c r="AT278" s="1156"/>
      <c r="AU278" s="1156"/>
      <c r="AV278" s="1156"/>
      <c r="AW278" s="1156"/>
      <c r="AY278" s="1702"/>
      <c r="AZ278" s="1702"/>
      <c r="BA278" s="1215"/>
      <c r="BB278" s="1216"/>
      <c r="BC278" s="1216"/>
      <c r="BD278" s="1216"/>
      <c r="BE278" s="1216"/>
      <c r="BF278" s="1216"/>
      <c r="BG278" s="1216"/>
      <c r="BH278" s="1216"/>
      <c r="BI278" s="1730"/>
      <c r="BJ278" s="1730"/>
      <c r="BK278" s="1730"/>
      <c r="BL278" s="1730"/>
      <c r="BM278" s="1730"/>
      <c r="BN278" s="1730"/>
      <c r="BO278" s="1730"/>
      <c r="BP278" s="1730"/>
      <c r="BQ278" s="1730"/>
      <c r="BR278" s="1730"/>
      <c r="BS278" s="1730"/>
      <c r="BT278" s="1730"/>
      <c r="BU278" s="1730"/>
      <c r="BV278" s="1730"/>
      <c r="BW278" s="1730"/>
      <c r="BX278" s="1730"/>
      <c r="BY278" s="1730"/>
      <c r="BZ278" s="1730"/>
      <c r="CA278" s="1730"/>
      <c r="CB278" s="1730"/>
      <c r="CC278" s="1212"/>
      <c r="CD278" s="1212"/>
      <c r="CE278" s="1212"/>
      <c r="CF278" s="1212"/>
      <c r="CG278" s="1212"/>
      <c r="CH278" s="1212"/>
      <c r="CI278" s="1204"/>
      <c r="CJ278" s="1204"/>
      <c r="CK278" s="444"/>
    </row>
    <row r="279" spans="1:91">
      <c r="A279" s="1712">
        <v>9</v>
      </c>
      <c r="B279" s="908" t="s">
        <v>536</v>
      </c>
      <c r="C279" s="1194" t="s">
        <v>951</v>
      </c>
      <c r="D279" s="331"/>
      <c r="E279" s="331"/>
      <c r="F279" s="331"/>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331"/>
      <c r="AH279" s="331"/>
      <c r="AI279" s="331"/>
      <c r="AJ279" s="331"/>
      <c r="AK279" s="331"/>
      <c r="AL279" s="331"/>
      <c r="AM279" s="331"/>
      <c r="AY279" s="1672">
        <v>6</v>
      </c>
      <c r="AZ279" s="1672" t="s">
        <v>536</v>
      </c>
      <c r="BA279" s="1195" t="s">
        <v>309</v>
      </c>
      <c r="BB279" s="331"/>
      <c r="BC279" s="331"/>
      <c r="BD279" s="331"/>
      <c r="BE279" s="331"/>
      <c r="BF279" s="331"/>
      <c r="BG279" s="331"/>
      <c r="BH279" s="331"/>
      <c r="BI279" s="331"/>
      <c r="BJ279" s="331"/>
      <c r="BK279" s="331"/>
      <c r="BL279" s="331"/>
      <c r="BM279" s="331"/>
      <c r="BN279" s="331"/>
      <c r="BO279" s="331"/>
      <c r="BP279" s="331"/>
      <c r="BQ279" s="331"/>
      <c r="BR279" s="331"/>
      <c r="BS279" s="331"/>
      <c r="BT279" s="331"/>
      <c r="BU279" s="331"/>
      <c r="BV279" s="331"/>
      <c r="BW279" s="331"/>
      <c r="BX279" s="331"/>
      <c r="BY279" s="331"/>
      <c r="BZ279" s="331"/>
    </row>
    <row r="280" spans="1:91">
      <c r="C280" s="1195"/>
      <c r="D280" s="331"/>
      <c r="E280" s="331"/>
      <c r="F280" s="331"/>
      <c r="G280" s="331"/>
      <c r="H280" s="331"/>
      <c r="I280" s="331"/>
      <c r="J280" s="331"/>
      <c r="K280" s="331"/>
      <c r="L280" s="331"/>
      <c r="M280" s="331"/>
      <c r="N280" s="331"/>
      <c r="O280" s="331"/>
      <c r="P280" s="331"/>
      <c r="Q280" s="331"/>
      <c r="R280" s="331"/>
      <c r="S280" s="331"/>
      <c r="T280" s="331"/>
      <c r="U280" s="331"/>
      <c r="V280" s="331"/>
      <c r="W280" s="331"/>
      <c r="X280" s="331"/>
      <c r="Y280" s="331"/>
      <c r="Z280" s="331"/>
      <c r="AA280" s="331"/>
      <c r="AB280" s="331"/>
      <c r="AC280" s="331"/>
      <c r="AD280" s="331"/>
      <c r="AE280" s="331"/>
      <c r="AF280" s="331"/>
      <c r="AG280" s="331"/>
      <c r="AH280" s="331"/>
      <c r="AI280" s="331"/>
      <c r="AJ280" s="331"/>
      <c r="AK280" s="331"/>
      <c r="AL280" s="331"/>
      <c r="AM280" s="331"/>
      <c r="AO280" s="2752" t="s">
        <v>389</v>
      </c>
      <c r="AP280" s="2752"/>
      <c r="AQ280" s="2752"/>
      <c r="AR280" s="2753"/>
      <c r="AS280" s="2753"/>
      <c r="AT280" s="2753"/>
      <c r="AU280" s="2752"/>
      <c r="AV280" s="2752"/>
      <c r="AW280" s="2752"/>
      <c r="BA280" s="1195"/>
      <c r="BB280" s="331"/>
      <c r="BC280" s="331"/>
      <c r="BD280" s="331"/>
      <c r="BE280" s="331"/>
      <c r="BF280" s="331"/>
      <c r="BG280" s="331"/>
      <c r="BH280" s="331"/>
      <c r="BI280" s="331"/>
      <c r="BJ280" s="331"/>
      <c r="BK280" s="331"/>
      <c r="BL280" s="331"/>
      <c r="BM280" s="331"/>
      <c r="BN280" s="331"/>
      <c r="BO280" s="331"/>
      <c r="BP280" s="331"/>
      <c r="BQ280" s="331"/>
      <c r="BR280" s="331"/>
      <c r="BS280" s="331"/>
      <c r="BT280" s="331"/>
      <c r="BU280" s="331"/>
      <c r="BV280" s="331"/>
      <c r="BW280" s="331"/>
      <c r="BX280" s="331"/>
      <c r="BY280" s="331"/>
      <c r="BZ280" s="331"/>
    </row>
    <row r="281" spans="1:91" ht="17.25" customHeight="1">
      <c r="C281" s="2310" t="s">
        <v>720</v>
      </c>
      <c r="D281" s="2310"/>
      <c r="E281" s="2310"/>
      <c r="F281" s="2310"/>
      <c r="G281" s="2310"/>
      <c r="H281" s="2310"/>
      <c r="I281" s="2311"/>
      <c r="J281" s="2310"/>
      <c r="K281" s="2310"/>
      <c r="L281" s="2672" t="s">
        <v>952</v>
      </c>
      <c r="M281" s="2672"/>
      <c r="N281" s="2673"/>
      <c r="O281" s="2672"/>
      <c r="P281" s="2672"/>
      <c r="Q281" s="2673"/>
      <c r="R281" s="2673"/>
      <c r="S281" s="2672"/>
      <c r="T281" s="2672" t="s">
        <v>955</v>
      </c>
      <c r="U281" s="2672"/>
      <c r="V281" s="2673"/>
      <c r="W281" s="2672"/>
      <c r="X281" s="2673"/>
      <c r="Y281" s="2672"/>
      <c r="Z281" s="2673"/>
      <c r="AA281" s="2672"/>
      <c r="AB281" s="2515" t="s">
        <v>1662</v>
      </c>
      <c r="AC281" s="2515"/>
      <c r="AD281" s="2515"/>
      <c r="AE281" s="2515"/>
      <c r="AF281" s="2515"/>
      <c r="AG281" s="2515"/>
      <c r="AH281" s="2515"/>
      <c r="AI281" s="2779"/>
      <c r="AJ281" s="2779"/>
      <c r="AK281" s="2779"/>
      <c r="AL281" s="2779"/>
      <c r="AM281" s="2779"/>
      <c r="AN281" s="2779"/>
      <c r="AO281" s="2780"/>
      <c r="AP281" s="2774" t="s">
        <v>580</v>
      </c>
      <c r="AQ281" s="2444"/>
      <c r="AR281" s="2445"/>
      <c r="AS281" s="2445"/>
      <c r="AT281" s="2445"/>
      <c r="AU281" s="2444"/>
      <c r="AV281" s="2444"/>
      <c r="AW281" s="2775"/>
      <c r="BA281" s="448" t="s">
        <v>888</v>
      </c>
      <c r="BB281" s="448"/>
      <c r="BC281" s="448"/>
      <c r="BD281" s="448"/>
      <c r="BE281" s="448"/>
      <c r="BF281" s="448"/>
      <c r="BG281" s="448"/>
      <c r="BH281" s="448"/>
      <c r="BI281" s="2767" t="s">
        <v>889</v>
      </c>
      <c r="BJ281" s="2767"/>
      <c r="BK281" s="2767"/>
      <c r="BL281" s="2767"/>
      <c r="BM281" s="2767"/>
      <c r="BN281" s="2767" t="s">
        <v>890</v>
      </c>
      <c r="BO281" s="2767"/>
      <c r="BP281" s="2767"/>
      <c r="BQ281" s="2767"/>
      <c r="BR281" s="2767"/>
      <c r="BS281" s="2767" t="s">
        <v>891</v>
      </c>
      <c r="BT281" s="2767"/>
      <c r="BU281" s="2767"/>
      <c r="BV281" s="2767"/>
      <c r="BW281" s="2767"/>
      <c r="BX281" s="2767" t="s">
        <v>892</v>
      </c>
      <c r="BY281" s="2767"/>
      <c r="BZ281" s="2767"/>
      <c r="CA281" s="2767"/>
      <c r="CB281" s="2767"/>
      <c r="CC281" s="2444" t="s">
        <v>197</v>
      </c>
      <c r="CD281" s="2444"/>
      <c r="CE281" s="2444"/>
      <c r="CF281" s="2444"/>
      <c r="CG281" s="2444"/>
      <c r="CH281" s="1604"/>
      <c r="CI281" s="1634"/>
      <c r="CJ281" s="1634"/>
    </row>
    <row r="282" spans="1:91" ht="15" customHeight="1">
      <c r="C282" s="2312"/>
      <c r="D282" s="2312"/>
      <c r="E282" s="2312"/>
      <c r="F282" s="2312"/>
      <c r="G282" s="2312"/>
      <c r="H282" s="2312"/>
      <c r="I282" s="2312"/>
      <c r="J282" s="2312"/>
      <c r="K282" s="2312"/>
      <c r="L282" s="2674"/>
      <c r="M282" s="2674"/>
      <c r="N282" s="2674"/>
      <c r="O282" s="2674"/>
      <c r="P282" s="2674"/>
      <c r="Q282" s="2674"/>
      <c r="R282" s="2674"/>
      <c r="S282" s="2674"/>
      <c r="T282" s="2674"/>
      <c r="U282" s="2674"/>
      <c r="V282" s="2674"/>
      <c r="W282" s="2674"/>
      <c r="X282" s="2674"/>
      <c r="Y282" s="2674"/>
      <c r="Z282" s="2674"/>
      <c r="AA282" s="2674"/>
      <c r="AB282" s="2515"/>
      <c r="AC282" s="2515"/>
      <c r="AD282" s="2515"/>
      <c r="AE282" s="2515"/>
      <c r="AF282" s="2515"/>
      <c r="AG282" s="2515"/>
      <c r="AH282" s="2515"/>
      <c r="AI282" s="2683"/>
      <c r="AJ282" s="2683"/>
      <c r="AK282" s="2683"/>
      <c r="AL282" s="2683"/>
      <c r="AM282" s="2683"/>
      <c r="AN282" s="2683"/>
      <c r="AO282" s="2684"/>
      <c r="AP282" s="2776"/>
      <c r="AQ282" s="2777"/>
      <c r="AR282" s="2028"/>
      <c r="AS282" s="2028"/>
      <c r="AT282" s="2028"/>
      <c r="AU282" s="2777"/>
      <c r="AV282" s="2777"/>
      <c r="AW282" s="2778"/>
      <c r="BA282" s="1677"/>
      <c r="BB282" s="449"/>
      <c r="BC282" s="449"/>
      <c r="BD282" s="449"/>
      <c r="BE282" s="449"/>
      <c r="BF282" s="449"/>
      <c r="BG282" s="449"/>
      <c r="BH282" s="449"/>
      <c r="BI282" s="2851" t="s">
        <v>893</v>
      </c>
      <c r="BJ282" s="2851"/>
      <c r="BK282" s="2851"/>
      <c r="BL282" s="2851"/>
      <c r="BM282" s="2851"/>
      <c r="BN282" s="2851" t="s">
        <v>894</v>
      </c>
      <c r="BO282" s="2851"/>
      <c r="BP282" s="2851"/>
      <c r="BQ282" s="2851"/>
      <c r="BR282" s="2851"/>
      <c r="BS282" s="2851" t="s">
        <v>895</v>
      </c>
      <c r="BT282" s="2851"/>
      <c r="BU282" s="2851"/>
      <c r="BV282" s="2851"/>
      <c r="BW282" s="2851"/>
      <c r="BX282" s="2851" t="s">
        <v>896</v>
      </c>
      <c r="BY282" s="2851"/>
      <c r="BZ282" s="2851"/>
      <c r="CA282" s="2851"/>
      <c r="CB282" s="2851"/>
      <c r="CC282" s="2773"/>
      <c r="CD282" s="2773"/>
      <c r="CE282" s="2773"/>
      <c r="CF282" s="2773"/>
      <c r="CG282" s="2773"/>
      <c r="CH282" s="1605"/>
      <c r="CI282" s="1634"/>
      <c r="CJ282" s="1634"/>
    </row>
    <row r="283" spans="1:91" ht="16.5" customHeight="1">
      <c r="C283" s="2838" t="s">
        <v>259</v>
      </c>
      <c r="D283" s="2838"/>
      <c r="E283" s="2838"/>
      <c r="F283" s="2838"/>
      <c r="G283" s="2838"/>
      <c r="H283" s="2838"/>
      <c r="I283" s="2839"/>
      <c r="J283" s="2838"/>
      <c r="K283" s="2838"/>
      <c r="L283" s="2857"/>
      <c r="M283" s="2857"/>
      <c r="N283" s="2858"/>
      <c r="O283" s="2857"/>
      <c r="P283" s="2857"/>
      <c r="Q283" s="2858"/>
      <c r="R283" s="2858"/>
      <c r="S283" s="2857"/>
      <c r="T283" s="2784"/>
      <c r="U283" s="2784"/>
      <c r="V283" s="2785"/>
      <c r="W283" s="2784"/>
      <c r="X283" s="2785"/>
      <c r="Y283" s="2784"/>
      <c r="Z283" s="2785"/>
      <c r="AA283" s="2784"/>
      <c r="AB283" s="2781"/>
      <c r="AC283" s="2782"/>
      <c r="AD283" s="2782"/>
      <c r="AE283" s="2782"/>
      <c r="AF283" s="2782"/>
      <c r="AG283" s="2782"/>
      <c r="AH283" s="2783"/>
      <c r="AI283" s="2781"/>
      <c r="AJ283" s="2782"/>
      <c r="AK283" s="2782"/>
      <c r="AL283" s="2782"/>
      <c r="AM283" s="2782"/>
      <c r="AN283" s="2782"/>
      <c r="AO283" s="2783"/>
      <c r="AP283" s="2786"/>
      <c r="AQ283" s="2786"/>
      <c r="AR283" s="2787"/>
      <c r="AS283" s="2787"/>
      <c r="AT283" s="2787"/>
      <c r="AU283" s="2786"/>
      <c r="AV283" s="2786"/>
      <c r="AW283" s="2786"/>
      <c r="BA283" s="1196" t="s">
        <v>897</v>
      </c>
      <c r="BB283" s="1197"/>
      <c r="BC283" s="1197"/>
      <c r="BD283" s="1197"/>
      <c r="BE283" s="1197"/>
      <c r="BF283" s="1197"/>
      <c r="BG283" s="1197"/>
      <c r="BH283" s="1197"/>
      <c r="BI283" s="2754"/>
      <c r="BJ283" s="2754"/>
      <c r="BK283" s="2754"/>
      <c r="BL283" s="2754"/>
      <c r="BM283" s="2754"/>
      <c r="BN283" s="2754"/>
      <c r="BO283" s="2754"/>
      <c r="BP283" s="2754"/>
      <c r="BQ283" s="2754"/>
      <c r="BR283" s="2754"/>
      <c r="BS283" s="2754"/>
      <c r="BT283" s="2754"/>
      <c r="BU283" s="2754"/>
      <c r="BV283" s="2754"/>
      <c r="BW283" s="2754"/>
      <c r="BX283" s="2754"/>
      <c r="BY283" s="2754"/>
      <c r="BZ283" s="2754"/>
      <c r="CA283" s="2754"/>
      <c r="CB283" s="2754"/>
      <c r="CC283" s="2860"/>
      <c r="CD283" s="2860"/>
      <c r="CE283" s="2860"/>
      <c r="CF283" s="2860"/>
      <c r="CG283" s="2860"/>
      <c r="CH283" s="1198"/>
      <c r="CI283" s="1634"/>
      <c r="CJ283" s="444"/>
      <c r="CK283" s="444"/>
    </row>
    <row r="284" spans="1:91">
      <c r="A284" s="440"/>
      <c r="B284" s="1702"/>
      <c r="C284" s="2691" t="s">
        <v>792</v>
      </c>
      <c r="D284" s="2691"/>
      <c r="E284" s="2691"/>
      <c r="F284" s="2691"/>
      <c r="G284" s="2691"/>
      <c r="H284" s="2691"/>
      <c r="I284" s="2692"/>
      <c r="J284" s="2691"/>
      <c r="K284" s="2691"/>
      <c r="L284" s="2718"/>
      <c r="M284" s="2718"/>
      <c r="N284" s="2719"/>
      <c r="O284" s="2718"/>
      <c r="P284" s="2718"/>
      <c r="Q284" s="2719"/>
      <c r="R284" s="2719"/>
      <c r="S284" s="2718"/>
      <c r="T284" s="2718">
        <v>152500000</v>
      </c>
      <c r="U284" s="2718"/>
      <c r="V284" s="2719"/>
      <c r="W284" s="2718"/>
      <c r="X284" s="2719"/>
      <c r="Y284" s="2718"/>
      <c r="Z284" s="2719"/>
      <c r="AA284" s="2718"/>
      <c r="AB284" s="2720"/>
      <c r="AC284" s="2721"/>
      <c r="AD284" s="2721"/>
      <c r="AE284" s="2721"/>
      <c r="AF284" s="2721"/>
      <c r="AG284" s="2721"/>
      <c r="AH284" s="2722"/>
      <c r="AI284" s="2720"/>
      <c r="AJ284" s="2721"/>
      <c r="AK284" s="2721"/>
      <c r="AL284" s="2721"/>
      <c r="AM284" s="2721"/>
      <c r="AN284" s="2721"/>
      <c r="AO284" s="2722"/>
      <c r="AP284" s="2718">
        <v>152500000</v>
      </c>
      <c r="AQ284" s="2718"/>
      <c r="AR284" s="2719"/>
      <c r="AS284" s="2719"/>
      <c r="AT284" s="2719"/>
      <c r="AU284" s="2718"/>
      <c r="AV284" s="2718"/>
      <c r="AW284" s="2718"/>
      <c r="AY284" s="1702"/>
      <c r="AZ284" s="1702"/>
      <c r="BA284" s="441" t="s">
        <v>898</v>
      </c>
      <c r="BB284" s="442"/>
      <c r="BC284" s="442"/>
      <c r="BD284" s="442"/>
      <c r="BE284" s="442"/>
      <c r="BF284" s="442"/>
      <c r="BG284" s="442"/>
      <c r="BH284" s="442"/>
      <c r="BI284" s="2749"/>
      <c r="BJ284" s="2749"/>
      <c r="BK284" s="2749"/>
      <c r="BL284" s="2749"/>
      <c r="BM284" s="2749"/>
      <c r="BN284" s="2749"/>
      <c r="BO284" s="2749"/>
      <c r="BP284" s="2749"/>
      <c r="BQ284" s="2749"/>
      <c r="BR284" s="2749"/>
      <c r="BS284" s="2749"/>
      <c r="BT284" s="2749"/>
      <c r="BU284" s="2749"/>
      <c r="BV284" s="2749"/>
      <c r="BW284" s="2749"/>
      <c r="BX284" s="2749"/>
      <c r="BY284" s="2749"/>
      <c r="BZ284" s="2749"/>
      <c r="CA284" s="2749"/>
      <c r="CB284" s="2749"/>
      <c r="CC284" s="2687">
        <v>0</v>
      </c>
      <c r="CD284" s="2687"/>
      <c r="CE284" s="2687"/>
      <c r="CF284" s="2687"/>
      <c r="CG284" s="2687"/>
      <c r="CH284" s="1724"/>
      <c r="CI284" s="1690"/>
      <c r="CJ284" s="864"/>
      <c r="CK284" s="444"/>
    </row>
    <row r="285" spans="1:91">
      <c r="A285" s="440"/>
      <c r="B285" s="1702"/>
      <c r="C285" s="2748" t="s">
        <v>793</v>
      </c>
      <c r="D285" s="2748"/>
      <c r="E285" s="2748"/>
      <c r="F285" s="2748"/>
      <c r="G285" s="2748"/>
      <c r="H285" s="2748"/>
      <c r="I285" s="2748"/>
      <c r="J285" s="2748"/>
      <c r="K285" s="2748"/>
      <c r="L285" s="2734">
        <v>0</v>
      </c>
      <c r="M285" s="2734"/>
      <c r="N285" s="2734"/>
      <c r="O285" s="2734"/>
      <c r="P285" s="2734"/>
      <c r="Q285" s="2734"/>
      <c r="R285" s="2734"/>
      <c r="S285" s="2734"/>
      <c r="T285" s="2734">
        <v>0</v>
      </c>
      <c r="U285" s="2734"/>
      <c r="V285" s="2734"/>
      <c r="W285" s="2734"/>
      <c r="X285" s="2734"/>
      <c r="Y285" s="2734"/>
      <c r="Z285" s="2734"/>
      <c r="AA285" s="2734"/>
      <c r="AB285" s="2701">
        <v>0</v>
      </c>
      <c r="AC285" s="2702"/>
      <c r="AD285" s="2702"/>
      <c r="AE285" s="2702"/>
      <c r="AF285" s="2702"/>
      <c r="AG285" s="2702"/>
      <c r="AH285" s="2703"/>
      <c r="AI285" s="2835">
        <v>0</v>
      </c>
      <c r="AJ285" s="2836"/>
      <c r="AK285" s="2836"/>
      <c r="AL285" s="2836"/>
      <c r="AM285" s="2836"/>
      <c r="AN285" s="2836"/>
      <c r="AO285" s="2837"/>
      <c r="AP285" s="2734">
        <v>0</v>
      </c>
      <c r="AQ285" s="2734"/>
      <c r="AR285" s="2734"/>
      <c r="AS285" s="2734"/>
      <c r="AT285" s="2734"/>
      <c r="AU285" s="2734"/>
      <c r="AV285" s="2734"/>
      <c r="AW285" s="2734"/>
      <c r="AY285" s="1702"/>
      <c r="AZ285" s="1702"/>
      <c r="BA285" s="441" t="s">
        <v>899</v>
      </c>
      <c r="BB285" s="442"/>
      <c r="BC285" s="442"/>
      <c r="BD285" s="442"/>
      <c r="BE285" s="442"/>
      <c r="BF285" s="442"/>
      <c r="BG285" s="442"/>
      <c r="BH285" s="442"/>
      <c r="BI285" s="2686">
        <v>0</v>
      </c>
      <c r="BJ285" s="2686"/>
      <c r="BK285" s="2686"/>
      <c r="BL285" s="2686"/>
      <c r="BM285" s="2686"/>
      <c r="BN285" s="2686">
        <v>0</v>
      </c>
      <c r="BO285" s="2686"/>
      <c r="BP285" s="2686"/>
      <c r="BQ285" s="2686"/>
      <c r="BR285" s="2686"/>
      <c r="BS285" s="2686">
        <v>0</v>
      </c>
      <c r="BT285" s="2686"/>
      <c r="BU285" s="2686"/>
      <c r="BV285" s="2686"/>
      <c r="BW285" s="2686"/>
      <c r="BX285" s="2686">
        <v>0</v>
      </c>
      <c r="BY285" s="2686"/>
      <c r="BZ285" s="2686"/>
      <c r="CA285" s="2686"/>
      <c r="CB285" s="2686"/>
      <c r="CC285" s="2686">
        <v>0</v>
      </c>
      <c r="CD285" s="2686"/>
      <c r="CE285" s="2686"/>
      <c r="CF285" s="2686"/>
      <c r="CG285" s="2686"/>
      <c r="CH285" s="1723"/>
      <c r="CI285" s="1634"/>
      <c r="CJ285" s="444"/>
      <c r="CK285" s="444"/>
    </row>
    <row r="286" spans="1:91" s="1744" customFormat="1" ht="19.5" hidden="1" customHeight="1">
      <c r="A286" s="814"/>
      <c r="B286" s="383"/>
      <c r="C286" s="2711" t="s">
        <v>782</v>
      </c>
      <c r="D286" s="2711"/>
      <c r="E286" s="2711"/>
      <c r="F286" s="2711"/>
      <c r="G286" s="2711"/>
      <c r="H286" s="2711"/>
      <c r="I286" s="2711"/>
      <c r="J286" s="2711"/>
      <c r="K286" s="2711"/>
      <c r="L286" s="2712"/>
      <c r="M286" s="2712"/>
      <c r="N286" s="2712"/>
      <c r="O286" s="2712"/>
      <c r="P286" s="2712"/>
      <c r="Q286" s="2712"/>
      <c r="R286" s="2712"/>
      <c r="S286" s="2712"/>
      <c r="T286" s="2455"/>
      <c r="U286" s="2455"/>
      <c r="V286" s="2455"/>
      <c r="W286" s="2455"/>
      <c r="X286" s="2455"/>
      <c r="Y286" s="2455"/>
      <c r="Z286" s="2455"/>
      <c r="AA286" s="2455"/>
      <c r="AB286" s="2730"/>
      <c r="AC286" s="2731"/>
      <c r="AD286" s="2731"/>
      <c r="AE286" s="2731"/>
      <c r="AF286" s="2731"/>
      <c r="AG286" s="2731"/>
      <c r="AH286" s="2732"/>
      <c r="AI286" s="2704"/>
      <c r="AJ286" s="2705"/>
      <c r="AK286" s="2705"/>
      <c r="AL286" s="2705"/>
      <c r="AM286" s="2705"/>
      <c r="AN286" s="2705"/>
      <c r="AO286" s="2706"/>
      <c r="AP286" s="2746">
        <v>0</v>
      </c>
      <c r="AQ286" s="2746"/>
      <c r="AR286" s="2746"/>
      <c r="AS286" s="2746"/>
      <c r="AT286" s="2746"/>
      <c r="AU286" s="2746"/>
      <c r="AV286" s="2746"/>
      <c r="AW286" s="2746"/>
      <c r="AY286" s="383"/>
      <c r="AZ286" s="383"/>
      <c r="BA286" s="815" t="s">
        <v>900</v>
      </c>
      <c r="BB286" s="816"/>
      <c r="BC286" s="816"/>
      <c r="BD286" s="816"/>
      <c r="BE286" s="816"/>
      <c r="BF286" s="816"/>
      <c r="BG286" s="816"/>
      <c r="BH286" s="816"/>
      <c r="BI286" s="2696"/>
      <c r="BJ286" s="2696"/>
      <c r="BK286" s="2696"/>
      <c r="BL286" s="2696"/>
      <c r="BM286" s="2696"/>
      <c r="BN286" s="2696"/>
      <c r="BO286" s="2696"/>
      <c r="BP286" s="2696"/>
      <c r="BQ286" s="2696"/>
      <c r="BR286" s="2696"/>
      <c r="BS286" s="2696"/>
      <c r="BT286" s="2696"/>
      <c r="BU286" s="2696"/>
      <c r="BV286" s="2696"/>
      <c r="BW286" s="2696"/>
      <c r="BX286" s="2696"/>
      <c r="BY286" s="2696"/>
      <c r="BZ286" s="2696"/>
      <c r="CA286" s="2696"/>
      <c r="CB286" s="2696"/>
      <c r="CC286" s="2737">
        <v>0</v>
      </c>
      <c r="CD286" s="2737"/>
      <c r="CE286" s="2737"/>
      <c r="CF286" s="2737"/>
      <c r="CG286" s="2737"/>
      <c r="CH286" s="1729"/>
      <c r="CJ286" s="817"/>
      <c r="CK286" s="817"/>
      <c r="CM286" s="436"/>
    </row>
    <row r="287" spans="1:91" s="1744" customFormat="1" ht="19.5" hidden="1" customHeight="1">
      <c r="A287" s="814"/>
      <c r="B287" s="383"/>
      <c r="C287" s="2711" t="s">
        <v>956</v>
      </c>
      <c r="D287" s="2711"/>
      <c r="E287" s="2711"/>
      <c r="F287" s="2711"/>
      <c r="G287" s="2711"/>
      <c r="H287" s="2711"/>
      <c r="I287" s="2711"/>
      <c r="J287" s="2711"/>
      <c r="K287" s="2711"/>
      <c r="L287" s="2712"/>
      <c r="M287" s="2712"/>
      <c r="N287" s="2712"/>
      <c r="O287" s="2712"/>
      <c r="P287" s="2712"/>
      <c r="Q287" s="2712"/>
      <c r="R287" s="2712"/>
      <c r="S287" s="2712"/>
      <c r="T287" s="2455"/>
      <c r="U287" s="2455"/>
      <c r="V287" s="2455"/>
      <c r="W287" s="2455"/>
      <c r="X287" s="2455"/>
      <c r="Y287" s="2455"/>
      <c r="Z287" s="2455"/>
      <c r="AA287" s="2455"/>
      <c r="AB287" s="2730"/>
      <c r="AC287" s="2731"/>
      <c r="AD287" s="2731"/>
      <c r="AE287" s="2731"/>
      <c r="AF287" s="2731"/>
      <c r="AG287" s="2731"/>
      <c r="AH287" s="2732"/>
      <c r="AI287" s="2730"/>
      <c r="AJ287" s="2731"/>
      <c r="AK287" s="2731"/>
      <c r="AL287" s="2731"/>
      <c r="AM287" s="2731"/>
      <c r="AN287" s="2731"/>
      <c r="AO287" s="2732"/>
      <c r="AP287" s="2746">
        <v>0</v>
      </c>
      <c r="AQ287" s="2746"/>
      <c r="AR287" s="2746"/>
      <c r="AS287" s="2746"/>
      <c r="AT287" s="2746"/>
      <c r="AU287" s="2746"/>
      <c r="AV287" s="2746"/>
      <c r="AW287" s="2746"/>
      <c r="AY287" s="383"/>
      <c r="AZ287" s="383"/>
      <c r="BA287" s="815" t="s">
        <v>901</v>
      </c>
      <c r="BB287" s="816"/>
      <c r="BC287" s="816"/>
      <c r="BD287" s="816"/>
      <c r="BE287" s="816"/>
      <c r="BF287" s="816"/>
      <c r="BG287" s="816"/>
      <c r="BH287" s="816"/>
      <c r="BI287" s="2696"/>
      <c r="BJ287" s="2696"/>
      <c r="BK287" s="2696"/>
      <c r="BL287" s="2696"/>
      <c r="BM287" s="2696"/>
      <c r="BN287" s="2696"/>
      <c r="BO287" s="2696"/>
      <c r="BP287" s="2696"/>
      <c r="BQ287" s="2696"/>
      <c r="BR287" s="2696"/>
      <c r="BS287" s="2696"/>
      <c r="BT287" s="2696"/>
      <c r="BU287" s="2696"/>
      <c r="BV287" s="2696"/>
      <c r="BW287" s="2696"/>
      <c r="BX287" s="2696"/>
      <c r="BY287" s="2696"/>
      <c r="BZ287" s="2696"/>
      <c r="CA287" s="2696"/>
      <c r="CB287" s="2696"/>
      <c r="CC287" s="2737">
        <v>0</v>
      </c>
      <c r="CD287" s="2737"/>
      <c r="CE287" s="2737"/>
      <c r="CF287" s="2737"/>
      <c r="CG287" s="2737"/>
      <c r="CH287" s="1729"/>
      <c r="CJ287" s="817"/>
      <c r="CK287" s="817"/>
      <c r="CM287" s="436"/>
    </row>
    <row r="288" spans="1:91" s="1744" customFormat="1" ht="19.5" hidden="1" customHeight="1">
      <c r="A288" s="814"/>
      <c r="B288" s="383"/>
      <c r="C288" s="2711" t="s">
        <v>600</v>
      </c>
      <c r="D288" s="2711"/>
      <c r="E288" s="2711"/>
      <c r="F288" s="2711"/>
      <c r="G288" s="2711"/>
      <c r="H288" s="2711"/>
      <c r="I288" s="2711"/>
      <c r="J288" s="2711"/>
      <c r="K288" s="2711"/>
      <c r="L288" s="2712"/>
      <c r="M288" s="2712"/>
      <c r="N288" s="2712"/>
      <c r="O288" s="2712"/>
      <c r="P288" s="2712"/>
      <c r="Q288" s="2712"/>
      <c r="R288" s="2712"/>
      <c r="S288" s="2712"/>
      <c r="T288" s="2455"/>
      <c r="U288" s="2455"/>
      <c r="V288" s="2455"/>
      <c r="W288" s="2455"/>
      <c r="X288" s="2455"/>
      <c r="Y288" s="2455"/>
      <c r="Z288" s="2455"/>
      <c r="AA288" s="2455"/>
      <c r="AB288" s="2730"/>
      <c r="AC288" s="2731"/>
      <c r="AD288" s="2731"/>
      <c r="AE288" s="2731"/>
      <c r="AF288" s="2731"/>
      <c r="AG288" s="2731"/>
      <c r="AH288" s="2732"/>
      <c r="AI288" s="2730"/>
      <c r="AJ288" s="2731"/>
      <c r="AK288" s="2731"/>
      <c r="AL288" s="2731"/>
      <c r="AM288" s="2731"/>
      <c r="AN288" s="2731"/>
      <c r="AO288" s="2732"/>
      <c r="AP288" s="2746">
        <v>0</v>
      </c>
      <c r="AQ288" s="2746"/>
      <c r="AR288" s="2746"/>
      <c r="AS288" s="2746"/>
      <c r="AT288" s="2746"/>
      <c r="AU288" s="2746"/>
      <c r="AV288" s="2746"/>
      <c r="AW288" s="2746"/>
      <c r="AY288" s="383"/>
      <c r="AZ288" s="383"/>
      <c r="BA288" s="815" t="s">
        <v>902</v>
      </c>
      <c r="BB288" s="816"/>
      <c r="BC288" s="816"/>
      <c r="BD288" s="816"/>
      <c r="BE288" s="816"/>
      <c r="BF288" s="816"/>
      <c r="BG288" s="816"/>
      <c r="BH288" s="816"/>
      <c r="BI288" s="2696"/>
      <c r="BJ288" s="2696"/>
      <c r="BK288" s="2696"/>
      <c r="BL288" s="2696"/>
      <c r="BM288" s="2696"/>
      <c r="BN288" s="2696"/>
      <c r="BO288" s="2696"/>
      <c r="BP288" s="2696"/>
      <c r="BQ288" s="2696"/>
      <c r="BR288" s="2696"/>
      <c r="BS288" s="2696"/>
      <c r="BT288" s="2696"/>
      <c r="BU288" s="2696"/>
      <c r="BV288" s="2696"/>
      <c r="BW288" s="2696"/>
      <c r="BX288" s="2696"/>
      <c r="BY288" s="2696"/>
      <c r="BZ288" s="2696"/>
      <c r="CA288" s="2696"/>
      <c r="CB288" s="2696"/>
      <c r="CC288" s="2737">
        <v>0</v>
      </c>
      <c r="CD288" s="2737"/>
      <c r="CE288" s="2737"/>
      <c r="CF288" s="2737"/>
      <c r="CG288" s="2737"/>
      <c r="CH288" s="1729"/>
      <c r="CJ288" s="817"/>
      <c r="CK288" s="817"/>
      <c r="CM288" s="436"/>
    </row>
    <row r="289" spans="1:93">
      <c r="A289" s="440"/>
      <c r="B289" s="1702"/>
      <c r="C289" s="2748" t="s">
        <v>794</v>
      </c>
      <c r="D289" s="2748"/>
      <c r="E289" s="2748"/>
      <c r="F289" s="2748"/>
      <c r="G289" s="2748"/>
      <c r="H289" s="2748"/>
      <c r="I289" s="2748"/>
      <c r="J289" s="2748"/>
      <c r="K289" s="2748"/>
      <c r="L289" s="2734">
        <v>0</v>
      </c>
      <c r="M289" s="2734"/>
      <c r="N289" s="2734"/>
      <c r="O289" s="2734"/>
      <c r="P289" s="2734"/>
      <c r="Q289" s="2734"/>
      <c r="R289" s="2734"/>
      <c r="S289" s="2734"/>
      <c r="T289" s="2734">
        <v>0</v>
      </c>
      <c r="U289" s="2734"/>
      <c r="V289" s="2734"/>
      <c r="W289" s="2734"/>
      <c r="X289" s="2734"/>
      <c r="Y289" s="2734"/>
      <c r="Z289" s="2734"/>
      <c r="AA289" s="2734"/>
      <c r="AB289" s="2701">
        <v>0</v>
      </c>
      <c r="AC289" s="2702"/>
      <c r="AD289" s="2702"/>
      <c r="AE289" s="2702"/>
      <c r="AF289" s="2702"/>
      <c r="AG289" s="2702"/>
      <c r="AH289" s="2703"/>
      <c r="AI289" s="2698">
        <v>0</v>
      </c>
      <c r="AJ289" s="2699"/>
      <c r="AK289" s="2699"/>
      <c r="AL289" s="2699"/>
      <c r="AM289" s="2699"/>
      <c r="AN289" s="2699"/>
      <c r="AO289" s="2700"/>
      <c r="AP289" s="2734">
        <v>0</v>
      </c>
      <c r="AQ289" s="2734"/>
      <c r="AR289" s="2734"/>
      <c r="AS289" s="2734"/>
      <c r="AT289" s="2734"/>
      <c r="AU289" s="2734"/>
      <c r="AV289" s="2734"/>
      <c r="AW289" s="2734"/>
      <c r="AY289" s="1702"/>
      <c r="AZ289" s="1702"/>
      <c r="BA289" s="441" t="s">
        <v>903</v>
      </c>
      <c r="BB289" s="442"/>
      <c r="BC289" s="442"/>
      <c r="BD289" s="442"/>
      <c r="BE289" s="442"/>
      <c r="BF289" s="442"/>
      <c r="BG289" s="442"/>
      <c r="BH289" s="442"/>
      <c r="BI289" s="2686">
        <v>0</v>
      </c>
      <c r="BJ289" s="2686"/>
      <c r="BK289" s="2686"/>
      <c r="BL289" s="2686"/>
      <c r="BM289" s="2686"/>
      <c r="BN289" s="2686">
        <v>0</v>
      </c>
      <c r="BO289" s="2686"/>
      <c r="BP289" s="2686"/>
      <c r="BQ289" s="2686"/>
      <c r="BR289" s="2686"/>
      <c r="BS289" s="2686">
        <v>0</v>
      </c>
      <c r="BT289" s="2686"/>
      <c r="BU289" s="2686"/>
      <c r="BV289" s="2686"/>
      <c r="BW289" s="2686"/>
      <c r="BX289" s="2686">
        <v>0</v>
      </c>
      <c r="BY289" s="2686"/>
      <c r="BZ289" s="2686"/>
      <c r="CA289" s="2686"/>
      <c r="CB289" s="2686"/>
      <c r="CC289" s="2686">
        <v>0</v>
      </c>
      <c r="CD289" s="2686"/>
      <c r="CE289" s="2686"/>
      <c r="CF289" s="2686"/>
      <c r="CG289" s="2686"/>
      <c r="CH289" s="1723"/>
      <c r="CI289" s="1634"/>
      <c r="CJ289" s="444"/>
      <c r="CK289" s="444"/>
    </row>
    <row r="290" spans="1:93" s="1744" customFormat="1" ht="19.5" hidden="1" customHeight="1">
      <c r="A290" s="814"/>
      <c r="B290" s="383"/>
      <c r="C290" s="2711" t="s">
        <v>723</v>
      </c>
      <c r="D290" s="2711"/>
      <c r="E290" s="2711"/>
      <c r="F290" s="2711"/>
      <c r="G290" s="2711"/>
      <c r="H290" s="2711"/>
      <c r="I290" s="2711"/>
      <c r="J290" s="2711"/>
      <c r="K290" s="2711"/>
      <c r="L290" s="2712"/>
      <c r="M290" s="2712"/>
      <c r="N290" s="2712"/>
      <c r="O290" s="2712"/>
      <c r="P290" s="2712"/>
      <c r="Q290" s="2712"/>
      <c r="R290" s="2712"/>
      <c r="S290" s="2712"/>
      <c r="T290" s="2455"/>
      <c r="U290" s="2455"/>
      <c r="V290" s="2455"/>
      <c r="W290" s="2455"/>
      <c r="X290" s="2455"/>
      <c r="Y290" s="2455"/>
      <c r="Z290" s="2455"/>
      <c r="AA290" s="2455"/>
      <c r="AB290" s="2738"/>
      <c r="AC290" s="2739"/>
      <c r="AD290" s="2739"/>
      <c r="AE290" s="2739"/>
      <c r="AF290" s="2739"/>
      <c r="AG290" s="2739"/>
      <c r="AH290" s="2740"/>
      <c r="AI290" s="2738"/>
      <c r="AJ290" s="2739"/>
      <c r="AK290" s="2739"/>
      <c r="AL290" s="2739"/>
      <c r="AM290" s="2739"/>
      <c r="AN290" s="2739"/>
      <c r="AO290" s="2740"/>
      <c r="AP290" s="2746">
        <v>0</v>
      </c>
      <c r="AQ290" s="2746"/>
      <c r="AR290" s="2746"/>
      <c r="AS290" s="2746"/>
      <c r="AT290" s="2746"/>
      <c r="AU290" s="2746"/>
      <c r="AV290" s="2746"/>
      <c r="AW290" s="2746"/>
      <c r="AY290" s="383"/>
      <c r="AZ290" s="383"/>
      <c r="BA290" s="815" t="s">
        <v>904</v>
      </c>
      <c r="BB290" s="816"/>
      <c r="BC290" s="816"/>
      <c r="BD290" s="816"/>
      <c r="BE290" s="816"/>
      <c r="BF290" s="816"/>
      <c r="BG290" s="816"/>
      <c r="BH290" s="816"/>
      <c r="BI290" s="2696"/>
      <c r="BJ290" s="2696"/>
      <c r="BK290" s="2696"/>
      <c r="BL290" s="2696"/>
      <c r="BM290" s="2696"/>
      <c r="BN290" s="2696"/>
      <c r="BO290" s="2696"/>
      <c r="BP290" s="2696"/>
      <c r="BQ290" s="2696"/>
      <c r="BR290" s="2696"/>
      <c r="BS290" s="2696"/>
      <c r="BT290" s="2696"/>
      <c r="BU290" s="2696"/>
      <c r="BV290" s="2696"/>
      <c r="BW290" s="2696"/>
      <c r="BX290" s="2696"/>
      <c r="BY290" s="2696"/>
      <c r="BZ290" s="2696"/>
      <c r="CA290" s="2696"/>
      <c r="CB290" s="2696"/>
      <c r="CC290" s="2737">
        <v>0</v>
      </c>
      <c r="CD290" s="2737"/>
      <c r="CE290" s="2737"/>
      <c r="CF290" s="2737"/>
      <c r="CG290" s="2737"/>
      <c r="CH290" s="1729"/>
      <c r="CJ290" s="2747"/>
      <c r="CK290" s="2747"/>
      <c r="CL290" s="2747"/>
      <c r="CM290" s="2747"/>
      <c r="CN290" s="2747"/>
      <c r="CO290" s="2747"/>
    </row>
    <row r="291" spans="1:93" s="1744" customFormat="1" ht="19.5" hidden="1" customHeight="1">
      <c r="A291" s="814"/>
      <c r="B291" s="383"/>
      <c r="C291" s="2711" t="s">
        <v>718</v>
      </c>
      <c r="D291" s="2711"/>
      <c r="E291" s="2711"/>
      <c r="F291" s="2711"/>
      <c r="G291" s="2711"/>
      <c r="H291" s="2711"/>
      <c r="I291" s="2711"/>
      <c r="J291" s="2711"/>
      <c r="K291" s="2711"/>
      <c r="L291" s="2712"/>
      <c r="M291" s="2712"/>
      <c r="N291" s="2712"/>
      <c r="O291" s="2712"/>
      <c r="P291" s="2712"/>
      <c r="Q291" s="2712"/>
      <c r="R291" s="2712"/>
      <c r="S291" s="2712"/>
      <c r="T291" s="2455"/>
      <c r="U291" s="2455"/>
      <c r="V291" s="2455"/>
      <c r="W291" s="2455"/>
      <c r="X291" s="2455"/>
      <c r="Y291" s="2455"/>
      <c r="Z291" s="2455"/>
      <c r="AA291" s="2455"/>
      <c r="AB291" s="2738"/>
      <c r="AC291" s="2739"/>
      <c r="AD291" s="2739"/>
      <c r="AE291" s="2739"/>
      <c r="AF291" s="2739"/>
      <c r="AG291" s="2739"/>
      <c r="AH291" s="2740"/>
      <c r="AI291" s="2738"/>
      <c r="AJ291" s="2739"/>
      <c r="AK291" s="2739"/>
      <c r="AL291" s="2739"/>
      <c r="AM291" s="2739"/>
      <c r="AN291" s="2739"/>
      <c r="AO291" s="2740"/>
      <c r="AP291" s="2746">
        <v>0</v>
      </c>
      <c r="AQ291" s="2746"/>
      <c r="AR291" s="2746"/>
      <c r="AS291" s="2746"/>
      <c r="AT291" s="2746"/>
      <c r="AU291" s="2746"/>
      <c r="AV291" s="2746"/>
      <c r="AW291" s="2746"/>
      <c r="AY291" s="383"/>
      <c r="AZ291" s="383"/>
      <c r="BA291" s="815" t="s">
        <v>905</v>
      </c>
      <c r="BB291" s="816"/>
      <c r="BC291" s="816"/>
      <c r="BD291" s="816"/>
      <c r="BE291" s="816"/>
      <c r="BF291" s="816"/>
      <c r="BG291" s="816"/>
      <c r="BH291" s="816"/>
      <c r="BI291" s="2696"/>
      <c r="BJ291" s="2696"/>
      <c r="BK291" s="2696"/>
      <c r="BL291" s="2696"/>
      <c r="BM291" s="2696"/>
      <c r="BN291" s="2696"/>
      <c r="BO291" s="2696"/>
      <c r="BP291" s="2696"/>
      <c r="BQ291" s="2696"/>
      <c r="BR291" s="2696"/>
      <c r="BS291" s="2696"/>
      <c r="BT291" s="2696"/>
      <c r="BU291" s="2696"/>
      <c r="BV291" s="2696"/>
      <c r="BW291" s="2696"/>
      <c r="BX291" s="2696"/>
      <c r="BY291" s="2696"/>
      <c r="BZ291" s="2696"/>
      <c r="CA291" s="2696"/>
      <c r="CB291" s="2696"/>
      <c r="CC291" s="2737">
        <v>0</v>
      </c>
      <c r="CD291" s="2737"/>
      <c r="CE291" s="2737"/>
      <c r="CF291" s="2737"/>
      <c r="CG291" s="2737"/>
      <c r="CH291" s="1729"/>
      <c r="CI291" s="1219"/>
      <c r="CJ291" s="817"/>
      <c r="CK291" s="817"/>
      <c r="CM291" s="436"/>
    </row>
    <row r="292" spans="1:93">
      <c r="A292" s="440"/>
      <c r="B292" s="1702"/>
      <c r="C292" s="2741" t="s">
        <v>796</v>
      </c>
      <c r="D292" s="2741"/>
      <c r="E292" s="2741"/>
      <c r="F292" s="2741"/>
      <c r="G292" s="2741"/>
      <c r="H292" s="2741"/>
      <c r="I292" s="2741"/>
      <c r="J292" s="2741"/>
      <c r="K292" s="2741"/>
      <c r="L292" s="2742">
        <v>0</v>
      </c>
      <c r="M292" s="2742"/>
      <c r="N292" s="2742"/>
      <c r="O292" s="2742"/>
      <c r="P292" s="2742"/>
      <c r="Q292" s="2742"/>
      <c r="R292" s="2742"/>
      <c r="S292" s="2742"/>
      <c r="T292" s="2742">
        <v>152500000</v>
      </c>
      <c r="U292" s="2742"/>
      <c r="V292" s="2742"/>
      <c r="W292" s="2742"/>
      <c r="X292" s="2742"/>
      <c r="Y292" s="2742"/>
      <c r="Z292" s="2742"/>
      <c r="AA292" s="2742"/>
      <c r="AB292" s="2715">
        <v>0</v>
      </c>
      <c r="AC292" s="2716"/>
      <c r="AD292" s="2716"/>
      <c r="AE292" s="2716"/>
      <c r="AF292" s="2716"/>
      <c r="AG292" s="2716"/>
      <c r="AH292" s="2717"/>
      <c r="AI292" s="2743">
        <v>0</v>
      </c>
      <c r="AJ292" s="2744"/>
      <c r="AK292" s="2744"/>
      <c r="AL292" s="2744"/>
      <c r="AM292" s="2744"/>
      <c r="AN292" s="2744"/>
      <c r="AO292" s="2745"/>
      <c r="AP292" s="2742">
        <v>152500000</v>
      </c>
      <c r="AQ292" s="2742"/>
      <c r="AR292" s="2742"/>
      <c r="AS292" s="2742"/>
      <c r="AT292" s="2742"/>
      <c r="AU292" s="2742"/>
      <c r="AV292" s="2742"/>
      <c r="AW292" s="2742"/>
      <c r="AY292" s="1702"/>
      <c r="AZ292" s="1702"/>
      <c r="BA292" s="441" t="s">
        <v>906</v>
      </c>
      <c r="BB292" s="442"/>
      <c r="BC292" s="442"/>
      <c r="BD292" s="442"/>
      <c r="BE292" s="442"/>
      <c r="BF292" s="442"/>
      <c r="BG292" s="442"/>
      <c r="BH292" s="442"/>
      <c r="BI292" s="2686">
        <v>0</v>
      </c>
      <c r="BJ292" s="2686"/>
      <c r="BK292" s="2686"/>
      <c r="BL292" s="2686"/>
      <c r="BM292" s="2686"/>
      <c r="BN292" s="2686">
        <v>0</v>
      </c>
      <c r="BO292" s="2686"/>
      <c r="BP292" s="2686"/>
      <c r="BQ292" s="2686"/>
      <c r="BR292" s="2686"/>
      <c r="BS292" s="2686">
        <v>0</v>
      </c>
      <c r="BT292" s="2686"/>
      <c r="BU292" s="2686"/>
      <c r="BV292" s="2686"/>
      <c r="BW292" s="2686"/>
      <c r="BX292" s="2686">
        <v>0</v>
      </c>
      <c r="BY292" s="2686"/>
      <c r="BZ292" s="2686"/>
      <c r="CA292" s="2686"/>
      <c r="CB292" s="2686"/>
      <c r="CC292" s="2686">
        <v>0</v>
      </c>
      <c r="CD292" s="2686"/>
      <c r="CE292" s="2686"/>
      <c r="CF292" s="2686"/>
      <c r="CG292" s="2686"/>
      <c r="CH292" s="1723"/>
      <c r="CI292" s="1690"/>
      <c r="CJ292" s="864"/>
      <c r="CK292" s="444"/>
    </row>
    <row r="293" spans="1:93" s="1691" customFormat="1" ht="30.75" customHeight="1">
      <c r="A293" s="1712"/>
      <c r="B293" s="1672"/>
      <c r="C293" s="3030" t="s">
        <v>260</v>
      </c>
      <c r="D293" s="3031"/>
      <c r="E293" s="3031"/>
      <c r="F293" s="3031"/>
      <c r="G293" s="3031"/>
      <c r="H293" s="3031"/>
      <c r="I293" s="3031"/>
      <c r="J293" s="3031"/>
      <c r="K293" s="3032"/>
      <c r="L293" s="2840"/>
      <c r="M293" s="2840"/>
      <c r="N293" s="2841"/>
      <c r="O293" s="2840"/>
      <c r="P293" s="2840"/>
      <c r="Q293" s="2841"/>
      <c r="R293" s="2841"/>
      <c r="S293" s="2840"/>
      <c r="T293" s="2723"/>
      <c r="U293" s="2723"/>
      <c r="V293" s="2724"/>
      <c r="W293" s="2723"/>
      <c r="X293" s="2724"/>
      <c r="Y293" s="2723"/>
      <c r="Z293" s="2724"/>
      <c r="AA293" s="2723"/>
      <c r="AB293" s="2727"/>
      <c r="AC293" s="2728"/>
      <c r="AD293" s="2728"/>
      <c r="AE293" s="2728"/>
      <c r="AF293" s="2728"/>
      <c r="AG293" s="2728"/>
      <c r="AH293" s="2729"/>
      <c r="AI293" s="2727"/>
      <c r="AJ293" s="2728"/>
      <c r="AK293" s="2728"/>
      <c r="AL293" s="2728"/>
      <c r="AM293" s="2728"/>
      <c r="AN293" s="2728"/>
      <c r="AO293" s="2729"/>
      <c r="AP293" s="2725"/>
      <c r="AQ293" s="2725"/>
      <c r="AR293" s="2726"/>
      <c r="AS293" s="2726"/>
      <c r="AT293" s="2726"/>
      <c r="AU293" s="2725"/>
      <c r="AV293" s="2725"/>
      <c r="AW293" s="2725"/>
      <c r="AY293" s="1672"/>
      <c r="AZ293" s="1672"/>
      <c r="BA293" s="1196" t="s">
        <v>907</v>
      </c>
      <c r="BB293" s="1200"/>
      <c r="BC293" s="1200"/>
      <c r="BD293" s="1200"/>
      <c r="BE293" s="1200"/>
      <c r="BF293" s="1200"/>
      <c r="BG293" s="1200"/>
      <c r="BH293" s="1200"/>
      <c r="BI293" s="1728"/>
      <c r="BJ293" s="1728"/>
      <c r="BK293" s="1728"/>
      <c r="BL293" s="1728"/>
      <c r="BM293" s="1728"/>
      <c r="BN293" s="2713"/>
      <c r="BO293" s="2713"/>
      <c r="BP293" s="2713"/>
      <c r="BQ293" s="2713"/>
      <c r="BR293" s="2713"/>
      <c r="BS293" s="2713"/>
      <c r="BT293" s="2713"/>
      <c r="BU293" s="2713"/>
      <c r="BV293" s="2713"/>
      <c r="BW293" s="2713"/>
      <c r="BX293" s="2713"/>
      <c r="BY293" s="2713"/>
      <c r="BZ293" s="2713"/>
      <c r="CA293" s="2713"/>
      <c r="CB293" s="2713"/>
      <c r="CC293" s="2714"/>
      <c r="CD293" s="2714"/>
      <c r="CE293" s="2714"/>
      <c r="CF293" s="2714"/>
      <c r="CG293" s="2714"/>
      <c r="CH293" s="1201"/>
      <c r="CJ293" s="1202"/>
      <c r="CK293" s="1202"/>
      <c r="CM293" s="1226"/>
    </row>
    <row r="294" spans="1:93">
      <c r="A294" s="440"/>
      <c r="B294" s="1702"/>
      <c r="C294" s="2735" t="s">
        <v>792</v>
      </c>
      <c r="D294" s="2735"/>
      <c r="E294" s="2735"/>
      <c r="F294" s="2735"/>
      <c r="G294" s="2735"/>
      <c r="H294" s="2735"/>
      <c r="I294" s="2736"/>
      <c r="J294" s="2735"/>
      <c r="K294" s="2735"/>
      <c r="L294" s="2718"/>
      <c r="M294" s="2718"/>
      <c r="N294" s="2719"/>
      <c r="O294" s="2718"/>
      <c r="P294" s="2718"/>
      <c r="Q294" s="2719"/>
      <c r="R294" s="2719"/>
      <c r="S294" s="2718"/>
      <c r="T294" s="2718">
        <v>152500000</v>
      </c>
      <c r="U294" s="2718"/>
      <c r="V294" s="2719"/>
      <c r="W294" s="2718"/>
      <c r="X294" s="2719"/>
      <c r="Y294" s="2718"/>
      <c r="Z294" s="2719"/>
      <c r="AA294" s="2718"/>
      <c r="AB294" s="2720"/>
      <c r="AC294" s="2721"/>
      <c r="AD294" s="2721"/>
      <c r="AE294" s="2721"/>
      <c r="AF294" s="2721"/>
      <c r="AG294" s="2721"/>
      <c r="AH294" s="2722"/>
      <c r="AI294" s="2720"/>
      <c r="AJ294" s="2721"/>
      <c r="AK294" s="2721"/>
      <c r="AL294" s="2721"/>
      <c r="AM294" s="2721"/>
      <c r="AN294" s="2721"/>
      <c r="AO294" s="2722"/>
      <c r="AP294" s="2718">
        <v>152500000</v>
      </c>
      <c r="AQ294" s="2718"/>
      <c r="AR294" s="2719"/>
      <c r="AS294" s="2719"/>
      <c r="AT294" s="2719"/>
      <c r="AU294" s="2718"/>
      <c r="AV294" s="2718"/>
      <c r="AW294" s="2718"/>
      <c r="AY294" s="1702"/>
      <c r="AZ294" s="1702"/>
      <c r="BA294" s="1203" t="s">
        <v>898</v>
      </c>
      <c r="BB294" s="442"/>
      <c r="BC294" s="442"/>
      <c r="BD294" s="442"/>
      <c r="BE294" s="442"/>
      <c r="BF294" s="442"/>
      <c r="BG294" s="442"/>
      <c r="BH294" s="442"/>
      <c r="BI294" s="2686"/>
      <c r="BJ294" s="2686"/>
      <c r="BK294" s="2686"/>
      <c r="BL294" s="2686"/>
      <c r="BM294" s="2686"/>
      <c r="BN294" s="2686"/>
      <c r="BO294" s="2686"/>
      <c r="BP294" s="2686"/>
      <c r="BQ294" s="2686"/>
      <c r="BR294" s="2686"/>
      <c r="BS294" s="2686"/>
      <c r="BT294" s="2686"/>
      <c r="BU294" s="2686"/>
      <c r="BV294" s="2686"/>
      <c r="BW294" s="2686"/>
      <c r="BX294" s="2686"/>
      <c r="BY294" s="2686"/>
      <c r="BZ294" s="2686"/>
      <c r="CA294" s="2686"/>
      <c r="CB294" s="2686"/>
      <c r="CC294" s="2687">
        <v>0</v>
      </c>
      <c r="CD294" s="2687"/>
      <c r="CE294" s="2687"/>
      <c r="CF294" s="2687"/>
      <c r="CG294" s="2687"/>
      <c r="CH294" s="1724"/>
      <c r="CJ294" s="864"/>
      <c r="CK294" s="444"/>
    </row>
    <row r="295" spans="1:93">
      <c r="A295" s="440"/>
      <c r="B295" s="1702"/>
      <c r="C295" s="2733" t="s">
        <v>793</v>
      </c>
      <c r="D295" s="2733"/>
      <c r="E295" s="2733"/>
      <c r="F295" s="2733"/>
      <c r="G295" s="2733"/>
      <c r="H295" s="2733"/>
      <c r="I295" s="2733"/>
      <c r="J295" s="2733"/>
      <c r="K295" s="2733"/>
      <c r="L295" s="2454">
        <v>0</v>
      </c>
      <c r="M295" s="2454"/>
      <c r="N295" s="2454"/>
      <c r="O295" s="2454"/>
      <c r="P295" s="2454"/>
      <c r="Q295" s="2454"/>
      <c r="R295" s="2454"/>
      <c r="S295" s="2454"/>
      <c r="T295" s="2454">
        <v>0</v>
      </c>
      <c r="U295" s="2454"/>
      <c r="V295" s="2454"/>
      <c r="W295" s="2454"/>
      <c r="X295" s="2454"/>
      <c r="Y295" s="2454"/>
      <c r="Z295" s="2454"/>
      <c r="AA295" s="2454"/>
      <c r="AB295" s="2698">
        <v>0</v>
      </c>
      <c r="AC295" s="2699"/>
      <c r="AD295" s="2699"/>
      <c r="AE295" s="2699"/>
      <c r="AF295" s="2699"/>
      <c r="AG295" s="2699"/>
      <c r="AH295" s="2700"/>
      <c r="AI295" s="2701">
        <v>0</v>
      </c>
      <c r="AJ295" s="2702"/>
      <c r="AK295" s="2702"/>
      <c r="AL295" s="2702"/>
      <c r="AM295" s="2702"/>
      <c r="AN295" s="2702"/>
      <c r="AO295" s="2703"/>
      <c r="AP295" s="2454">
        <v>0</v>
      </c>
      <c r="AQ295" s="2454"/>
      <c r="AR295" s="2454"/>
      <c r="AS295" s="2454"/>
      <c r="AT295" s="2454"/>
      <c r="AU295" s="2454"/>
      <c r="AV295" s="2454"/>
      <c r="AW295" s="2454"/>
      <c r="AY295" s="1702"/>
      <c r="AZ295" s="1702"/>
      <c r="BA295" s="1203" t="s">
        <v>908</v>
      </c>
      <c r="BB295" s="442"/>
      <c r="BC295" s="442"/>
      <c r="BD295" s="442"/>
      <c r="BE295" s="442"/>
      <c r="BF295" s="442"/>
      <c r="BG295" s="442"/>
      <c r="BH295" s="442"/>
      <c r="BI295" s="2686"/>
      <c r="BJ295" s="2686"/>
      <c r="BK295" s="2686"/>
      <c r="BL295" s="2686"/>
      <c r="BM295" s="2686"/>
      <c r="BN295" s="2686"/>
      <c r="BO295" s="2686"/>
      <c r="BP295" s="2686"/>
      <c r="BQ295" s="2686"/>
      <c r="BR295" s="2686"/>
      <c r="BS295" s="2686"/>
      <c r="BT295" s="2686"/>
      <c r="BU295" s="2686"/>
      <c r="BV295" s="2686"/>
      <c r="BW295" s="2686"/>
      <c r="BX295" s="2686"/>
      <c r="BY295" s="2686"/>
      <c r="BZ295" s="2686"/>
      <c r="CA295" s="2686"/>
      <c r="CB295" s="2686"/>
      <c r="CC295" s="2687">
        <v>0</v>
      </c>
      <c r="CD295" s="2687"/>
      <c r="CE295" s="2687"/>
      <c r="CF295" s="2687"/>
      <c r="CG295" s="2687"/>
      <c r="CH295" s="1724"/>
      <c r="CI295" s="1690"/>
      <c r="CJ295" s="1204"/>
      <c r="CK295" s="443"/>
    </row>
    <row r="296" spans="1:93" s="1744" customFormat="1" ht="19.5" hidden="1" customHeight="1">
      <c r="A296" s="814"/>
      <c r="B296" s="383"/>
      <c r="C296" s="2711" t="s">
        <v>2164</v>
      </c>
      <c r="D296" s="2711"/>
      <c r="E296" s="2711"/>
      <c r="F296" s="2711"/>
      <c r="G296" s="2711"/>
      <c r="H296" s="2711"/>
      <c r="I296" s="2711"/>
      <c r="J296" s="2711"/>
      <c r="K296" s="2711"/>
      <c r="L296" s="2455"/>
      <c r="M296" s="2455"/>
      <c r="N296" s="2455"/>
      <c r="O296" s="2455"/>
      <c r="P296" s="2455"/>
      <c r="Q296" s="2455"/>
      <c r="R296" s="2455"/>
      <c r="S296" s="2455"/>
      <c r="T296" s="2455"/>
      <c r="U296" s="2455"/>
      <c r="V296" s="2455"/>
      <c r="W296" s="2455"/>
      <c r="X296" s="2455"/>
      <c r="Y296" s="2455"/>
      <c r="Z296" s="2455"/>
      <c r="AA296" s="2455"/>
      <c r="AB296" s="2730"/>
      <c r="AC296" s="2731"/>
      <c r="AD296" s="2731"/>
      <c r="AE296" s="2731"/>
      <c r="AF296" s="2731"/>
      <c r="AG296" s="2731"/>
      <c r="AH296" s="2732"/>
      <c r="AI296" s="2704"/>
      <c r="AJ296" s="2705"/>
      <c r="AK296" s="2705"/>
      <c r="AL296" s="2705"/>
      <c r="AM296" s="2705"/>
      <c r="AN296" s="2705"/>
      <c r="AO296" s="2706"/>
      <c r="AP296" s="2455">
        <v>0</v>
      </c>
      <c r="AQ296" s="2455"/>
      <c r="AR296" s="2455"/>
      <c r="AS296" s="2455"/>
      <c r="AT296" s="2455"/>
      <c r="AU296" s="2455"/>
      <c r="AV296" s="2455"/>
      <c r="AW296" s="2455"/>
      <c r="AY296" s="383"/>
      <c r="AZ296" s="383"/>
      <c r="BA296" s="1205"/>
      <c r="BB296" s="816"/>
      <c r="BC296" s="816"/>
      <c r="BD296" s="816"/>
      <c r="BE296" s="816"/>
      <c r="BF296" s="816"/>
      <c r="BG296" s="816"/>
      <c r="BH296" s="816"/>
      <c r="BI296" s="1725"/>
      <c r="BJ296" s="1725"/>
      <c r="BK296" s="1725"/>
      <c r="BL296" s="1725"/>
      <c r="BM296" s="1725"/>
      <c r="BN296" s="1725"/>
      <c r="BO296" s="1725"/>
      <c r="BP296" s="1725"/>
      <c r="BQ296" s="1725"/>
      <c r="BR296" s="1725"/>
      <c r="BS296" s="1725"/>
      <c r="BT296" s="1725"/>
      <c r="BU296" s="1725"/>
      <c r="BV296" s="1725"/>
      <c r="BW296" s="1725"/>
      <c r="BX296" s="1725"/>
      <c r="BY296" s="1725"/>
      <c r="BZ296" s="1725"/>
      <c r="CA296" s="1725"/>
      <c r="CB296" s="1725"/>
      <c r="CC296" s="1729"/>
      <c r="CD296" s="1729"/>
      <c r="CE296" s="1729"/>
      <c r="CF296" s="1729"/>
      <c r="CG296" s="1729"/>
      <c r="CH296" s="1729"/>
      <c r="CJ296" s="1199"/>
      <c r="CK296" s="1199"/>
      <c r="CM296" s="436"/>
    </row>
    <row r="297" spans="1:93" ht="19.5" hidden="1" customHeight="1">
      <c r="A297" s="440"/>
      <c r="B297" s="1702"/>
      <c r="C297" s="2711" t="s">
        <v>264</v>
      </c>
      <c r="D297" s="2711"/>
      <c r="E297" s="2711"/>
      <c r="F297" s="2711"/>
      <c r="G297" s="2711"/>
      <c r="H297" s="2711"/>
      <c r="I297" s="2711"/>
      <c r="J297" s="2711"/>
      <c r="K297" s="2711"/>
      <c r="L297" s="3105"/>
      <c r="M297" s="3105"/>
      <c r="N297" s="3105"/>
      <c r="O297" s="3105"/>
      <c r="P297" s="3105"/>
      <c r="Q297" s="3105"/>
      <c r="R297" s="3105"/>
      <c r="S297" s="3105"/>
      <c r="T297" s="2454"/>
      <c r="U297" s="2454"/>
      <c r="V297" s="2454"/>
      <c r="W297" s="2454"/>
      <c r="X297" s="2454"/>
      <c r="Y297" s="2454"/>
      <c r="Z297" s="2454"/>
      <c r="AA297" s="2454"/>
      <c r="AB297" s="2707"/>
      <c r="AC297" s="2708"/>
      <c r="AD297" s="2708"/>
      <c r="AE297" s="2708"/>
      <c r="AF297" s="2708"/>
      <c r="AG297" s="2708"/>
      <c r="AH297" s="2709"/>
      <c r="AI297" s="2707"/>
      <c r="AJ297" s="2708"/>
      <c r="AK297" s="2708"/>
      <c r="AL297" s="2708"/>
      <c r="AM297" s="2708"/>
      <c r="AN297" s="2708"/>
      <c r="AO297" s="2709"/>
      <c r="AP297" s="2455">
        <v>0</v>
      </c>
      <c r="AQ297" s="2455"/>
      <c r="AR297" s="2455"/>
      <c r="AS297" s="2455"/>
      <c r="AT297" s="2455"/>
      <c r="AU297" s="2455"/>
      <c r="AV297" s="2455"/>
      <c r="AW297" s="2455"/>
      <c r="AY297" s="1702"/>
      <c r="AZ297" s="1702"/>
      <c r="BA297" s="1203"/>
      <c r="BB297" s="442"/>
      <c r="BC297" s="442"/>
      <c r="BD297" s="442"/>
      <c r="BE297" s="442"/>
      <c r="BF297" s="442"/>
      <c r="BG297" s="442"/>
      <c r="BH297" s="442"/>
      <c r="BI297" s="1723"/>
      <c r="BJ297" s="1723"/>
      <c r="BK297" s="1723"/>
      <c r="BL297" s="1723"/>
      <c r="BM297" s="1723"/>
      <c r="BN297" s="1723"/>
      <c r="BO297" s="1723"/>
      <c r="BP297" s="1723"/>
      <c r="BQ297" s="1723"/>
      <c r="BR297" s="1723"/>
      <c r="BS297" s="1723"/>
      <c r="BT297" s="1723"/>
      <c r="BU297" s="1723"/>
      <c r="BV297" s="1723"/>
      <c r="BW297" s="1723"/>
      <c r="BX297" s="1723"/>
      <c r="BY297" s="1723"/>
      <c r="BZ297" s="1723"/>
      <c r="CA297" s="1723"/>
      <c r="CB297" s="1723"/>
      <c r="CC297" s="1724"/>
      <c r="CD297" s="1724"/>
      <c r="CE297" s="1724"/>
      <c r="CF297" s="1724"/>
      <c r="CG297" s="1724"/>
      <c r="CH297" s="1724"/>
      <c r="CI297" s="1634"/>
      <c r="CJ297" s="443"/>
      <c r="CK297" s="443"/>
    </row>
    <row r="298" spans="1:93" hidden="1">
      <c r="A298" s="440"/>
      <c r="B298" s="1702"/>
      <c r="C298" s="2733" t="s">
        <v>794</v>
      </c>
      <c r="D298" s="2733"/>
      <c r="E298" s="2733"/>
      <c r="F298" s="2733"/>
      <c r="G298" s="2733"/>
      <c r="H298" s="2733"/>
      <c r="I298" s="2733"/>
      <c r="J298" s="2733"/>
      <c r="K298" s="2733"/>
      <c r="L298" s="2734">
        <v>0</v>
      </c>
      <c r="M298" s="2734"/>
      <c r="N298" s="2734"/>
      <c r="O298" s="2734"/>
      <c r="P298" s="2734"/>
      <c r="Q298" s="2734"/>
      <c r="R298" s="2734"/>
      <c r="S298" s="2734"/>
      <c r="T298" s="2734">
        <v>0</v>
      </c>
      <c r="U298" s="2734"/>
      <c r="V298" s="2734"/>
      <c r="W298" s="2734"/>
      <c r="X298" s="2734"/>
      <c r="Y298" s="2734"/>
      <c r="Z298" s="2734"/>
      <c r="AA298" s="2734"/>
      <c r="AB298" s="2701">
        <v>0</v>
      </c>
      <c r="AC298" s="2702"/>
      <c r="AD298" s="2702"/>
      <c r="AE298" s="2702"/>
      <c r="AF298" s="2702"/>
      <c r="AG298" s="2702"/>
      <c r="AH298" s="2703"/>
      <c r="AI298" s="2698">
        <v>0</v>
      </c>
      <c r="AJ298" s="2699"/>
      <c r="AK298" s="2699"/>
      <c r="AL298" s="2699"/>
      <c r="AM298" s="2699"/>
      <c r="AN298" s="2699"/>
      <c r="AO298" s="2700"/>
      <c r="AP298" s="2734">
        <v>0</v>
      </c>
      <c r="AQ298" s="2734"/>
      <c r="AR298" s="2734"/>
      <c r="AS298" s="2734"/>
      <c r="AT298" s="2734"/>
      <c r="AU298" s="2734"/>
      <c r="AV298" s="2734"/>
      <c r="AW298" s="2734"/>
      <c r="AY298" s="1702"/>
      <c r="AZ298" s="1702"/>
      <c r="BA298" s="1203" t="s">
        <v>903</v>
      </c>
      <c r="BB298" s="442"/>
      <c r="BC298" s="442"/>
      <c r="BD298" s="442"/>
      <c r="BE298" s="442"/>
      <c r="BF298" s="442"/>
      <c r="BG298" s="442"/>
      <c r="BH298" s="442"/>
      <c r="BI298" s="2686">
        <v>0</v>
      </c>
      <c r="BJ298" s="2686"/>
      <c r="BK298" s="2686"/>
      <c r="BL298" s="2686"/>
      <c r="BM298" s="2686"/>
      <c r="BN298" s="2686">
        <v>0</v>
      </c>
      <c r="BO298" s="2686"/>
      <c r="BP298" s="2686"/>
      <c r="BQ298" s="2686"/>
      <c r="BR298" s="2686"/>
      <c r="BS298" s="2686">
        <v>0</v>
      </c>
      <c r="BT298" s="2686"/>
      <c r="BU298" s="2686"/>
      <c r="BV298" s="2686"/>
      <c r="BW298" s="2686"/>
      <c r="BX298" s="2686">
        <v>0</v>
      </c>
      <c r="BY298" s="2686"/>
      <c r="BZ298" s="2686"/>
      <c r="CA298" s="2686"/>
      <c r="CB298" s="2686"/>
      <c r="CC298" s="2686">
        <v>0</v>
      </c>
      <c r="CD298" s="2686"/>
      <c r="CE298" s="2686"/>
      <c r="CF298" s="2686"/>
      <c r="CG298" s="2686"/>
      <c r="CH298" s="1723"/>
      <c r="CI298" s="1634"/>
      <c r="CJ298" s="444"/>
      <c r="CK298" s="443"/>
    </row>
    <row r="299" spans="1:93" s="1744" customFormat="1" ht="19.5" hidden="1" customHeight="1">
      <c r="A299" s="1206"/>
      <c r="B299" s="367"/>
      <c r="C299" s="2711" t="s">
        <v>723</v>
      </c>
      <c r="D299" s="2711"/>
      <c r="E299" s="2711"/>
      <c r="F299" s="2711"/>
      <c r="G299" s="2711"/>
      <c r="H299" s="2711"/>
      <c r="I299" s="2711"/>
      <c r="J299" s="2711"/>
      <c r="K299" s="2711"/>
      <c r="L299" s="2712"/>
      <c r="M299" s="2712"/>
      <c r="N299" s="2712"/>
      <c r="O299" s="2712"/>
      <c r="P299" s="2712"/>
      <c r="Q299" s="2712"/>
      <c r="R299" s="2712"/>
      <c r="S299" s="2712"/>
      <c r="T299" s="2454"/>
      <c r="U299" s="2454"/>
      <c r="V299" s="2454"/>
      <c r="W299" s="2454"/>
      <c r="X299" s="2454"/>
      <c r="Y299" s="2454"/>
      <c r="Z299" s="2454"/>
      <c r="AA299" s="2454"/>
      <c r="AB299" s="2707"/>
      <c r="AC299" s="2708"/>
      <c r="AD299" s="2708"/>
      <c r="AE299" s="2708"/>
      <c r="AF299" s="2708"/>
      <c r="AG299" s="2708"/>
      <c r="AH299" s="2709"/>
      <c r="AI299" s="2707"/>
      <c r="AJ299" s="2708"/>
      <c r="AK299" s="2708"/>
      <c r="AL299" s="2708"/>
      <c r="AM299" s="2708"/>
      <c r="AN299" s="2708"/>
      <c r="AO299" s="2709"/>
      <c r="AP299" s="2455">
        <v>0</v>
      </c>
      <c r="AQ299" s="2455"/>
      <c r="AR299" s="2455"/>
      <c r="AS299" s="2455"/>
      <c r="AT299" s="2455"/>
      <c r="AU299" s="2455"/>
      <c r="AV299" s="2455"/>
      <c r="AW299" s="2455"/>
      <c r="AY299" s="367"/>
      <c r="AZ299" s="367"/>
      <c r="BA299" s="815" t="s">
        <v>904</v>
      </c>
      <c r="BB299" s="816"/>
      <c r="BC299" s="816"/>
      <c r="BD299" s="816"/>
      <c r="BE299" s="816"/>
      <c r="BF299" s="816"/>
      <c r="BG299" s="816"/>
      <c r="BH299" s="816"/>
      <c r="BI299" s="2696"/>
      <c r="BJ299" s="2696"/>
      <c r="BK299" s="2696"/>
      <c r="BL299" s="2696"/>
      <c r="BM299" s="2696"/>
      <c r="BN299" s="2696"/>
      <c r="BO299" s="2696"/>
      <c r="BP299" s="2696"/>
      <c r="BQ299" s="2696"/>
      <c r="BR299" s="2696"/>
      <c r="BS299" s="2696"/>
      <c r="BT299" s="2696"/>
      <c r="BU299" s="2696"/>
      <c r="BV299" s="2696"/>
      <c r="BW299" s="2696"/>
      <c r="BX299" s="2696"/>
      <c r="BY299" s="2696"/>
      <c r="BZ299" s="2696"/>
      <c r="CA299" s="2696"/>
      <c r="CB299" s="2696"/>
      <c r="CC299" s="2697"/>
      <c r="CD299" s="2697"/>
      <c r="CE299" s="2697"/>
      <c r="CF299" s="2697"/>
      <c r="CG299" s="2697"/>
      <c r="CH299" s="1726"/>
      <c r="CJ299" s="817"/>
      <c r="CK299" s="817"/>
      <c r="CM299" s="436"/>
    </row>
    <row r="300" spans="1:93" s="1744" customFormat="1" ht="19.5" hidden="1" customHeight="1">
      <c r="A300" s="1206"/>
      <c r="B300" s="367"/>
      <c r="C300" s="2711" t="s">
        <v>718</v>
      </c>
      <c r="D300" s="2711"/>
      <c r="E300" s="2711"/>
      <c r="F300" s="2711"/>
      <c r="G300" s="2711"/>
      <c r="H300" s="2711"/>
      <c r="I300" s="2711"/>
      <c r="J300" s="2711"/>
      <c r="K300" s="2711"/>
      <c r="L300" s="2712"/>
      <c r="M300" s="2712"/>
      <c r="N300" s="2712"/>
      <c r="O300" s="2712"/>
      <c r="P300" s="2712"/>
      <c r="Q300" s="2712"/>
      <c r="R300" s="2712"/>
      <c r="S300" s="2712"/>
      <c r="T300" s="2454"/>
      <c r="U300" s="2454"/>
      <c r="V300" s="2454"/>
      <c r="W300" s="2454"/>
      <c r="X300" s="2454"/>
      <c r="Y300" s="2454"/>
      <c r="Z300" s="2454"/>
      <c r="AA300" s="2454"/>
      <c r="AB300" s="2707"/>
      <c r="AC300" s="2708"/>
      <c r="AD300" s="2708"/>
      <c r="AE300" s="2708"/>
      <c r="AF300" s="2708"/>
      <c r="AG300" s="2708"/>
      <c r="AH300" s="2709"/>
      <c r="AI300" s="2707"/>
      <c r="AJ300" s="2708"/>
      <c r="AK300" s="2708"/>
      <c r="AL300" s="2708"/>
      <c r="AM300" s="2708"/>
      <c r="AN300" s="2708"/>
      <c r="AO300" s="2709"/>
      <c r="AP300" s="2455">
        <v>0</v>
      </c>
      <c r="AQ300" s="2455"/>
      <c r="AR300" s="2455"/>
      <c r="AS300" s="2455"/>
      <c r="AT300" s="2455"/>
      <c r="AU300" s="2455"/>
      <c r="AV300" s="2455"/>
      <c r="AW300" s="2455"/>
      <c r="AY300" s="367"/>
      <c r="AZ300" s="367"/>
      <c r="BA300" s="815" t="s">
        <v>201</v>
      </c>
      <c r="BB300" s="816"/>
      <c r="BC300" s="816"/>
      <c r="BD300" s="816"/>
      <c r="BE300" s="816"/>
      <c r="BF300" s="816"/>
      <c r="BG300" s="816"/>
      <c r="BH300" s="816"/>
      <c r="BI300" s="2696"/>
      <c r="BJ300" s="2696"/>
      <c r="BK300" s="2696"/>
      <c r="BL300" s="2696"/>
      <c r="BM300" s="2696"/>
      <c r="BN300" s="2696"/>
      <c r="BO300" s="2696"/>
      <c r="BP300" s="2696"/>
      <c r="BQ300" s="2696"/>
      <c r="BR300" s="2696"/>
      <c r="BS300" s="2696"/>
      <c r="BT300" s="2696"/>
      <c r="BU300" s="2696"/>
      <c r="BV300" s="2696"/>
      <c r="BW300" s="2696"/>
      <c r="BX300" s="2696"/>
      <c r="BY300" s="2696"/>
      <c r="BZ300" s="2696"/>
      <c r="CA300" s="2696"/>
      <c r="CB300" s="2696"/>
      <c r="CC300" s="2697"/>
      <c r="CD300" s="2697"/>
      <c r="CE300" s="2697"/>
      <c r="CF300" s="2697"/>
      <c r="CG300" s="2697"/>
      <c r="CH300" s="1726"/>
      <c r="CJ300" s="1207"/>
      <c r="CK300" s="817"/>
      <c r="CM300" s="436"/>
    </row>
    <row r="301" spans="1:93">
      <c r="A301" s="440"/>
      <c r="B301" s="1702"/>
      <c r="C301" s="2710" t="s">
        <v>796</v>
      </c>
      <c r="D301" s="2710"/>
      <c r="E301" s="2710"/>
      <c r="F301" s="2710"/>
      <c r="G301" s="2710"/>
      <c r="H301" s="2710"/>
      <c r="I301" s="2710"/>
      <c r="J301" s="2710"/>
      <c r="K301" s="2710"/>
      <c r="L301" s="2742">
        <v>0</v>
      </c>
      <c r="M301" s="2742"/>
      <c r="N301" s="2742"/>
      <c r="O301" s="2742"/>
      <c r="P301" s="2742"/>
      <c r="Q301" s="2742"/>
      <c r="R301" s="2742"/>
      <c r="S301" s="2742"/>
      <c r="T301" s="2742">
        <v>152500000</v>
      </c>
      <c r="U301" s="2742"/>
      <c r="V301" s="2742"/>
      <c r="W301" s="2742"/>
      <c r="X301" s="2742"/>
      <c r="Y301" s="2742"/>
      <c r="Z301" s="2742"/>
      <c r="AA301" s="2742"/>
      <c r="AB301" s="2715">
        <v>0</v>
      </c>
      <c r="AC301" s="2716"/>
      <c r="AD301" s="2716"/>
      <c r="AE301" s="2716"/>
      <c r="AF301" s="2716"/>
      <c r="AG301" s="2716"/>
      <c r="AH301" s="2717"/>
      <c r="AI301" s="2715">
        <v>0</v>
      </c>
      <c r="AJ301" s="2716"/>
      <c r="AK301" s="2716"/>
      <c r="AL301" s="2716"/>
      <c r="AM301" s="2716"/>
      <c r="AN301" s="2716"/>
      <c r="AO301" s="2717"/>
      <c r="AP301" s="2454">
        <v>152500000</v>
      </c>
      <c r="AQ301" s="2454"/>
      <c r="AR301" s="2454"/>
      <c r="AS301" s="2454"/>
      <c r="AT301" s="2454"/>
      <c r="AU301" s="2454"/>
      <c r="AV301" s="2454"/>
      <c r="AW301" s="2454"/>
      <c r="AY301" s="1702"/>
      <c r="AZ301" s="1702"/>
      <c r="BA301" s="1208" t="s">
        <v>906</v>
      </c>
      <c r="BB301" s="442"/>
      <c r="BC301" s="442"/>
      <c r="BD301" s="442"/>
      <c r="BE301" s="442"/>
      <c r="BF301" s="442"/>
      <c r="BG301" s="442"/>
      <c r="BH301" s="442"/>
      <c r="BI301" s="2686">
        <v>0</v>
      </c>
      <c r="BJ301" s="2686"/>
      <c r="BK301" s="2686"/>
      <c r="BL301" s="2686"/>
      <c r="BM301" s="2686"/>
      <c r="BN301" s="2686">
        <v>0</v>
      </c>
      <c r="BO301" s="2686"/>
      <c r="BP301" s="2686"/>
      <c r="BQ301" s="2686"/>
      <c r="BR301" s="2686"/>
      <c r="BS301" s="2686">
        <v>0</v>
      </c>
      <c r="BT301" s="2686"/>
      <c r="BU301" s="2686"/>
      <c r="BV301" s="2686"/>
      <c r="BW301" s="2686"/>
      <c r="BX301" s="2686">
        <v>0</v>
      </c>
      <c r="BY301" s="2686"/>
      <c r="BZ301" s="2686"/>
      <c r="CA301" s="2686"/>
      <c r="CB301" s="2686"/>
      <c r="CC301" s="2687">
        <v>0</v>
      </c>
      <c r="CD301" s="2687"/>
      <c r="CE301" s="2687"/>
      <c r="CF301" s="2687"/>
      <c r="CG301" s="2687"/>
      <c r="CH301" s="1724"/>
      <c r="CJ301" s="864"/>
      <c r="CK301" s="1204"/>
      <c r="CL301" s="1209"/>
    </row>
    <row r="302" spans="1:93" s="1691" customFormat="1" ht="14.25">
      <c r="A302" s="1712"/>
      <c r="B302" s="1672"/>
      <c r="C302" s="2838" t="s">
        <v>261</v>
      </c>
      <c r="D302" s="2838"/>
      <c r="E302" s="2838"/>
      <c r="F302" s="2838"/>
      <c r="G302" s="2838"/>
      <c r="H302" s="2838"/>
      <c r="I302" s="2839"/>
      <c r="J302" s="2838"/>
      <c r="K302" s="2838"/>
      <c r="L302" s="2840"/>
      <c r="M302" s="2840"/>
      <c r="N302" s="2841"/>
      <c r="O302" s="2840"/>
      <c r="P302" s="2840"/>
      <c r="Q302" s="2841"/>
      <c r="R302" s="2841"/>
      <c r="S302" s="2840"/>
      <c r="T302" s="3027"/>
      <c r="U302" s="3027"/>
      <c r="V302" s="3028"/>
      <c r="W302" s="3027"/>
      <c r="X302" s="3028"/>
      <c r="Y302" s="3027"/>
      <c r="Z302" s="3028"/>
      <c r="AA302" s="3027"/>
      <c r="AB302" s="2847"/>
      <c r="AC302" s="2848"/>
      <c r="AD302" s="2848"/>
      <c r="AE302" s="2848"/>
      <c r="AF302" s="2848"/>
      <c r="AG302" s="2848"/>
      <c r="AH302" s="2849"/>
      <c r="AI302" s="2847"/>
      <c r="AJ302" s="2848"/>
      <c r="AK302" s="2848"/>
      <c r="AL302" s="2848"/>
      <c r="AM302" s="2848"/>
      <c r="AN302" s="2848"/>
      <c r="AO302" s="2849"/>
      <c r="AP302" s="3139"/>
      <c r="AQ302" s="3139"/>
      <c r="AR302" s="3140"/>
      <c r="AS302" s="3140"/>
      <c r="AT302" s="3140"/>
      <c r="AU302" s="3139"/>
      <c r="AV302" s="3139"/>
      <c r="AW302" s="3139"/>
      <c r="AY302" s="1672"/>
      <c r="AZ302" s="1672"/>
      <c r="BA302" s="1196" t="s">
        <v>909</v>
      </c>
      <c r="BB302" s="1200"/>
      <c r="BC302" s="1200"/>
      <c r="BD302" s="1200"/>
      <c r="BE302" s="1200"/>
      <c r="BF302" s="1200"/>
      <c r="BG302" s="1200"/>
      <c r="BH302" s="1200"/>
      <c r="BI302" s="2713"/>
      <c r="BJ302" s="2713"/>
      <c r="BK302" s="2713"/>
      <c r="BL302" s="2713"/>
      <c r="BM302" s="2713"/>
      <c r="BN302" s="2713"/>
      <c r="BO302" s="2713"/>
      <c r="BP302" s="2713"/>
      <c r="BQ302" s="2713"/>
      <c r="BR302" s="2713"/>
      <c r="BS302" s="2713"/>
      <c r="BT302" s="2713"/>
      <c r="BU302" s="2713"/>
      <c r="BV302" s="2713"/>
      <c r="BW302" s="2713"/>
      <c r="BX302" s="2713"/>
      <c r="BY302" s="2713"/>
      <c r="BZ302" s="2713"/>
      <c r="CA302" s="2713"/>
      <c r="CB302" s="2713"/>
      <c r="CC302" s="2714"/>
      <c r="CD302" s="2714"/>
      <c r="CE302" s="2714"/>
      <c r="CF302" s="2714"/>
      <c r="CG302" s="2714"/>
      <c r="CH302" s="1201"/>
      <c r="CI302" s="1218"/>
      <c r="CJ302" s="1202"/>
      <c r="CK302" s="1204"/>
      <c r="CM302" s="1226"/>
    </row>
    <row r="303" spans="1:93">
      <c r="A303" s="440"/>
      <c r="B303" s="1702"/>
      <c r="C303" s="2691" t="s">
        <v>797</v>
      </c>
      <c r="D303" s="2691"/>
      <c r="E303" s="2691"/>
      <c r="F303" s="2691"/>
      <c r="G303" s="2691"/>
      <c r="H303" s="2691"/>
      <c r="I303" s="2692"/>
      <c r="J303" s="2691"/>
      <c r="K303" s="2691"/>
      <c r="L303" s="2818">
        <v>0</v>
      </c>
      <c r="M303" s="2819"/>
      <c r="N303" s="2820"/>
      <c r="O303" s="2819"/>
      <c r="P303" s="2819"/>
      <c r="Q303" s="2820"/>
      <c r="R303" s="2820"/>
      <c r="S303" s="2821"/>
      <c r="T303" s="3089">
        <v>0</v>
      </c>
      <c r="U303" s="3090"/>
      <c r="V303" s="3091"/>
      <c r="W303" s="3090"/>
      <c r="X303" s="3091"/>
      <c r="Y303" s="3090"/>
      <c r="Z303" s="3091"/>
      <c r="AA303" s="3092"/>
      <c r="AB303" s="2688">
        <v>0</v>
      </c>
      <c r="AC303" s="2689"/>
      <c r="AD303" s="2689"/>
      <c r="AE303" s="2689"/>
      <c r="AF303" s="2689"/>
      <c r="AG303" s="2689"/>
      <c r="AH303" s="2690"/>
      <c r="AI303" s="2688">
        <v>0</v>
      </c>
      <c r="AJ303" s="2689"/>
      <c r="AK303" s="2689"/>
      <c r="AL303" s="2689"/>
      <c r="AM303" s="2689"/>
      <c r="AN303" s="2689"/>
      <c r="AO303" s="2690"/>
      <c r="AP303" s="2818">
        <v>0</v>
      </c>
      <c r="AQ303" s="2819"/>
      <c r="AR303" s="2820"/>
      <c r="AS303" s="2820"/>
      <c r="AT303" s="2820"/>
      <c r="AU303" s="2819"/>
      <c r="AV303" s="2819"/>
      <c r="AW303" s="2821"/>
      <c r="AY303" s="1702"/>
      <c r="AZ303" s="1702"/>
      <c r="BA303" s="441" t="s">
        <v>910</v>
      </c>
      <c r="BB303" s="442"/>
      <c r="BC303" s="442"/>
      <c r="BD303" s="442"/>
      <c r="BE303" s="442"/>
      <c r="BF303" s="442"/>
      <c r="BG303" s="442"/>
      <c r="BH303" s="442"/>
      <c r="BI303" s="2686">
        <v>0</v>
      </c>
      <c r="BJ303" s="2686"/>
      <c r="BK303" s="2686"/>
      <c r="BL303" s="2686"/>
      <c r="BM303" s="2686"/>
      <c r="BN303" s="2686">
        <v>0</v>
      </c>
      <c r="BO303" s="2686"/>
      <c r="BP303" s="2686"/>
      <c r="BQ303" s="2686"/>
      <c r="BR303" s="2686"/>
      <c r="BS303" s="2686">
        <v>0</v>
      </c>
      <c r="BT303" s="2686"/>
      <c r="BU303" s="2686"/>
      <c r="BV303" s="2686"/>
      <c r="BW303" s="2686"/>
      <c r="BX303" s="2686">
        <v>0</v>
      </c>
      <c r="BY303" s="2686"/>
      <c r="BZ303" s="2686"/>
      <c r="CA303" s="2686"/>
      <c r="CB303" s="2686"/>
      <c r="CC303" s="2687">
        <v>0</v>
      </c>
      <c r="CD303" s="2687"/>
      <c r="CE303" s="2687"/>
      <c r="CF303" s="2687"/>
      <c r="CG303" s="2687"/>
      <c r="CH303" s="1724"/>
      <c r="CI303" s="1204"/>
      <c r="CJ303" s="1204"/>
      <c r="CK303" s="1204"/>
    </row>
    <row r="304" spans="1:93">
      <c r="A304" s="440"/>
      <c r="B304" s="1702"/>
      <c r="C304" s="2741" t="s">
        <v>798</v>
      </c>
      <c r="D304" s="2741"/>
      <c r="E304" s="2741"/>
      <c r="F304" s="2741"/>
      <c r="G304" s="2741"/>
      <c r="H304" s="2741"/>
      <c r="I304" s="2741"/>
      <c r="J304" s="2741"/>
      <c r="K304" s="2741"/>
      <c r="L304" s="2742">
        <v>0</v>
      </c>
      <c r="M304" s="2742"/>
      <c r="N304" s="2742"/>
      <c r="O304" s="2742"/>
      <c r="P304" s="2742"/>
      <c r="Q304" s="2742"/>
      <c r="R304" s="2742"/>
      <c r="S304" s="2742"/>
      <c r="T304" s="2834">
        <v>0</v>
      </c>
      <c r="U304" s="2834"/>
      <c r="V304" s="2834"/>
      <c r="W304" s="2834"/>
      <c r="X304" s="2834"/>
      <c r="Y304" s="2834"/>
      <c r="Z304" s="2834"/>
      <c r="AA304" s="2834"/>
      <c r="AB304" s="2842">
        <v>0</v>
      </c>
      <c r="AC304" s="2843"/>
      <c r="AD304" s="2843"/>
      <c r="AE304" s="2843"/>
      <c r="AF304" s="2843"/>
      <c r="AG304" s="2843"/>
      <c r="AH304" s="2844"/>
      <c r="AI304" s="2715">
        <v>0</v>
      </c>
      <c r="AJ304" s="2716"/>
      <c r="AK304" s="2716"/>
      <c r="AL304" s="2716"/>
      <c r="AM304" s="2716"/>
      <c r="AN304" s="2716"/>
      <c r="AO304" s="2717"/>
      <c r="AP304" s="2742">
        <v>0</v>
      </c>
      <c r="AQ304" s="2742"/>
      <c r="AR304" s="2742"/>
      <c r="AS304" s="2742"/>
      <c r="AT304" s="2742"/>
      <c r="AU304" s="2742"/>
      <c r="AV304" s="2742"/>
      <c r="AW304" s="2742"/>
      <c r="AY304" s="1702"/>
      <c r="AZ304" s="1702"/>
      <c r="BA304" s="1210" t="s">
        <v>911</v>
      </c>
      <c r="BB304" s="1211"/>
      <c r="BC304" s="1211"/>
      <c r="BD304" s="1211"/>
      <c r="BE304" s="1211"/>
      <c r="BF304" s="1211"/>
      <c r="BG304" s="1211"/>
      <c r="BH304" s="1211"/>
      <c r="BI304" s="2435">
        <v>0</v>
      </c>
      <c r="BJ304" s="2435"/>
      <c r="BK304" s="2435"/>
      <c r="BL304" s="2435"/>
      <c r="BM304" s="2435"/>
      <c r="BN304" s="2435">
        <v>0</v>
      </c>
      <c r="BO304" s="2435"/>
      <c r="BP304" s="2435"/>
      <c r="BQ304" s="2435"/>
      <c r="BR304" s="2435"/>
      <c r="BS304" s="2435">
        <v>0</v>
      </c>
      <c r="BT304" s="2435"/>
      <c r="BU304" s="2435"/>
      <c r="BV304" s="2435"/>
      <c r="BW304" s="2435"/>
      <c r="BX304" s="2435">
        <v>0</v>
      </c>
      <c r="BY304" s="2435"/>
      <c r="BZ304" s="2435"/>
      <c r="CA304" s="2435"/>
      <c r="CB304" s="2435"/>
      <c r="CC304" s="2422">
        <v>0</v>
      </c>
      <c r="CD304" s="2422"/>
      <c r="CE304" s="2422"/>
      <c r="CF304" s="2422"/>
      <c r="CG304" s="2422"/>
      <c r="CH304" s="1212"/>
      <c r="CI304" s="1204"/>
      <c r="CJ304" s="1204"/>
      <c r="CK304" s="444"/>
    </row>
    <row r="305" spans="1:89" ht="16.5" hidden="1" customHeight="1">
      <c r="A305" s="440"/>
      <c r="B305" s="1702"/>
      <c r="C305" s="1215"/>
      <c r="D305" s="1215"/>
      <c r="E305" s="1215"/>
      <c r="F305" s="1215"/>
      <c r="G305" s="1215"/>
      <c r="H305" s="1215"/>
      <c r="I305" s="1215"/>
      <c r="J305" s="1215"/>
      <c r="K305" s="1215"/>
      <c r="L305" s="1156"/>
      <c r="M305" s="1156"/>
      <c r="N305" s="1156"/>
      <c r="O305" s="1156"/>
      <c r="P305" s="1156"/>
      <c r="Q305" s="1156"/>
      <c r="R305" s="1156"/>
      <c r="S305" s="1156"/>
      <c r="T305" s="447"/>
      <c r="U305" s="447"/>
      <c r="V305" s="447"/>
      <c r="W305" s="447"/>
      <c r="X305" s="447"/>
      <c r="Y305" s="447"/>
      <c r="Z305" s="447"/>
      <c r="AA305" s="447"/>
      <c r="AB305" s="1155"/>
      <c r="AC305" s="1155"/>
      <c r="AD305" s="1155"/>
      <c r="AE305" s="1155"/>
      <c r="AF305" s="1155"/>
      <c r="AG305" s="1155"/>
      <c r="AH305" s="1155"/>
      <c r="AI305" s="1155"/>
      <c r="AJ305" s="1156"/>
      <c r="AK305" s="1156"/>
      <c r="AL305" s="1156"/>
      <c r="AM305" s="1156"/>
      <c r="AN305" s="1156"/>
      <c r="AO305" s="1156"/>
      <c r="AP305" s="1156"/>
      <c r="AQ305" s="1156"/>
      <c r="AR305" s="1156"/>
      <c r="AS305" s="1156"/>
      <c r="AT305" s="1156"/>
      <c r="AU305" s="1156"/>
      <c r="AV305" s="1156"/>
      <c r="AW305" s="1156"/>
      <c r="AY305" s="1702"/>
      <c r="AZ305" s="1702"/>
      <c r="BA305" s="1215"/>
      <c r="BB305" s="1216"/>
      <c r="BC305" s="1216"/>
      <c r="BD305" s="1216"/>
      <c r="BE305" s="1216"/>
      <c r="BF305" s="1216"/>
      <c r="BG305" s="1216"/>
      <c r="BH305" s="1216"/>
      <c r="BI305" s="1730"/>
      <c r="BJ305" s="1730"/>
      <c r="BK305" s="1730"/>
      <c r="BL305" s="1730"/>
      <c r="BM305" s="1730"/>
      <c r="BN305" s="1730"/>
      <c r="BO305" s="1730"/>
      <c r="BP305" s="1730"/>
      <c r="BQ305" s="1730"/>
      <c r="BR305" s="1730"/>
      <c r="BS305" s="1730"/>
      <c r="BT305" s="1730"/>
      <c r="BU305" s="1730"/>
      <c r="BV305" s="1730"/>
      <c r="BW305" s="1730"/>
      <c r="BX305" s="1730"/>
      <c r="BY305" s="1730"/>
      <c r="BZ305" s="1730"/>
      <c r="CA305" s="1730"/>
      <c r="CB305" s="1730"/>
      <c r="CC305" s="1212"/>
      <c r="CD305" s="1212"/>
      <c r="CE305" s="1212"/>
      <c r="CF305" s="1212"/>
      <c r="CG305" s="1212"/>
      <c r="CH305" s="1212"/>
      <c r="CI305" s="1204"/>
      <c r="CJ305" s="1204"/>
      <c r="CK305" s="444"/>
    </row>
    <row r="306" spans="1:89" ht="19.5" hidden="1" customHeight="1">
      <c r="A306" s="1712">
        <v>14</v>
      </c>
      <c r="B306" s="1672" t="s">
        <v>536</v>
      </c>
      <c r="C306" s="1195" t="s">
        <v>957</v>
      </c>
      <c r="D306" s="331"/>
      <c r="E306" s="331"/>
      <c r="F306" s="331"/>
      <c r="G306" s="331"/>
      <c r="H306" s="331"/>
      <c r="I306" s="331"/>
      <c r="J306" s="331"/>
      <c r="K306" s="331"/>
      <c r="L306" s="331"/>
      <c r="M306" s="331"/>
      <c r="N306" s="331"/>
      <c r="O306" s="331"/>
      <c r="P306" s="331"/>
      <c r="Q306" s="331"/>
      <c r="R306" s="331"/>
      <c r="S306" s="331"/>
      <c r="T306" s="331"/>
      <c r="U306" s="331"/>
      <c r="V306" s="331"/>
      <c r="W306" s="331"/>
      <c r="X306" s="331"/>
      <c r="Y306" s="331"/>
      <c r="Z306" s="331"/>
      <c r="AA306" s="331"/>
      <c r="AB306" s="331"/>
      <c r="AC306" s="331"/>
      <c r="AD306" s="331"/>
      <c r="AE306" s="331"/>
      <c r="AF306" s="331"/>
      <c r="AG306" s="331"/>
      <c r="AH306" s="331"/>
      <c r="AI306" s="331"/>
      <c r="AJ306" s="331"/>
      <c r="AK306" s="331"/>
      <c r="AL306" s="331"/>
      <c r="AM306" s="331"/>
      <c r="AY306" s="1702"/>
      <c r="AZ306" s="1702"/>
      <c r="BA306" s="1215"/>
      <c r="BB306" s="1216"/>
      <c r="BC306" s="1216"/>
      <c r="BD306" s="1216"/>
      <c r="BE306" s="1216"/>
      <c r="BF306" s="1216"/>
      <c r="BG306" s="1216"/>
      <c r="BH306" s="1216"/>
      <c r="BI306" s="1730"/>
      <c r="BJ306" s="1730"/>
      <c r="BK306" s="1730"/>
      <c r="BL306" s="1730"/>
      <c r="BM306" s="1730"/>
      <c r="BN306" s="1730"/>
      <c r="BO306" s="1730"/>
      <c r="BP306" s="1730"/>
      <c r="BQ306" s="1730"/>
      <c r="BR306" s="1730"/>
      <c r="BS306" s="1730"/>
      <c r="BT306" s="1730"/>
      <c r="BU306" s="1730"/>
      <c r="BV306" s="1730"/>
      <c r="BW306" s="1730"/>
      <c r="BX306" s="1730"/>
      <c r="BY306" s="1730"/>
      <c r="BZ306" s="1730"/>
      <c r="CA306" s="1730"/>
      <c r="CB306" s="1730"/>
      <c r="CC306" s="1212"/>
      <c r="CD306" s="1212"/>
      <c r="CE306" s="1212"/>
      <c r="CF306" s="1212"/>
      <c r="CG306" s="1212"/>
      <c r="CH306" s="1212"/>
      <c r="CI306" s="1204"/>
      <c r="CJ306" s="1204"/>
      <c r="CK306" s="444"/>
    </row>
    <row r="307" spans="1:89" ht="19.5" hidden="1" customHeight="1">
      <c r="C307" s="1195" t="s">
        <v>958</v>
      </c>
      <c r="D307" s="331"/>
      <c r="E307" s="331"/>
      <c r="F307" s="331"/>
      <c r="G307" s="331"/>
      <c r="H307" s="331"/>
      <c r="I307" s="331"/>
      <c r="J307" s="331"/>
      <c r="K307" s="331"/>
      <c r="L307" s="331"/>
      <c r="M307" s="331"/>
      <c r="N307" s="331"/>
      <c r="O307" s="331"/>
      <c r="P307" s="331"/>
      <c r="Q307" s="331"/>
      <c r="R307" s="331"/>
      <c r="S307" s="331"/>
      <c r="T307" s="331"/>
      <c r="U307" s="331"/>
      <c r="V307" s="331"/>
      <c r="W307" s="331"/>
      <c r="X307" s="331"/>
      <c r="Y307" s="331"/>
      <c r="Z307" s="331"/>
      <c r="AA307" s="331"/>
      <c r="AB307" s="331"/>
      <c r="AC307" s="331"/>
      <c r="AD307" s="331"/>
      <c r="AE307" s="331"/>
      <c r="AF307" s="331"/>
      <c r="AG307" s="331"/>
      <c r="AH307" s="331"/>
      <c r="AI307" s="331"/>
      <c r="AJ307" s="331"/>
      <c r="AK307" s="331"/>
      <c r="AL307" s="331"/>
      <c r="AM307" s="331"/>
      <c r="AY307" s="1702"/>
      <c r="AZ307" s="1702"/>
      <c r="BA307" s="1215"/>
      <c r="BB307" s="1216"/>
      <c r="BC307" s="1216"/>
      <c r="BD307" s="1216"/>
      <c r="BE307" s="1216"/>
      <c r="BF307" s="1216"/>
      <c r="BG307" s="1216"/>
      <c r="BH307" s="1216"/>
      <c r="BI307" s="1730"/>
      <c r="BJ307" s="1730"/>
      <c r="BK307" s="1730"/>
      <c r="BL307" s="1730"/>
      <c r="BM307" s="1730"/>
      <c r="BN307" s="1730"/>
      <c r="BO307" s="1730"/>
      <c r="BP307" s="1730"/>
      <c r="BQ307" s="1730"/>
      <c r="BR307" s="1730"/>
      <c r="BS307" s="1730"/>
      <c r="BT307" s="1730"/>
      <c r="BU307" s="1730"/>
      <c r="BV307" s="1730"/>
      <c r="BW307" s="1730"/>
      <c r="BX307" s="1730"/>
      <c r="BY307" s="1730"/>
      <c r="BZ307" s="1730"/>
      <c r="CA307" s="1730"/>
      <c r="CB307" s="1730"/>
      <c r="CC307" s="1212"/>
      <c r="CD307" s="1212"/>
      <c r="CE307" s="1212"/>
      <c r="CF307" s="1212"/>
      <c r="CG307" s="1212"/>
      <c r="CH307" s="1212"/>
      <c r="CI307" s="1204"/>
      <c r="CJ307" s="1204"/>
      <c r="CK307" s="444"/>
    </row>
    <row r="308" spans="1:89" ht="19.5" hidden="1" customHeight="1">
      <c r="C308" s="1195"/>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1"/>
      <c r="AE308" s="331"/>
      <c r="AF308" s="331"/>
      <c r="AG308" s="331"/>
      <c r="AH308" s="331"/>
      <c r="AI308" s="331"/>
      <c r="AJ308" s="331"/>
      <c r="AK308" s="331"/>
      <c r="AL308" s="331"/>
      <c r="AM308" s="331"/>
      <c r="AO308" s="2424" t="s">
        <v>389</v>
      </c>
      <c r="AP308" s="2424"/>
      <c r="AQ308" s="2424"/>
      <c r="AR308" s="2425"/>
      <c r="AS308" s="2425"/>
      <c r="AT308" s="2425"/>
      <c r="AU308" s="2424"/>
      <c r="AV308" s="2424"/>
      <c r="AW308" s="2424"/>
      <c r="AY308" s="1702"/>
      <c r="AZ308" s="1702"/>
      <c r="BA308" s="1215"/>
      <c r="BB308" s="1216"/>
      <c r="BC308" s="1216"/>
      <c r="BD308" s="1216"/>
      <c r="BE308" s="1216"/>
      <c r="BF308" s="1216"/>
      <c r="BG308" s="1216"/>
      <c r="BH308" s="1216"/>
      <c r="BI308" s="1730"/>
      <c r="BJ308" s="1730"/>
      <c r="BK308" s="1730"/>
      <c r="BL308" s="1730"/>
      <c r="BM308" s="1730"/>
      <c r="BN308" s="1730"/>
      <c r="BO308" s="1730"/>
      <c r="BP308" s="1730"/>
      <c r="BQ308" s="1730"/>
      <c r="BR308" s="1730"/>
      <c r="BS308" s="1730"/>
      <c r="BT308" s="1730"/>
      <c r="BU308" s="1730"/>
      <c r="BV308" s="1730"/>
      <c r="BW308" s="1730"/>
      <c r="BX308" s="1730"/>
      <c r="BY308" s="1730"/>
      <c r="BZ308" s="1730"/>
      <c r="CA308" s="1730"/>
      <c r="CB308" s="1730"/>
      <c r="CC308" s="1212"/>
      <c r="CD308" s="1212"/>
      <c r="CE308" s="1212"/>
      <c r="CF308" s="1212"/>
      <c r="CG308" s="1212"/>
      <c r="CH308" s="1212"/>
      <c r="CI308" s="1204"/>
      <c r="CJ308" s="1204"/>
      <c r="CK308" s="444"/>
    </row>
    <row r="309" spans="1:89" ht="19.5" hidden="1" customHeight="1">
      <c r="C309" s="2310" t="s">
        <v>720</v>
      </c>
      <c r="D309" s="2310"/>
      <c r="E309" s="2310"/>
      <c r="F309" s="2310"/>
      <c r="G309" s="2310"/>
      <c r="H309" s="2310"/>
      <c r="I309" s="2311"/>
      <c r="J309" s="2310"/>
      <c r="K309" s="2310"/>
      <c r="L309" s="2672" t="s">
        <v>952</v>
      </c>
      <c r="M309" s="2672"/>
      <c r="N309" s="2673"/>
      <c r="O309" s="2672"/>
      <c r="P309" s="2672"/>
      <c r="Q309" s="2673"/>
      <c r="R309" s="2673"/>
      <c r="S309" s="2672"/>
      <c r="T309" s="2672" t="s">
        <v>959</v>
      </c>
      <c r="U309" s="2672"/>
      <c r="V309" s="2673"/>
      <c r="W309" s="2672"/>
      <c r="X309" s="2673"/>
      <c r="Y309" s="2672"/>
      <c r="Z309" s="2673"/>
      <c r="AA309" s="2672"/>
      <c r="AB309" s="2677" t="s">
        <v>960</v>
      </c>
      <c r="AC309" s="2678"/>
      <c r="AD309" s="2679"/>
      <c r="AE309" s="2678"/>
      <c r="AF309" s="2678"/>
      <c r="AG309" s="2680"/>
      <c r="AH309" s="1721"/>
      <c r="AI309" s="1721"/>
      <c r="AJ309" s="2677" t="s">
        <v>961</v>
      </c>
      <c r="AK309" s="2685"/>
      <c r="AL309" s="2678"/>
      <c r="AM309" s="2678"/>
      <c r="AN309" s="2678"/>
      <c r="AO309" s="2680"/>
      <c r="AP309" s="2774" t="s">
        <v>580</v>
      </c>
      <c r="AQ309" s="2444"/>
      <c r="AR309" s="2445"/>
      <c r="AS309" s="2445"/>
      <c r="AT309" s="2445"/>
      <c r="AU309" s="2444"/>
      <c r="AV309" s="2444"/>
      <c r="AW309" s="2775"/>
      <c r="AY309" s="1702"/>
      <c r="AZ309" s="1702"/>
      <c r="BA309" s="1215"/>
      <c r="BB309" s="1216"/>
      <c r="BC309" s="1216"/>
      <c r="BD309" s="1216"/>
      <c r="BE309" s="1216"/>
      <c r="BF309" s="1216"/>
      <c r="BG309" s="1216"/>
      <c r="BH309" s="1216"/>
      <c r="BI309" s="1730"/>
      <c r="BJ309" s="1730"/>
      <c r="BK309" s="1730"/>
      <c r="BL309" s="1730"/>
      <c r="BM309" s="1730"/>
      <c r="BN309" s="1730"/>
      <c r="BO309" s="1730"/>
      <c r="BP309" s="1730"/>
      <c r="BQ309" s="1730"/>
      <c r="BR309" s="1730"/>
      <c r="BS309" s="1730"/>
      <c r="BT309" s="1730"/>
      <c r="BU309" s="1730"/>
      <c r="BV309" s="1730"/>
      <c r="BW309" s="1730"/>
      <c r="BX309" s="1730"/>
      <c r="BY309" s="1730"/>
      <c r="BZ309" s="1730"/>
      <c r="CA309" s="1730"/>
      <c r="CB309" s="1730"/>
      <c r="CC309" s="1212"/>
      <c r="CD309" s="1212"/>
      <c r="CE309" s="1212"/>
      <c r="CF309" s="1212"/>
      <c r="CG309" s="1212"/>
      <c r="CH309" s="1212"/>
      <c r="CI309" s="1204"/>
      <c r="CJ309" s="1204"/>
      <c r="CK309" s="444"/>
    </row>
    <row r="310" spans="1:89" ht="19.5" hidden="1" customHeight="1">
      <c r="C310" s="2312"/>
      <c r="D310" s="2312"/>
      <c r="E310" s="2312"/>
      <c r="F310" s="2312"/>
      <c r="G310" s="2312"/>
      <c r="H310" s="2312"/>
      <c r="I310" s="2312"/>
      <c r="J310" s="2312"/>
      <c r="K310" s="2312"/>
      <c r="L310" s="2674"/>
      <c r="M310" s="2674"/>
      <c r="N310" s="2674"/>
      <c r="O310" s="2674"/>
      <c r="P310" s="2674"/>
      <c r="Q310" s="2674"/>
      <c r="R310" s="2674"/>
      <c r="S310" s="2674"/>
      <c r="T310" s="2674"/>
      <c r="U310" s="2674"/>
      <c r="V310" s="2674"/>
      <c r="W310" s="2674"/>
      <c r="X310" s="2674"/>
      <c r="Y310" s="2674"/>
      <c r="Z310" s="2674"/>
      <c r="AA310" s="2674"/>
      <c r="AB310" s="2681"/>
      <c r="AC310" s="2682"/>
      <c r="AD310" s="2683"/>
      <c r="AE310" s="2682"/>
      <c r="AF310" s="2682"/>
      <c r="AG310" s="2684"/>
      <c r="AH310" s="1722"/>
      <c r="AI310" s="1722"/>
      <c r="AJ310" s="2681"/>
      <c r="AK310" s="2683"/>
      <c r="AL310" s="2682"/>
      <c r="AM310" s="2682"/>
      <c r="AN310" s="2682"/>
      <c r="AO310" s="2684"/>
      <c r="AP310" s="2776"/>
      <c r="AQ310" s="2777"/>
      <c r="AR310" s="2028"/>
      <c r="AS310" s="2028"/>
      <c r="AT310" s="2028"/>
      <c r="AU310" s="2777"/>
      <c r="AV310" s="2777"/>
      <c r="AW310" s="2778"/>
      <c r="AY310" s="1702"/>
      <c r="AZ310" s="1702"/>
      <c r="BA310" s="1215"/>
      <c r="BB310" s="1216"/>
      <c r="BC310" s="1216"/>
      <c r="BD310" s="1216"/>
      <c r="BE310" s="1216"/>
      <c r="BF310" s="1216"/>
      <c r="BG310" s="1216"/>
      <c r="BH310" s="1216"/>
      <c r="BI310" s="1730"/>
      <c r="BJ310" s="1730"/>
      <c r="BK310" s="1730"/>
      <c r="BL310" s="1730"/>
      <c r="BM310" s="1730"/>
      <c r="BN310" s="1730"/>
      <c r="BO310" s="1730"/>
      <c r="BP310" s="1730"/>
      <c r="BQ310" s="1730"/>
      <c r="BR310" s="1730"/>
      <c r="BS310" s="1730"/>
      <c r="BT310" s="1730"/>
      <c r="BU310" s="1730"/>
      <c r="BV310" s="1730"/>
      <c r="BW310" s="1730"/>
      <c r="BX310" s="1730"/>
      <c r="BY310" s="1730"/>
      <c r="BZ310" s="1730"/>
      <c r="CA310" s="1730"/>
      <c r="CB310" s="1730"/>
      <c r="CC310" s="1212"/>
      <c r="CD310" s="1212"/>
      <c r="CE310" s="1212"/>
      <c r="CF310" s="1212"/>
      <c r="CG310" s="1212"/>
      <c r="CH310" s="1212"/>
      <c r="CI310" s="1204"/>
      <c r="CJ310" s="1204"/>
      <c r="CK310" s="444"/>
    </row>
    <row r="311" spans="1:89" ht="19.5" hidden="1" customHeight="1">
      <c r="C311" s="2318" t="s">
        <v>962</v>
      </c>
      <c r="D311" s="2318"/>
      <c r="E311" s="2318"/>
      <c r="F311" s="2318"/>
      <c r="G311" s="2318"/>
      <c r="H311" s="2318"/>
      <c r="I311" s="2319"/>
      <c r="J311" s="2318"/>
      <c r="K311" s="2318"/>
      <c r="L311" s="2320"/>
      <c r="M311" s="2320"/>
      <c r="N311" s="2321"/>
      <c r="O311" s="2320"/>
      <c r="P311" s="2320"/>
      <c r="Q311" s="2321"/>
      <c r="R311" s="2321"/>
      <c r="S311" s="2320"/>
      <c r="T311" s="2845"/>
      <c r="U311" s="2845"/>
      <c r="V311" s="2846"/>
      <c r="W311" s="2845"/>
      <c r="X311" s="2846"/>
      <c r="Y311" s="2845"/>
      <c r="Z311" s="2846"/>
      <c r="AA311" s="2845"/>
      <c r="AB311" s="2426"/>
      <c r="AC311" s="2426"/>
      <c r="AD311" s="2427"/>
      <c r="AE311" s="2426"/>
      <c r="AF311" s="2426"/>
      <c r="AG311" s="2426"/>
      <c r="AH311" s="1678"/>
      <c r="AI311" s="1678"/>
      <c r="AJ311" s="2436"/>
      <c r="AK311" s="2437"/>
      <c r="AL311" s="2436"/>
      <c r="AM311" s="2436"/>
      <c r="AN311" s="2436"/>
      <c r="AO311" s="2436"/>
      <c r="AP311" s="2436"/>
      <c r="AQ311" s="2436"/>
      <c r="AR311" s="2438"/>
      <c r="AS311" s="2438"/>
      <c r="AT311" s="2438"/>
      <c r="AU311" s="2436"/>
      <c r="AV311" s="2436"/>
      <c r="AW311" s="2436"/>
      <c r="AY311" s="1702"/>
      <c r="AZ311" s="1702"/>
      <c r="BA311" s="1215"/>
      <c r="BB311" s="1216"/>
      <c r="BC311" s="1216"/>
      <c r="BD311" s="1216"/>
      <c r="BE311" s="1216"/>
      <c r="BF311" s="1216"/>
      <c r="BG311" s="1216"/>
      <c r="BH311" s="1216"/>
      <c r="BI311" s="1730"/>
      <c r="BJ311" s="1730"/>
      <c r="BK311" s="1730"/>
      <c r="BL311" s="1730"/>
      <c r="BM311" s="1730"/>
      <c r="BN311" s="1730"/>
      <c r="BO311" s="1730"/>
      <c r="BP311" s="1730"/>
      <c r="BQ311" s="1730"/>
      <c r="BR311" s="1730"/>
      <c r="BS311" s="1730"/>
      <c r="BT311" s="1730"/>
      <c r="BU311" s="1730"/>
      <c r="BV311" s="1730"/>
      <c r="BW311" s="1730"/>
      <c r="BX311" s="1730"/>
      <c r="BY311" s="1730"/>
      <c r="BZ311" s="1730"/>
      <c r="CA311" s="1730"/>
      <c r="CB311" s="1730"/>
      <c r="CC311" s="1212"/>
      <c r="CD311" s="1212"/>
      <c r="CE311" s="1212"/>
      <c r="CF311" s="1212"/>
      <c r="CG311" s="1212"/>
      <c r="CH311" s="1212"/>
      <c r="CI311" s="1204"/>
      <c r="CJ311" s="1204"/>
      <c r="CK311" s="444"/>
    </row>
    <row r="312" spans="1:89" ht="19.5" hidden="1" customHeight="1">
      <c r="A312" s="440"/>
      <c r="B312" s="1702"/>
      <c r="C312" s="2342" t="s">
        <v>916</v>
      </c>
      <c r="D312" s="2342"/>
      <c r="E312" s="2342"/>
      <c r="F312" s="2342"/>
      <c r="G312" s="2342"/>
      <c r="H312" s="2342"/>
      <c r="I312" s="2343"/>
      <c r="J312" s="2342"/>
      <c r="K312" s="2342"/>
      <c r="L312" s="2299"/>
      <c r="M312" s="2299"/>
      <c r="N312" s="2322"/>
      <c r="O312" s="2299"/>
      <c r="P312" s="2299"/>
      <c r="Q312" s="2322"/>
      <c r="R312" s="2322"/>
      <c r="S312" s="2299"/>
      <c r="T312" s="2299"/>
      <c r="U312" s="2299"/>
      <c r="V312" s="2322"/>
      <c r="W312" s="2299"/>
      <c r="X312" s="2322"/>
      <c r="Y312" s="2299"/>
      <c r="Z312" s="2322"/>
      <c r="AA312" s="2299"/>
      <c r="AB312" s="2325"/>
      <c r="AC312" s="2325"/>
      <c r="AD312" s="2326"/>
      <c r="AE312" s="2325"/>
      <c r="AF312" s="2325"/>
      <c r="AG312" s="2325"/>
      <c r="AH312" s="1658"/>
      <c r="AI312" s="1658"/>
      <c r="AJ312" s="2325"/>
      <c r="AK312" s="2676"/>
      <c r="AL312" s="2325"/>
      <c r="AM312" s="2325"/>
      <c r="AN312" s="2325"/>
      <c r="AO312" s="2325"/>
      <c r="AP312" s="2299">
        <v>0</v>
      </c>
      <c r="AQ312" s="2299"/>
      <c r="AR312" s="2322"/>
      <c r="AS312" s="2322"/>
      <c r="AT312" s="2322"/>
      <c r="AU312" s="2299"/>
      <c r="AV312" s="2299"/>
      <c r="AW312" s="2299"/>
      <c r="AY312" s="1702"/>
      <c r="AZ312" s="1702"/>
      <c r="BA312" s="1215"/>
      <c r="BB312" s="1216"/>
      <c r="BC312" s="1216"/>
      <c r="BD312" s="1216"/>
      <c r="BE312" s="1216"/>
      <c r="BF312" s="1216"/>
      <c r="BG312" s="1216"/>
      <c r="BH312" s="1216"/>
      <c r="BI312" s="1730"/>
      <c r="BJ312" s="1730"/>
      <c r="BK312" s="1730"/>
      <c r="BL312" s="1730"/>
      <c r="BM312" s="1730"/>
      <c r="BN312" s="1730"/>
      <c r="BO312" s="1730"/>
      <c r="BP312" s="1730"/>
      <c r="BQ312" s="1730"/>
      <c r="BR312" s="1730"/>
      <c r="BS312" s="1730"/>
      <c r="BT312" s="1730"/>
      <c r="BU312" s="1730"/>
      <c r="BV312" s="1730"/>
      <c r="BW312" s="1730"/>
      <c r="BX312" s="1730"/>
      <c r="BY312" s="1730"/>
      <c r="BZ312" s="1730"/>
      <c r="CA312" s="1730"/>
      <c r="CB312" s="1730"/>
      <c r="CC312" s="1212"/>
      <c r="CD312" s="1212"/>
      <c r="CE312" s="1212"/>
      <c r="CF312" s="1212"/>
      <c r="CG312" s="1212"/>
      <c r="CH312" s="1212"/>
      <c r="CI312" s="1204"/>
      <c r="CJ312" s="1204"/>
      <c r="CK312" s="444"/>
    </row>
    <row r="313" spans="1:89" ht="19.5" hidden="1" customHeight="1">
      <c r="A313" s="440"/>
      <c r="B313" s="1702"/>
      <c r="C313" s="2323" t="s">
        <v>793</v>
      </c>
      <c r="D313" s="2323"/>
      <c r="E313" s="2323"/>
      <c r="F313" s="2323"/>
      <c r="G313" s="2323"/>
      <c r="H313" s="2323"/>
      <c r="I313" s="2323"/>
      <c r="J313" s="2323"/>
      <c r="K313" s="2323"/>
      <c r="L313" s="2301">
        <v>0</v>
      </c>
      <c r="M313" s="2301"/>
      <c r="N313" s="2301"/>
      <c r="O313" s="2301"/>
      <c r="P313" s="2301"/>
      <c r="Q313" s="2301"/>
      <c r="R313" s="2301"/>
      <c r="S313" s="2301"/>
      <c r="T313" s="2301">
        <v>0</v>
      </c>
      <c r="U313" s="2301"/>
      <c r="V313" s="2301"/>
      <c r="W313" s="2301"/>
      <c r="X313" s="2301"/>
      <c r="Y313" s="2301"/>
      <c r="Z313" s="2301"/>
      <c r="AA313" s="2301"/>
      <c r="AB313" s="2301">
        <v>0</v>
      </c>
      <c r="AC313" s="2301"/>
      <c r="AD313" s="2301"/>
      <c r="AE313" s="2301"/>
      <c r="AF313" s="2301"/>
      <c r="AG313" s="2301"/>
      <c r="AH313" s="1649"/>
      <c r="AI313" s="1649"/>
      <c r="AJ313" s="3101">
        <v>0</v>
      </c>
      <c r="AK313" s="3101"/>
      <c r="AL313" s="3101"/>
      <c r="AM313" s="3101"/>
      <c r="AN313" s="3101"/>
      <c r="AO313" s="3101"/>
      <c r="AP313" s="2301">
        <v>0</v>
      </c>
      <c r="AQ313" s="2301"/>
      <c r="AR313" s="2301"/>
      <c r="AS313" s="2301"/>
      <c r="AT313" s="2301"/>
      <c r="AU313" s="2301"/>
      <c r="AV313" s="2301"/>
      <c r="AW313" s="2301"/>
      <c r="AY313" s="1702"/>
      <c r="AZ313" s="1702"/>
      <c r="BA313" s="1215"/>
      <c r="BB313" s="1216"/>
      <c r="BC313" s="1216"/>
      <c r="BD313" s="1216"/>
      <c r="BE313" s="1216"/>
      <c r="BF313" s="1216"/>
      <c r="BG313" s="1216"/>
      <c r="BH313" s="1216"/>
      <c r="BI313" s="1730"/>
      <c r="BJ313" s="1730"/>
      <c r="BK313" s="1730"/>
      <c r="BL313" s="1730"/>
      <c r="BM313" s="1730"/>
      <c r="BN313" s="1730"/>
      <c r="BO313" s="1730"/>
      <c r="BP313" s="1730"/>
      <c r="BQ313" s="1730"/>
      <c r="BR313" s="1730"/>
      <c r="BS313" s="1730"/>
      <c r="BT313" s="1730"/>
      <c r="BU313" s="1730"/>
      <c r="BV313" s="1730"/>
      <c r="BW313" s="1730"/>
      <c r="BX313" s="1730"/>
      <c r="BY313" s="1730"/>
      <c r="BZ313" s="1730"/>
      <c r="CA313" s="1730"/>
      <c r="CB313" s="1730"/>
      <c r="CC313" s="1212"/>
      <c r="CD313" s="1212"/>
      <c r="CE313" s="1212"/>
      <c r="CF313" s="1212"/>
      <c r="CG313" s="1212"/>
      <c r="CH313" s="1212"/>
      <c r="CI313" s="1204"/>
      <c r="CJ313" s="1204"/>
      <c r="CK313" s="444"/>
    </row>
    <row r="314" spans="1:89" ht="19.5" hidden="1" customHeight="1">
      <c r="A314" s="814"/>
      <c r="B314" s="383"/>
      <c r="C314" s="2309" t="s">
        <v>949</v>
      </c>
      <c r="D314" s="2309"/>
      <c r="E314" s="2309"/>
      <c r="F314" s="2309"/>
      <c r="G314" s="2309"/>
      <c r="H314" s="2309"/>
      <c r="I314" s="2309"/>
      <c r="J314" s="2309"/>
      <c r="K314" s="2309"/>
      <c r="L314" s="2313"/>
      <c r="M314" s="2313"/>
      <c r="N314" s="2313"/>
      <c r="O314" s="2313"/>
      <c r="P314" s="2313"/>
      <c r="Q314" s="2313"/>
      <c r="R314" s="2313"/>
      <c r="S314" s="2313"/>
      <c r="T314" s="2297"/>
      <c r="U314" s="2297"/>
      <c r="V314" s="2297"/>
      <c r="W314" s="2297"/>
      <c r="X314" s="2297"/>
      <c r="Y314" s="2297"/>
      <c r="Z314" s="2297"/>
      <c r="AA314" s="2297"/>
      <c r="AB314" s="2302"/>
      <c r="AC314" s="2302"/>
      <c r="AD314" s="2302"/>
      <c r="AE314" s="2302"/>
      <c r="AF314" s="2302"/>
      <c r="AG314" s="2302"/>
      <c r="AH314" s="1650"/>
      <c r="AI314" s="1650"/>
      <c r="AJ314" s="2302"/>
      <c r="AK314" s="2302"/>
      <c r="AL314" s="2302"/>
      <c r="AM314" s="2302"/>
      <c r="AN314" s="2302"/>
      <c r="AO314" s="2302"/>
      <c r="AP314" s="2314">
        <v>0</v>
      </c>
      <c r="AQ314" s="2314"/>
      <c r="AR314" s="2314"/>
      <c r="AS314" s="2314"/>
      <c r="AT314" s="2314"/>
      <c r="AU314" s="2314"/>
      <c r="AV314" s="2314"/>
      <c r="AW314" s="2314"/>
      <c r="AY314" s="1702"/>
      <c r="AZ314" s="1702"/>
      <c r="BA314" s="1215"/>
      <c r="BB314" s="1216"/>
      <c r="BC314" s="1216"/>
      <c r="BD314" s="1216"/>
      <c r="BE314" s="1216"/>
      <c r="BF314" s="1216"/>
      <c r="BG314" s="1216"/>
      <c r="BH314" s="1216"/>
      <c r="BI314" s="1730"/>
      <c r="BJ314" s="1730"/>
      <c r="BK314" s="1730"/>
      <c r="BL314" s="1730"/>
      <c r="BM314" s="1730"/>
      <c r="BN314" s="1730"/>
      <c r="BO314" s="1730"/>
      <c r="BP314" s="1730"/>
      <c r="BQ314" s="1730"/>
      <c r="BR314" s="1730"/>
      <c r="BS314" s="1730"/>
      <c r="BT314" s="1730"/>
      <c r="BU314" s="1730"/>
      <c r="BV314" s="1730"/>
      <c r="BW314" s="1730"/>
      <c r="BX314" s="1730"/>
      <c r="BY314" s="1730"/>
      <c r="BZ314" s="1730"/>
      <c r="CA314" s="1730"/>
      <c r="CB314" s="1730"/>
      <c r="CC314" s="1212"/>
      <c r="CD314" s="1212"/>
      <c r="CE314" s="1212"/>
      <c r="CF314" s="1212"/>
      <c r="CG314" s="1212"/>
      <c r="CH314" s="1212"/>
      <c r="CI314" s="1204"/>
      <c r="CJ314" s="1204"/>
      <c r="CK314" s="444"/>
    </row>
    <row r="315" spans="1:89" ht="19.5" hidden="1" customHeight="1">
      <c r="A315" s="814"/>
      <c r="B315" s="383"/>
      <c r="C315" s="2309" t="s">
        <v>600</v>
      </c>
      <c r="D315" s="2309"/>
      <c r="E315" s="2309"/>
      <c r="F315" s="2309"/>
      <c r="G315" s="2309"/>
      <c r="H315" s="2309"/>
      <c r="I315" s="2309"/>
      <c r="J315" s="2309"/>
      <c r="K315" s="2309"/>
      <c r="L315" s="2313"/>
      <c r="M315" s="2313"/>
      <c r="N315" s="2313"/>
      <c r="O315" s="2313"/>
      <c r="P315" s="2313"/>
      <c r="Q315" s="2313"/>
      <c r="R315" s="2313"/>
      <c r="S315" s="2313"/>
      <c r="T315" s="2297"/>
      <c r="U315" s="2297"/>
      <c r="V315" s="2297"/>
      <c r="W315" s="2297"/>
      <c r="X315" s="2297"/>
      <c r="Y315" s="2297"/>
      <c r="Z315" s="2297"/>
      <c r="AA315" s="2297"/>
      <c r="AB315" s="2302"/>
      <c r="AC315" s="2302"/>
      <c r="AD315" s="2302"/>
      <c r="AE315" s="2302"/>
      <c r="AF315" s="2302"/>
      <c r="AG315" s="2302"/>
      <c r="AH315" s="1650"/>
      <c r="AI315" s="1650"/>
      <c r="AJ315" s="2302"/>
      <c r="AK315" s="2302"/>
      <c r="AL315" s="2302"/>
      <c r="AM315" s="2302"/>
      <c r="AN315" s="2302"/>
      <c r="AO315" s="2302"/>
      <c r="AP315" s="2314">
        <v>0</v>
      </c>
      <c r="AQ315" s="2314"/>
      <c r="AR315" s="2314"/>
      <c r="AS315" s="2314"/>
      <c r="AT315" s="2314"/>
      <c r="AU315" s="2314"/>
      <c r="AV315" s="2314"/>
      <c r="AW315" s="2314"/>
      <c r="AY315" s="1702"/>
      <c r="AZ315" s="1702"/>
      <c r="BA315" s="1215"/>
      <c r="BB315" s="1216"/>
      <c r="BC315" s="1216"/>
      <c r="BD315" s="1216"/>
      <c r="BE315" s="1216"/>
      <c r="BF315" s="1216"/>
      <c r="BG315" s="1216"/>
      <c r="BH315" s="1216"/>
      <c r="BI315" s="1730"/>
      <c r="BJ315" s="1730"/>
      <c r="BK315" s="1730"/>
      <c r="BL315" s="1730"/>
      <c r="BM315" s="1730"/>
      <c r="BN315" s="1730"/>
      <c r="BO315" s="1730"/>
      <c r="BP315" s="1730"/>
      <c r="BQ315" s="1730"/>
      <c r="BR315" s="1730"/>
      <c r="BS315" s="1730"/>
      <c r="BT315" s="1730"/>
      <c r="BU315" s="1730"/>
      <c r="BV315" s="1730"/>
      <c r="BW315" s="1730"/>
      <c r="BX315" s="1730"/>
      <c r="BY315" s="1730"/>
      <c r="BZ315" s="1730"/>
      <c r="CA315" s="1730"/>
      <c r="CB315" s="1730"/>
      <c r="CC315" s="1212"/>
      <c r="CD315" s="1212"/>
      <c r="CE315" s="1212"/>
      <c r="CF315" s="1212"/>
      <c r="CG315" s="1212"/>
      <c r="CH315" s="1212"/>
      <c r="CI315" s="1204"/>
      <c r="CJ315" s="1204"/>
      <c r="CK315" s="444"/>
    </row>
    <row r="316" spans="1:89" ht="19.5" hidden="1" customHeight="1">
      <c r="A316" s="440"/>
      <c r="B316" s="1702"/>
      <c r="C316" s="2323" t="s">
        <v>258</v>
      </c>
      <c r="D316" s="2323"/>
      <c r="E316" s="2323"/>
      <c r="F316" s="2323"/>
      <c r="G316" s="2323"/>
      <c r="H316" s="2323"/>
      <c r="I316" s="2323"/>
      <c r="J316" s="2323"/>
      <c r="K316" s="2323"/>
      <c r="L316" s="2301">
        <v>0</v>
      </c>
      <c r="M316" s="2301"/>
      <c r="N316" s="2301"/>
      <c r="O316" s="2301"/>
      <c r="P316" s="2301"/>
      <c r="Q316" s="2301"/>
      <c r="R316" s="2301"/>
      <c r="S316" s="2301"/>
      <c r="T316" s="2301">
        <v>0</v>
      </c>
      <c r="U316" s="2301"/>
      <c r="V316" s="2301"/>
      <c r="W316" s="2301"/>
      <c r="X316" s="2301"/>
      <c r="Y316" s="2301"/>
      <c r="Z316" s="2301"/>
      <c r="AA316" s="2301"/>
      <c r="AB316" s="2301">
        <v>0</v>
      </c>
      <c r="AC316" s="2301"/>
      <c r="AD316" s="2301"/>
      <c r="AE316" s="2301"/>
      <c r="AF316" s="2301"/>
      <c r="AG316" s="2301"/>
      <c r="AH316" s="1649"/>
      <c r="AI316" s="1649"/>
      <c r="AJ316" s="2301">
        <v>0</v>
      </c>
      <c r="AK316" s="2301"/>
      <c r="AL316" s="2301"/>
      <c r="AM316" s="2301"/>
      <c r="AN316" s="2301"/>
      <c r="AO316" s="2301"/>
      <c r="AP316" s="2301">
        <v>0</v>
      </c>
      <c r="AQ316" s="2301"/>
      <c r="AR316" s="2301"/>
      <c r="AS316" s="2301"/>
      <c r="AT316" s="2301"/>
      <c r="AU316" s="2301"/>
      <c r="AV316" s="2301"/>
      <c r="AW316" s="2301"/>
      <c r="AY316" s="1702"/>
      <c r="AZ316" s="1702"/>
      <c r="BA316" s="1215"/>
      <c r="BB316" s="1216"/>
      <c r="BC316" s="1216"/>
      <c r="BD316" s="1216"/>
      <c r="BE316" s="1216"/>
      <c r="BF316" s="1216"/>
      <c r="BG316" s="1216"/>
      <c r="BH316" s="1216"/>
      <c r="BI316" s="1730"/>
      <c r="BJ316" s="1730"/>
      <c r="BK316" s="1730"/>
      <c r="BL316" s="1730"/>
      <c r="BM316" s="1730"/>
      <c r="BN316" s="1730"/>
      <c r="BO316" s="1730"/>
      <c r="BP316" s="1730"/>
      <c r="BQ316" s="1730"/>
      <c r="BR316" s="1730"/>
      <c r="BS316" s="1730"/>
      <c r="BT316" s="1730"/>
      <c r="BU316" s="1730"/>
      <c r="BV316" s="1730"/>
      <c r="BW316" s="1730"/>
      <c r="BX316" s="1730"/>
      <c r="BY316" s="1730"/>
      <c r="BZ316" s="1730"/>
      <c r="CA316" s="1730"/>
      <c r="CB316" s="1730"/>
      <c r="CC316" s="1212"/>
      <c r="CD316" s="1212"/>
      <c r="CE316" s="1212"/>
      <c r="CF316" s="1212"/>
      <c r="CG316" s="1212"/>
      <c r="CH316" s="1212"/>
      <c r="CI316" s="1204"/>
      <c r="CJ316" s="1204"/>
      <c r="CK316" s="444"/>
    </row>
    <row r="317" spans="1:89" ht="19.5" hidden="1" customHeight="1">
      <c r="A317" s="814"/>
      <c r="B317" s="383"/>
      <c r="C317" s="2309" t="s">
        <v>723</v>
      </c>
      <c r="D317" s="2309"/>
      <c r="E317" s="2309"/>
      <c r="F317" s="2309"/>
      <c r="G317" s="2309"/>
      <c r="H317" s="2309"/>
      <c r="I317" s="2309"/>
      <c r="J317" s="2309"/>
      <c r="K317" s="2309"/>
      <c r="L317" s="2313"/>
      <c r="M317" s="2313"/>
      <c r="N317" s="2313"/>
      <c r="O317" s="2313"/>
      <c r="P317" s="2313"/>
      <c r="Q317" s="2313"/>
      <c r="R317" s="2313"/>
      <c r="S317" s="2313"/>
      <c r="T317" s="2297"/>
      <c r="U317" s="2297"/>
      <c r="V317" s="2297"/>
      <c r="W317" s="2297"/>
      <c r="X317" s="2297"/>
      <c r="Y317" s="2297"/>
      <c r="Z317" s="2297"/>
      <c r="AA317" s="2297"/>
      <c r="AB317" s="2302"/>
      <c r="AC317" s="2302"/>
      <c r="AD317" s="2302"/>
      <c r="AE317" s="2302"/>
      <c r="AF317" s="2302"/>
      <c r="AG317" s="2302"/>
      <c r="AH317" s="1650"/>
      <c r="AI317" s="1650"/>
      <c r="AJ317" s="2302"/>
      <c r="AK317" s="2302"/>
      <c r="AL317" s="2302"/>
      <c r="AM317" s="2302"/>
      <c r="AN317" s="2302"/>
      <c r="AO317" s="2302"/>
      <c r="AP317" s="2314">
        <v>0</v>
      </c>
      <c r="AQ317" s="2314"/>
      <c r="AR317" s="2314"/>
      <c r="AS317" s="2314"/>
      <c r="AT317" s="2314"/>
      <c r="AU317" s="2314"/>
      <c r="AV317" s="2314"/>
      <c r="AW317" s="2314"/>
      <c r="AY317" s="1702"/>
      <c r="AZ317" s="1702"/>
      <c r="BA317" s="1215"/>
      <c r="BB317" s="1216"/>
      <c r="BC317" s="1216"/>
      <c r="BD317" s="1216"/>
      <c r="BE317" s="1216"/>
      <c r="BF317" s="1216"/>
      <c r="BG317" s="1216"/>
      <c r="BH317" s="1216"/>
      <c r="BI317" s="1730"/>
      <c r="BJ317" s="1730"/>
      <c r="BK317" s="1730"/>
      <c r="BL317" s="1730"/>
      <c r="BM317" s="1730"/>
      <c r="BN317" s="1730"/>
      <c r="BO317" s="1730"/>
      <c r="BP317" s="1730"/>
      <c r="BQ317" s="1730"/>
      <c r="BR317" s="1730"/>
      <c r="BS317" s="1730"/>
      <c r="BT317" s="1730"/>
      <c r="BU317" s="1730"/>
      <c r="BV317" s="1730"/>
      <c r="BW317" s="1730"/>
      <c r="BX317" s="1730"/>
      <c r="BY317" s="1730"/>
      <c r="BZ317" s="1730"/>
      <c r="CA317" s="1730"/>
      <c r="CB317" s="1730"/>
      <c r="CC317" s="1212"/>
      <c r="CD317" s="1212"/>
      <c r="CE317" s="1212"/>
      <c r="CF317" s="1212"/>
      <c r="CG317" s="1212"/>
      <c r="CH317" s="1212"/>
      <c r="CI317" s="1204"/>
      <c r="CJ317" s="1204"/>
      <c r="CK317" s="444"/>
    </row>
    <row r="318" spans="1:89" ht="19.5" hidden="1" customHeight="1">
      <c r="A318" s="814"/>
      <c r="B318" s="383"/>
      <c r="C318" s="2309" t="s">
        <v>718</v>
      </c>
      <c r="D318" s="2309"/>
      <c r="E318" s="2309"/>
      <c r="F318" s="2309"/>
      <c r="G318" s="2309"/>
      <c r="H318" s="2309"/>
      <c r="I318" s="2309"/>
      <c r="J318" s="2309"/>
      <c r="K318" s="2309"/>
      <c r="L318" s="2313"/>
      <c r="M318" s="2313"/>
      <c r="N318" s="2313"/>
      <c r="O318" s="2313"/>
      <c r="P318" s="2313"/>
      <c r="Q318" s="2313"/>
      <c r="R318" s="2313"/>
      <c r="S318" s="2313"/>
      <c r="T318" s="2297"/>
      <c r="U318" s="2297"/>
      <c r="V318" s="2297"/>
      <c r="W318" s="2297"/>
      <c r="X318" s="2297"/>
      <c r="Y318" s="2297"/>
      <c r="Z318" s="2297"/>
      <c r="AA318" s="2297"/>
      <c r="AB318" s="2302"/>
      <c r="AC318" s="2302"/>
      <c r="AD318" s="2302"/>
      <c r="AE318" s="2302"/>
      <c r="AF318" s="2302"/>
      <c r="AG318" s="2302"/>
      <c r="AH318" s="1650"/>
      <c r="AI318" s="1650"/>
      <c r="AJ318" s="2302"/>
      <c r="AK318" s="2302"/>
      <c r="AL318" s="2302"/>
      <c r="AM318" s="2302"/>
      <c r="AN318" s="2302"/>
      <c r="AO318" s="2302"/>
      <c r="AP318" s="2314">
        <v>0</v>
      </c>
      <c r="AQ318" s="2314"/>
      <c r="AR318" s="2314"/>
      <c r="AS318" s="2314"/>
      <c r="AT318" s="2314"/>
      <c r="AU318" s="2314"/>
      <c r="AV318" s="2314"/>
      <c r="AW318" s="2314"/>
      <c r="AY318" s="1702"/>
      <c r="AZ318" s="1702"/>
      <c r="BA318" s="1215"/>
      <c r="BB318" s="1216"/>
      <c r="BC318" s="1216"/>
      <c r="BD318" s="1216"/>
      <c r="BE318" s="1216"/>
      <c r="BF318" s="1216"/>
      <c r="BG318" s="1216"/>
      <c r="BH318" s="1216"/>
      <c r="BI318" s="1730"/>
      <c r="BJ318" s="1730"/>
      <c r="BK318" s="1730"/>
      <c r="BL318" s="1730"/>
      <c r="BM318" s="1730"/>
      <c r="BN318" s="1730"/>
      <c r="BO318" s="1730"/>
      <c r="BP318" s="1730"/>
      <c r="BQ318" s="1730"/>
      <c r="BR318" s="1730"/>
      <c r="BS318" s="1730"/>
      <c r="BT318" s="1730"/>
      <c r="BU318" s="1730"/>
      <c r="BV318" s="1730"/>
      <c r="BW318" s="1730"/>
      <c r="BX318" s="1730"/>
      <c r="BY318" s="1730"/>
      <c r="BZ318" s="1730"/>
      <c r="CA318" s="1730"/>
      <c r="CB318" s="1730"/>
      <c r="CC318" s="1212"/>
      <c r="CD318" s="1212"/>
      <c r="CE318" s="1212"/>
      <c r="CF318" s="1212"/>
      <c r="CG318" s="1212"/>
      <c r="CH318" s="1212"/>
      <c r="CI318" s="1204"/>
      <c r="CJ318" s="1204"/>
      <c r="CK318" s="444"/>
    </row>
    <row r="319" spans="1:89" ht="19.5" hidden="1" customHeight="1">
      <c r="A319" s="440"/>
      <c r="B319" s="1702"/>
      <c r="C319" s="2292" t="s">
        <v>265</v>
      </c>
      <c r="D319" s="2292"/>
      <c r="E319" s="2292"/>
      <c r="F319" s="2292"/>
      <c r="G319" s="2292"/>
      <c r="H319" s="2292"/>
      <c r="I319" s="2292"/>
      <c r="J319" s="2292"/>
      <c r="K319" s="2292"/>
      <c r="L319" s="2295">
        <v>0</v>
      </c>
      <c r="M319" s="2295"/>
      <c r="N319" s="2295"/>
      <c r="O319" s="2295"/>
      <c r="P319" s="2295"/>
      <c r="Q319" s="2295"/>
      <c r="R319" s="2295"/>
      <c r="S319" s="2295"/>
      <c r="T319" s="2295">
        <v>0</v>
      </c>
      <c r="U319" s="2295"/>
      <c r="V319" s="2295"/>
      <c r="W319" s="2295"/>
      <c r="X319" s="2295"/>
      <c r="Y319" s="2295"/>
      <c r="Z319" s="2295"/>
      <c r="AA319" s="2295"/>
      <c r="AB319" s="2295">
        <v>0</v>
      </c>
      <c r="AC319" s="2295"/>
      <c r="AD319" s="2295"/>
      <c r="AE319" s="2295"/>
      <c r="AF319" s="2295"/>
      <c r="AG319" s="2295"/>
      <c r="AH319" s="1647"/>
      <c r="AI319" s="1647"/>
      <c r="AJ319" s="2296">
        <v>0</v>
      </c>
      <c r="AK319" s="2296"/>
      <c r="AL319" s="2296"/>
      <c r="AM319" s="2296"/>
      <c r="AN319" s="2296"/>
      <c r="AO319" s="2296"/>
      <c r="AP319" s="2296">
        <v>0</v>
      </c>
      <c r="AQ319" s="2296"/>
      <c r="AR319" s="2296"/>
      <c r="AS319" s="2296"/>
      <c r="AT319" s="2296"/>
      <c r="AU319" s="2296"/>
      <c r="AV319" s="2296"/>
      <c r="AW319" s="2296"/>
      <c r="AY319" s="1702"/>
      <c r="AZ319" s="1702"/>
      <c r="BA319" s="1215"/>
      <c r="BB319" s="1216"/>
      <c r="BC319" s="1216"/>
      <c r="BD319" s="1216"/>
      <c r="BE319" s="1216"/>
      <c r="BF319" s="1216"/>
      <c r="BG319" s="1216"/>
      <c r="BH319" s="1216"/>
      <c r="BI319" s="1730"/>
      <c r="BJ319" s="1730"/>
      <c r="BK319" s="1730"/>
      <c r="BL319" s="1730"/>
      <c r="BM319" s="1730"/>
      <c r="BN319" s="1730"/>
      <c r="BO319" s="1730"/>
      <c r="BP319" s="1730"/>
      <c r="BQ319" s="1730"/>
      <c r="BR319" s="1730"/>
      <c r="BS319" s="1730"/>
      <c r="BT319" s="1730"/>
      <c r="BU319" s="1730"/>
      <c r="BV319" s="1730"/>
      <c r="BW319" s="1730"/>
      <c r="BX319" s="1730"/>
      <c r="BY319" s="1730"/>
      <c r="BZ319" s="1730"/>
      <c r="CA319" s="1730"/>
      <c r="CB319" s="1730"/>
      <c r="CC319" s="1212"/>
      <c r="CD319" s="1212"/>
      <c r="CE319" s="1212"/>
      <c r="CF319" s="1212"/>
      <c r="CG319" s="1212"/>
      <c r="CH319" s="1212"/>
      <c r="CI319" s="1204"/>
      <c r="CJ319" s="1204"/>
      <c r="CK319" s="444"/>
    </row>
    <row r="320" spans="1:89" ht="19.5" hidden="1" customHeight="1">
      <c r="C320" s="2318" t="s">
        <v>260</v>
      </c>
      <c r="D320" s="2318"/>
      <c r="E320" s="2318"/>
      <c r="F320" s="2318"/>
      <c r="G320" s="2318"/>
      <c r="H320" s="2318"/>
      <c r="I320" s="2319"/>
      <c r="J320" s="2318"/>
      <c r="K320" s="2318"/>
      <c r="L320" s="2303"/>
      <c r="M320" s="2303"/>
      <c r="N320" s="2304"/>
      <c r="O320" s="2303"/>
      <c r="P320" s="2303"/>
      <c r="Q320" s="2304"/>
      <c r="R320" s="2304"/>
      <c r="S320" s="2303"/>
      <c r="T320" s="2305"/>
      <c r="U320" s="2305"/>
      <c r="V320" s="2332"/>
      <c r="W320" s="2305"/>
      <c r="X320" s="2332"/>
      <c r="Y320" s="2305"/>
      <c r="Z320" s="2332"/>
      <c r="AA320" s="2305"/>
      <c r="AB320" s="2305"/>
      <c r="AC320" s="2305"/>
      <c r="AD320" s="2332"/>
      <c r="AE320" s="2305"/>
      <c r="AF320" s="2305"/>
      <c r="AG320" s="2305"/>
      <c r="AH320" s="1662"/>
      <c r="AI320" s="1662"/>
      <c r="AJ320" s="2305"/>
      <c r="AK320" s="2306"/>
      <c r="AL320" s="2305"/>
      <c r="AM320" s="2305"/>
      <c r="AN320" s="2305"/>
      <c r="AO320" s="2305"/>
      <c r="AP320" s="2348"/>
      <c r="AQ320" s="2348"/>
      <c r="AR320" s="2349"/>
      <c r="AS320" s="2349"/>
      <c r="AT320" s="2349"/>
      <c r="AU320" s="2348"/>
      <c r="AV320" s="2348"/>
      <c r="AW320" s="2348"/>
      <c r="AY320" s="1702"/>
      <c r="AZ320" s="1702"/>
      <c r="BA320" s="1215"/>
      <c r="BB320" s="1216"/>
      <c r="BC320" s="1216"/>
      <c r="BD320" s="1216"/>
      <c r="BE320" s="1216"/>
      <c r="BF320" s="1216"/>
      <c r="BG320" s="1216"/>
      <c r="BH320" s="1216"/>
      <c r="BI320" s="1730"/>
      <c r="BJ320" s="1730"/>
      <c r="BK320" s="1730"/>
      <c r="BL320" s="1730"/>
      <c r="BM320" s="1730"/>
      <c r="BN320" s="1730"/>
      <c r="BO320" s="1730"/>
      <c r="BP320" s="1730"/>
      <c r="BQ320" s="1730"/>
      <c r="BR320" s="1730"/>
      <c r="BS320" s="1730"/>
      <c r="BT320" s="1730"/>
      <c r="BU320" s="1730"/>
      <c r="BV320" s="1730"/>
      <c r="BW320" s="1730"/>
      <c r="BX320" s="1730"/>
      <c r="BY320" s="1730"/>
      <c r="BZ320" s="1730"/>
      <c r="CA320" s="1730"/>
      <c r="CB320" s="1730"/>
      <c r="CC320" s="1212"/>
      <c r="CD320" s="1212"/>
      <c r="CE320" s="1212"/>
      <c r="CF320" s="1212"/>
      <c r="CG320" s="1212"/>
      <c r="CH320" s="1212"/>
      <c r="CI320" s="1204"/>
      <c r="CJ320" s="1204"/>
      <c r="CK320" s="444"/>
    </row>
    <row r="321" spans="1:89" ht="19.5" hidden="1" customHeight="1">
      <c r="A321" s="440"/>
      <c r="B321" s="1702"/>
      <c r="C321" s="2329" t="s">
        <v>792</v>
      </c>
      <c r="D321" s="2329"/>
      <c r="E321" s="2329"/>
      <c r="F321" s="2329"/>
      <c r="G321" s="2329"/>
      <c r="H321" s="2329"/>
      <c r="I321" s="2330"/>
      <c r="J321" s="2329"/>
      <c r="K321" s="2329"/>
      <c r="L321" s="2299"/>
      <c r="M321" s="2299"/>
      <c r="N321" s="2322"/>
      <c r="O321" s="2299"/>
      <c r="P321" s="2299"/>
      <c r="Q321" s="2322"/>
      <c r="R321" s="2322"/>
      <c r="S321" s="2299"/>
      <c r="T321" s="2299"/>
      <c r="U321" s="2299"/>
      <c r="V321" s="2322"/>
      <c r="W321" s="2299"/>
      <c r="X321" s="2322"/>
      <c r="Y321" s="2299"/>
      <c r="Z321" s="2322"/>
      <c r="AA321" s="2299"/>
      <c r="AB321" s="2325"/>
      <c r="AC321" s="2325"/>
      <c r="AD321" s="2326"/>
      <c r="AE321" s="2325"/>
      <c r="AF321" s="2325"/>
      <c r="AG321" s="2325"/>
      <c r="AH321" s="1658"/>
      <c r="AI321" s="1658"/>
      <c r="AJ321" s="2325"/>
      <c r="AK321" s="2676"/>
      <c r="AL321" s="2325"/>
      <c r="AM321" s="2325"/>
      <c r="AN321" s="2325"/>
      <c r="AO321" s="2325"/>
      <c r="AP321" s="2327">
        <v>0</v>
      </c>
      <c r="AQ321" s="2327"/>
      <c r="AR321" s="2328"/>
      <c r="AS321" s="2328"/>
      <c r="AT321" s="2328"/>
      <c r="AU321" s="2327"/>
      <c r="AV321" s="2327"/>
      <c r="AW321" s="2327"/>
      <c r="AY321" s="1702"/>
      <c r="AZ321" s="1702"/>
      <c r="BA321" s="1215"/>
      <c r="BB321" s="1216"/>
      <c r="BC321" s="1216"/>
      <c r="BD321" s="1216"/>
      <c r="BE321" s="1216"/>
      <c r="BF321" s="1216"/>
      <c r="BG321" s="1216"/>
      <c r="BH321" s="1216"/>
      <c r="BI321" s="1730"/>
      <c r="BJ321" s="1730"/>
      <c r="BK321" s="1730"/>
      <c r="BL321" s="1730"/>
      <c r="BM321" s="1730"/>
      <c r="BN321" s="1730"/>
      <c r="BO321" s="1730"/>
      <c r="BP321" s="1730"/>
      <c r="BQ321" s="1730"/>
      <c r="BR321" s="1730"/>
      <c r="BS321" s="1730"/>
      <c r="BT321" s="1730"/>
      <c r="BU321" s="1730"/>
      <c r="BV321" s="1730"/>
      <c r="BW321" s="1730"/>
      <c r="BX321" s="1730"/>
      <c r="BY321" s="1730"/>
      <c r="BZ321" s="1730"/>
      <c r="CA321" s="1730"/>
      <c r="CB321" s="1730"/>
      <c r="CC321" s="1212"/>
      <c r="CD321" s="1212"/>
      <c r="CE321" s="1212"/>
      <c r="CF321" s="1212"/>
      <c r="CG321" s="1212"/>
      <c r="CH321" s="1212"/>
      <c r="CI321" s="1204"/>
      <c r="CJ321" s="1204"/>
      <c r="CK321" s="444"/>
    </row>
    <row r="322" spans="1:89" ht="19.5" hidden="1" customHeight="1">
      <c r="A322" s="440"/>
      <c r="B322" s="1702"/>
      <c r="C322" s="2341" t="s">
        <v>257</v>
      </c>
      <c r="D322" s="2341"/>
      <c r="E322" s="2341"/>
      <c r="F322" s="2341"/>
      <c r="G322" s="2341"/>
      <c r="H322" s="2341"/>
      <c r="I322" s="2341"/>
      <c r="J322" s="2341"/>
      <c r="K322" s="2341"/>
      <c r="L322" s="2356">
        <v>0</v>
      </c>
      <c r="M322" s="2356"/>
      <c r="N322" s="2356"/>
      <c r="O322" s="2356"/>
      <c r="P322" s="2356"/>
      <c r="Q322" s="2356"/>
      <c r="R322" s="2356"/>
      <c r="S322" s="2356"/>
      <c r="T322" s="2356">
        <v>0</v>
      </c>
      <c r="U322" s="2356"/>
      <c r="V322" s="2356"/>
      <c r="W322" s="2356"/>
      <c r="X322" s="2356"/>
      <c r="Y322" s="2356"/>
      <c r="Z322" s="2356"/>
      <c r="AA322" s="2356"/>
      <c r="AB322" s="2356">
        <v>0</v>
      </c>
      <c r="AC322" s="2356"/>
      <c r="AD322" s="2356"/>
      <c r="AE322" s="2356"/>
      <c r="AF322" s="2356"/>
      <c r="AG322" s="2356"/>
      <c r="AH322" s="1657"/>
      <c r="AI322" s="1657"/>
      <c r="AJ322" s="2301">
        <v>0</v>
      </c>
      <c r="AK322" s="2301"/>
      <c r="AL322" s="2301"/>
      <c r="AM322" s="2301"/>
      <c r="AN322" s="2301"/>
      <c r="AO322" s="2301"/>
      <c r="AP322" s="2356">
        <v>0</v>
      </c>
      <c r="AQ322" s="2356"/>
      <c r="AR322" s="2356"/>
      <c r="AS322" s="2356"/>
      <c r="AT322" s="2356"/>
      <c r="AU322" s="2356"/>
      <c r="AV322" s="2356"/>
      <c r="AW322" s="2356"/>
      <c r="AY322" s="1702"/>
      <c r="AZ322" s="1702"/>
      <c r="BA322" s="1215"/>
      <c r="BB322" s="1216"/>
      <c r="BC322" s="1216"/>
      <c r="BD322" s="1216"/>
      <c r="BE322" s="1216"/>
      <c r="BF322" s="1216"/>
      <c r="BG322" s="1216"/>
      <c r="BH322" s="1216"/>
      <c r="BI322" s="1730"/>
      <c r="BJ322" s="1730"/>
      <c r="BK322" s="1730"/>
      <c r="BL322" s="1730"/>
      <c r="BM322" s="1730"/>
      <c r="BN322" s="1730"/>
      <c r="BO322" s="1730"/>
      <c r="BP322" s="1730"/>
      <c r="BQ322" s="1730"/>
      <c r="BR322" s="1730"/>
      <c r="BS322" s="1730"/>
      <c r="BT322" s="1730"/>
      <c r="BU322" s="1730"/>
      <c r="BV322" s="1730"/>
      <c r="BW322" s="1730"/>
      <c r="BX322" s="1730"/>
      <c r="BY322" s="1730"/>
      <c r="BZ322" s="1730"/>
      <c r="CA322" s="1730"/>
      <c r="CB322" s="1730"/>
      <c r="CC322" s="1212"/>
      <c r="CD322" s="1212"/>
      <c r="CE322" s="1212"/>
      <c r="CF322" s="1212"/>
      <c r="CG322" s="1212"/>
      <c r="CH322" s="1212"/>
      <c r="CI322" s="1204"/>
      <c r="CJ322" s="1204"/>
      <c r="CK322" s="444"/>
    </row>
    <row r="323" spans="1:89" ht="19.5" hidden="1" customHeight="1">
      <c r="A323" s="814"/>
      <c r="B323" s="383"/>
      <c r="C323" s="2309" t="s">
        <v>263</v>
      </c>
      <c r="D323" s="2309"/>
      <c r="E323" s="2309"/>
      <c r="F323" s="2309"/>
      <c r="G323" s="2309"/>
      <c r="H323" s="2309"/>
      <c r="I323" s="2309"/>
      <c r="J323" s="2309"/>
      <c r="K323" s="2309"/>
      <c r="L323" s="2297"/>
      <c r="M323" s="2297"/>
      <c r="N323" s="2297"/>
      <c r="O323" s="2297"/>
      <c r="P323" s="2297"/>
      <c r="Q323" s="2297"/>
      <c r="R323" s="2297"/>
      <c r="S323" s="2297"/>
      <c r="T323" s="2297"/>
      <c r="U323" s="2297"/>
      <c r="V323" s="2297"/>
      <c r="W323" s="2297"/>
      <c r="X323" s="2297"/>
      <c r="Y323" s="2297"/>
      <c r="Z323" s="2297"/>
      <c r="AA323" s="2297"/>
      <c r="AB323" s="2302"/>
      <c r="AC323" s="2302"/>
      <c r="AD323" s="2302"/>
      <c r="AE323" s="2302"/>
      <c r="AF323" s="2302"/>
      <c r="AG323" s="2302"/>
      <c r="AH323" s="1650"/>
      <c r="AI323" s="1650"/>
      <c r="AJ323" s="2302"/>
      <c r="AK323" s="2302"/>
      <c r="AL323" s="2302"/>
      <c r="AM323" s="2302"/>
      <c r="AN323" s="2302"/>
      <c r="AO323" s="2302"/>
      <c r="AP323" s="2297">
        <v>0</v>
      </c>
      <c r="AQ323" s="2297"/>
      <c r="AR323" s="2297"/>
      <c r="AS323" s="2297"/>
      <c r="AT323" s="2297"/>
      <c r="AU323" s="2297"/>
      <c r="AV323" s="2297"/>
      <c r="AW323" s="2297"/>
      <c r="AY323" s="1702"/>
      <c r="AZ323" s="1702"/>
      <c r="BA323" s="1215"/>
      <c r="BB323" s="1216"/>
      <c r="BC323" s="1216"/>
      <c r="BD323" s="1216"/>
      <c r="BE323" s="1216"/>
      <c r="BF323" s="1216"/>
      <c r="BG323" s="1216"/>
      <c r="BH323" s="1216"/>
      <c r="BI323" s="1730"/>
      <c r="BJ323" s="1730"/>
      <c r="BK323" s="1730"/>
      <c r="BL323" s="1730"/>
      <c r="BM323" s="1730"/>
      <c r="BN323" s="1730"/>
      <c r="BO323" s="1730"/>
      <c r="BP323" s="1730"/>
      <c r="BQ323" s="1730"/>
      <c r="BR323" s="1730"/>
      <c r="BS323" s="1730"/>
      <c r="BT323" s="1730"/>
      <c r="BU323" s="1730"/>
      <c r="BV323" s="1730"/>
      <c r="BW323" s="1730"/>
      <c r="BX323" s="1730"/>
      <c r="BY323" s="1730"/>
      <c r="BZ323" s="1730"/>
      <c r="CA323" s="1730"/>
      <c r="CB323" s="1730"/>
      <c r="CC323" s="1212"/>
      <c r="CD323" s="1212"/>
      <c r="CE323" s="1212"/>
      <c r="CF323" s="1212"/>
      <c r="CG323" s="1212"/>
      <c r="CH323" s="1212"/>
      <c r="CI323" s="1204"/>
      <c r="CJ323" s="1204"/>
      <c r="CK323" s="444"/>
    </row>
    <row r="324" spans="1:89" ht="19.5" hidden="1" customHeight="1">
      <c r="A324" s="440"/>
      <c r="B324" s="1702"/>
      <c r="C324" s="2309" t="s">
        <v>264</v>
      </c>
      <c r="D324" s="2309"/>
      <c r="E324" s="2309"/>
      <c r="F324" s="2309"/>
      <c r="G324" s="2309"/>
      <c r="H324" s="2309"/>
      <c r="I324" s="2309"/>
      <c r="J324" s="2309"/>
      <c r="K324" s="2309"/>
      <c r="L324" s="2420"/>
      <c r="M324" s="2420"/>
      <c r="N324" s="2420"/>
      <c r="O324" s="2420"/>
      <c r="P324" s="2420"/>
      <c r="Q324" s="2420"/>
      <c r="R324" s="2420"/>
      <c r="S324" s="2420"/>
      <c r="T324" s="2356"/>
      <c r="U324" s="2356"/>
      <c r="V324" s="2356"/>
      <c r="W324" s="2356"/>
      <c r="X324" s="2356"/>
      <c r="Y324" s="2356"/>
      <c r="Z324" s="2356"/>
      <c r="AA324" s="2356"/>
      <c r="AB324" s="2693"/>
      <c r="AC324" s="2693"/>
      <c r="AD324" s="2693"/>
      <c r="AE324" s="2693"/>
      <c r="AF324" s="2693"/>
      <c r="AG324" s="2693"/>
      <c r="AH324" s="1720"/>
      <c r="AI324" s="1720"/>
      <c r="AJ324" s="2693"/>
      <c r="AK324" s="2693"/>
      <c r="AL324" s="2693"/>
      <c r="AM324" s="2693"/>
      <c r="AN324" s="2693"/>
      <c r="AO324" s="2693"/>
      <c r="AP324" s="2297">
        <v>0</v>
      </c>
      <c r="AQ324" s="2297"/>
      <c r="AR324" s="2297"/>
      <c r="AS324" s="2297"/>
      <c r="AT324" s="2297"/>
      <c r="AU324" s="2297"/>
      <c r="AV324" s="2297"/>
      <c r="AW324" s="2297"/>
      <c r="AY324" s="1702"/>
      <c r="AZ324" s="1702"/>
      <c r="BA324" s="1215"/>
      <c r="BB324" s="1216"/>
      <c r="BC324" s="1216"/>
      <c r="BD324" s="1216"/>
      <c r="BE324" s="1216"/>
      <c r="BF324" s="1216"/>
      <c r="BG324" s="1216"/>
      <c r="BH324" s="1216"/>
      <c r="BI324" s="1730"/>
      <c r="BJ324" s="1730"/>
      <c r="BK324" s="1730"/>
      <c r="BL324" s="1730"/>
      <c r="BM324" s="1730"/>
      <c r="BN324" s="1730"/>
      <c r="BO324" s="1730"/>
      <c r="BP324" s="1730"/>
      <c r="BQ324" s="1730"/>
      <c r="BR324" s="1730"/>
      <c r="BS324" s="1730"/>
      <c r="BT324" s="1730"/>
      <c r="BU324" s="1730"/>
      <c r="BV324" s="1730"/>
      <c r="BW324" s="1730"/>
      <c r="BX324" s="1730"/>
      <c r="BY324" s="1730"/>
      <c r="BZ324" s="1730"/>
      <c r="CA324" s="1730"/>
      <c r="CB324" s="1730"/>
      <c r="CC324" s="1212"/>
      <c r="CD324" s="1212"/>
      <c r="CE324" s="1212"/>
      <c r="CF324" s="1212"/>
      <c r="CG324" s="1212"/>
      <c r="CH324" s="1212"/>
      <c r="CI324" s="1204"/>
      <c r="CJ324" s="1204"/>
      <c r="CK324" s="444"/>
    </row>
    <row r="325" spans="1:89" ht="19.5" hidden="1" customHeight="1">
      <c r="A325" s="440"/>
      <c r="B325" s="1702"/>
      <c r="C325" s="2341" t="s">
        <v>258</v>
      </c>
      <c r="D325" s="2341"/>
      <c r="E325" s="2341"/>
      <c r="F325" s="2341"/>
      <c r="G325" s="2341"/>
      <c r="H325" s="2341"/>
      <c r="I325" s="2341"/>
      <c r="J325" s="2341"/>
      <c r="K325" s="2341"/>
      <c r="L325" s="2301">
        <v>0</v>
      </c>
      <c r="M325" s="2301"/>
      <c r="N325" s="2301"/>
      <c r="O325" s="2301"/>
      <c r="P325" s="2301"/>
      <c r="Q325" s="2301"/>
      <c r="R325" s="2301"/>
      <c r="S325" s="2301"/>
      <c r="T325" s="2301">
        <v>0</v>
      </c>
      <c r="U325" s="2301"/>
      <c r="V325" s="2301"/>
      <c r="W325" s="2301"/>
      <c r="X325" s="2301"/>
      <c r="Y325" s="2301"/>
      <c r="Z325" s="2301"/>
      <c r="AA325" s="2301"/>
      <c r="AB325" s="2301">
        <v>0</v>
      </c>
      <c r="AC325" s="2301"/>
      <c r="AD325" s="2301"/>
      <c r="AE325" s="2301"/>
      <c r="AF325" s="2301"/>
      <c r="AG325" s="2301"/>
      <c r="AH325" s="1649"/>
      <c r="AI325" s="1649"/>
      <c r="AJ325" s="2301">
        <v>0</v>
      </c>
      <c r="AK325" s="2301"/>
      <c r="AL325" s="2301"/>
      <c r="AM325" s="2301"/>
      <c r="AN325" s="2301"/>
      <c r="AO325" s="2301"/>
      <c r="AP325" s="2301">
        <v>0</v>
      </c>
      <c r="AQ325" s="2301"/>
      <c r="AR325" s="2301"/>
      <c r="AS325" s="2301"/>
      <c r="AT325" s="2301"/>
      <c r="AU325" s="2301"/>
      <c r="AV325" s="2301"/>
      <c r="AW325" s="2301"/>
      <c r="AY325" s="1702"/>
      <c r="AZ325" s="1702"/>
      <c r="BA325" s="1215"/>
      <c r="BB325" s="1216"/>
      <c r="BC325" s="1216"/>
      <c r="BD325" s="1216"/>
      <c r="BE325" s="1216"/>
      <c r="BF325" s="1216"/>
      <c r="BG325" s="1216"/>
      <c r="BH325" s="1216"/>
      <c r="BI325" s="1730"/>
      <c r="BJ325" s="1730"/>
      <c r="BK325" s="1730"/>
      <c r="BL325" s="1730"/>
      <c r="BM325" s="1730"/>
      <c r="BN325" s="1730"/>
      <c r="BO325" s="1730"/>
      <c r="BP325" s="1730"/>
      <c r="BQ325" s="1730"/>
      <c r="BR325" s="1730"/>
      <c r="BS325" s="1730"/>
      <c r="BT325" s="1730"/>
      <c r="BU325" s="1730"/>
      <c r="BV325" s="1730"/>
      <c r="BW325" s="1730"/>
      <c r="BX325" s="1730"/>
      <c r="BY325" s="1730"/>
      <c r="BZ325" s="1730"/>
      <c r="CA325" s="1730"/>
      <c r="CB325" s="1730"/>
      <c r="CC325" s="1212"/>
      <c r="CD325" s="1212"/>
      <c r="CE325" s="1212"/>
      <c r="CF325" s="1212"/>
      <c r="CG325" s="1212"/>
      <c r="CH325" s="1212"/>
      <c r="CI325" s="1204"/>
      <c r="CJ325" s="1204"/>
      <c r="CK325" s="444"/>
    </row>
    <row r="326" spans="1:89" ht="19.5" hidden="1" customHeight="1">
      <c r="A326" s="1206"/>
      <c r="B326" s="367"/>
      <c r="C326" s="2309" t="s">
        <v>718</v>
      </c>
      <c r="D326" s="2309"/>
      <c r="E326" s="2309"/>
      <c r="F326" s="2309"/>
      <c r="G326" s="2309"/>
      <c r="H326" s="2309"/>
      <c r="I326" s="2309"/>
      <c r="J326" s="2309"/>
      <c r="K326" s="2309"/>
      <c r="L326" s="2313"/>
      <c r="M326" s="2313"/>
      <c r="N326" s="2313"/>
      <c r="O326" s="2313"/>
      <c r="P326" s="2313"/>
      <c r="Q326" s="2313"/>
      <c r="R326" s="2313"/>
      <c r="S326" s="2313"/>
      <c r="T326" s="2356"/>
      <c r="U326" s="2356"/>
      <c r="V326" s="2356"/>
      <c r="W326" s="2356"/>
      <c r="X326" s="2356"/>
      <c r="Y326" s="2356"/>
      <c r="Z326" s="2356"/>
      <c r="AA326" s="2356"/>
      <c r="AB326" s="2693"/>
      <c r="AC326" s="2693"/>
      <c r="AD326" s="2693"/>
      <c r="AE326" s="2693"/>
      <c r="AF326" s="2693"/>
      <c r="AG326" s="2693"/>
      <c r="AH326" s="1720"/>
      <c r="AI326" s="1720"/>
      <c r="AJ326" s="2693"/>
      <c r="AK326" s="2693"/>
      <c r="AL326" s="2693"/>
      <c r="AM326" s="2693"/>
      <c r="AN326" s="2693"/>
      <c r="AO326" s="2693"/>
      <c r="AP326" s="2297">
        <v>0</v>
      </c>
      <c r="AQ326" s="2297"/>
      <c r="AR326" s="2297"/>
      <c r="AS326" s="2297"/>
      <c r="AT326" s="2297"/>
      <c r="AU326" s="2297"/>
      <c r="AV326" s="2297"/>
      <c r="AW326" s="2297"/>
      <c r="AY326" s="1702"/>
      <c r="AZ326" s="1702"/>
      <c r="BA326" s="1215"/>
      <c r="BB326" s="1216"/>
      <c r="BC326" s="1216"/>
      <c r="BD326" s="1216"/>
      <c r="BE326" s="1216"/>
      <c r="BF326" s="1216"/>
      <c r="BG326" s="1216"/>
      <c r="BH326" s="1216"/>
      <c r="BI326" s="1730"/>
      <c r="BJ326" s="1730"/>
      <c r="BK326" s="1730"/>
      <c r="BL326" s="1730"/>
      <c r="BM326" s="1730"/>
      <c r="BN326" s="1730"/>
      <c r="BO326" s="1730"/>
      <c r="BP326" s="1730"/>
      <c r="BQ326" s="1730"/>
      <c r="BR326" s="1730"/>
      <c r="BS326" s="1730"/>
      <c r="BT326" s="1730"/>
      <c r="BU326" s="1730"/>
      <c r="BV326" s="1730"/>
      <c r="BW326" s="1730"/>
      <c r="BX326" s="1730"/>
      <c r="BY326" s="1730"/>
      <c r="BZ326" s="1730"/>
      <c r="CA326" s="1730"/>
      <c r="CB326" s="1730"/>
      <c r="CC326" s="1212"/>
      <c r="CD326" s="1212"/>
      <c r="CE326" s="1212"/>
      <c r="CF326" s="1212"/>
      <c r="CG326" s="1212"/>
      <c r="CH326" s="1212"/>
      <c r="CI326" s="1204"/>
      <c r="CJ326" s="1204"/>
      <c r="CK326" s="444"/>
    </row>
    <row r="327" spans="1:89" ht="19.5" hidden="1" customHeight="1">
      <c r="A327" s="440"/>
      <c r="B327" s="1702"/>
      <c r="C327" s="2340" t="s">
        <v>796</v>
      </c>
      <c r="D327" s="2340"/>
      <c r="E327" s="2340"/>
      <c r="F327" s="2340"/>
      <c r="G327" s="2340"/>
      <c r="H327" s="2340"/>
      <c r="I327" s="2340"/>
      <c r="J327" s="2340"/>
      <c r="K327" s="2340"/>
      <c r="L327" s="2295">
        <v>0</v>
      </c>
      <c r="M327" s="2295"/>
      <c r="N327" s="2295"/>
      <c r="O327" s="2295"/>
      <c r="P327" s="2295"/>
      <c r="Q327" s="2295"/>
      <c r="R327" s="2295"/>
      <c r="S327" s="2295"/>
      <c r="T327" s="2295">
        <v>0</v>
      </c>
      <c r="U327" s="2295"/>
      <c r="V327" s="2295"/>
      <c r="W327" s="2295"/>
      <c r="X327" s="2295"/>
      <c r="Y327" s="2295"/>
      <c r="Z327" s="2295"/>
      <c r="AA327" s="2295"/>
      <c r="AB327" s="2295">
        <v>0</v>
      </c>
      <c r="AC327" s="2295"/>
      <c r="AD327" s="2295"/>
      <c r="AE327" s="2295"/>
      <c r="AF327" s="2295"/>
      <c r="AG327" s="2295"/>
      <c r="AH327" s="1647"/>
      <c r="AI327" s="1647"/>
      <c r="AJ327" s="2295">
        <v>0</v>
      </c>
      <c r="AK327" s="2295"/>
      <c r="AL327" s="2295"/>
      <c r="AM327" s="2295"/>
      <c r="AN327" s="2295"/>
      <c r="AO327" s="2295"/>
      <c r="AP327" s="2295">
        <v>0</v>
      </c>
      <c r="AQ327" s="2295"/>
      <c r="AR327" s="2295"/>
      <c r="AS327" s="2295"/>
      <c r="AT327" s="2295"/>
      <c r="AU327" s="2295"/>
      <c r="AV327" s="2295"/>
      <c r="AW327" s="2295"/>
      <c r="AY327" s="1702"/>
      <c r="AZ327" s="1702"/>
      <c r="BA327" s="1215"/>
      <c r="BB327" s="1216"/>
      <c r="BC327" s="1216"/>
      <c r="BD327" s="1216"/>
      <c r="BE327" s="1216"/>
      <c r="BF327" s="1216"/>
      <c r="BG327" s="1216"/>
      <c r="BH327" s="1216"/>
      <c r="BI327" s="1730"/>
      <c r="BJ327" s="1730"/>
      <c r="BK327" s="1730"/>
      <c r="BL327" s="1730"/>
      <c r="BM327" s="1730"/>
      <c r="BN327" s="1730"/>
      <c r="BO327" s="1730"/>
      <c r="BP327" s="1730"/>
      <c r="BQ327" s="1730"/>
      <c r="BR327" s="1730"/>
      <c r="BS327" s="1730"/>
      <c r="BT327" s="1730"/>
      <c r="BU327" s="1730"/>
      <c r="BV327" s="1730"/>
      <c r="BW327" s="1730"/>
      <c r="BX327" s="1730"/>
      <c r="BY327" s="1730"/>
      <c r="BZ327" s="1730"/>
      <c r="CA327" s="1730"/>
      <c r="CB327" s="1730"/>
      <c r="CC327" s="1212"/>
      <c r="CD327" s="1212"/>
      <c r="CE327" s="1212"/>
      <c r="CF327" s="1212"/>
      <c r="CG327" s="1212"/>
      <c r="CH327" s="1212"/>
      <c r="CI327" s="1204"/>
      <c r="CJ327" s="1204"/>
      <c r="CK327" s="444"/>
    </row>
    <row r="328" spans="1:89" ht="19.5" hidden="1" customHeight="1">
      <c r="C328" s="2318" t="s">
        <v>261</v>
      </c>
      <c r="D328" s="2318"/>
      <c r="E328" s="2318"/>
      <c r="F328" s="2318"/>
      <c r="G328" s="2318"/>
      <c r="H328" s="2318"/>
      <c r="I328" s="2319"/>
      <c r="J328" s="2318"/>
      <c r="K328" s="2318"/>
      <c r="L328" s="2303"/>
      <c r="M328" s="2303"/>
      <c r="N328" s="2304"/>
      <c r="O328" s="2303"/>
      <c r="P328" s="2303"/>
      <c r="Q328" s="2304"/>
      <c r="R328" s="2304"/>
      <c r="S328" s="2303"/>
      <c r="T328" s="2694"/>
      <c r="U328" s="2694"/>
      <c r="V328" s="2695"/>
      <c r="W328" s="2694"/>
      <c r="X328" s="2695"/>
      <c r="Y328" s="2694"/>
      <c r="Z328" s="2695"/>
      <c r="AA328" s="2694"/>
      <c r="AB328" s="2350"/>
      <c r="AC328" s="2350"/>
      <c r="AD328" s="2351"/>
      <c r="AE328" s="2350"/>
      <c r="AF328" s="2350"/>
      <c r="AG328" s="2350"/>
      <c r="AH328" s="1646"/>
      <c r="AI328" s="1646"/>
      <c r="AJ328" s="2350"/>
      <c r="AK328" s="2362"/>
      <c r="AL328" s="2350"/>
      <c r="AM328" s="2350"/>
      <c r="AN328" s="2350"/>
      <c r="AO328" s="2350"/>
      <c r="AP328" s="2350"/>
      <c r="AQ328" s="2350"/>
      <c r="AR328" s="2351"/>
      <c r="AS328" s="2351"/>
      <c r="AT328" s="2351"/>
      <c r="AU328" s="2350"/>
      <c r="AV328" s="2350"/>
      <c r="AW328" s="2350"/>
      <c r="AY328" s="1702"/>
      <c r="AZ328" s="1702"/>
      <c r="BA328" s="1215"/>
      <c r="BB328" s="1216"/>
      <c r="BC328" s="1216"/>
      <c r="BD328" s="1216"/>
      <c r="BE328" s="1216"/>
      <c r="BF328" s="1216"/>
      <c r="BG328" s="1216"/>
      <c r="BH328" s="1216"/>
      <c r="BI328" s="1730"/>
      <c r="BJ328" s="1730"/>
      <c r="BK328" s="1730"/>
      <c r="BL328" s="1730"/>
      <c r="BM328" s="1730"/>
      <c r="BN328" s="1730"/>
      <c r="BO328" s="1730"/>
      <c r="BP328" s="1730"/>
      <c r="BQ328" s="1730"/>
      <c r="BR328" s="1730"/>
      <c r="BS328" s="1730"/>
      <c r="BT328" s="1730"/>
      <c r="BU328" s="1730"/>
      <c r="BV328" s="1730"/>
      <c r="BW328" s="1730"/>
      <c r="BX328" s="1730"/>
      <c r="BY328" s="1730"/>
      <c r="BZ328" s="1730"/>
      <c r="CA328" s="1730"/>
      <c r="CB328" s="1730"/>
      <c r="CC328" s="1212"/>
      <c r="CD328" s="1212"/>
      <c r="CE328" s="1212"/>
      <c r="CF328" s="1212"/>
      <c r="CG328" s="1212"/>
      <c r="CH328" s="1212"/>
      <c r="CI328" s="1204"/>
      <c r="CJ328" s="1204"/>
      <c r="CK328" s="444"/>
    </row>
    <row r="329" spans="1:89" ht="19.5" hidden="1" customHeight="1">
      <c r="A329" s="440"/>
      <c r="B329" s="1702"/>
      <c r="C329" s="2342" t="s">
        <v>797</v>
      </c>
      <c r="D329" s="2342"/>
      <c r="E329" s="2342"/>
      <c r="F329" s="2342"/>
      <c r="G329" s="2342"/>
      <c r="H329" s="2342"/>
      <c r="I329" s="2343"/>
      <c r="J329" s="2342"/>
      <c r="K329" s="2342"/>
      <c r="L329" s="2333">
        <v>0</v>
      </c>
      <c r="M329" s="2334"/>
      <c r="N329" s="2335"/>
      <c r="O329" s="2334"/>
      <c r="P329" s="2334"/>
      <c r="Q329" s="2335"/>
      <c r="R329" s="2335"/>
      <c r="S329" s="2336"/>
      <c r="T329" s="2333">
        <v>0</v>
      </c>
      <c r="U329" s="2334"/>
      <c r="V329" s="2335"/>
      <c r="W329" s="2334"/>
      <c r="X329" s="2335"/>
      <c r="Y329" s="2334"/>
      <c r="Z329" s="2335"/>
      <c r="AA329" s="2336"/>
      <c r="AB329" s="2333">
        <v>0</v>
      </c>
      <c r="AC329" s="2334"/>
      <c r="AD329" s="2335"/>
      <c r="AE329" s="2334"/>
      <c r="AF329" s="2334"/>
      <c r="AG329" s="2336"/>
      <c r="AH329" s="1656"/>
      <c r="AI329" s="1656"/>
      <c r="AJ329" s="2299">
        <v>0</v>
      </c>
      <c r="AK329" s="2300"/>
      <c r="AL329" s="2299"/>
      <c r="AM329" s="2299"/>
      <c r="AN329" s="2299"/>
      <c r="AO329" s="2299"/>
      <c r="AP329" s="2333">
        <v>0</v>
      </c>
      <c r="AQ329" s="2334"/>
      <c r="AR329" s="2335"/>
      <c r="AS329" s="2335"/>
      <c r="AT329" s="2335"/>
      <c r="AU329" s="2334"/>
      <c r="AV329" s="2334"/>
      <c r="AW329" s="2336"/>
      <c r="AY329" s="1702"/>
      <c r="AZ329" s="1702"/>
      <c r="BA329" s="1215"/>
      <c r="BB329" s="1216"/>
      <c r="BC329" s="1216"/>
      <c r="BD329" s="1216"/>
      <c r="BE329" s="1216"/>
      <c r="BF329" s="1216"/>
      <c r="BG329" s="1216"/>
      <c r="BH329" s="1216"/>
      <c r="BI329" s="1730"/>
      <c r="BJ329" s="1730"/>
      <c r="BK329" s="1730"/>
      <c r="BL329" s="1730"/>
      <c r="BM329" s="1730"/>
      <c r="BN329" s="1730"/>
      <c r="BO329" s="1730"/>
      <c r="BP329" s="1730"/>
      <c r="BQ329" s="1730"/>
      <c r="BR329" s="1730"/>
      <c r="BS329" s="1730"/>
      <c r="BT329" s="1730"/>
      <c r="BU329" s="1730"/>
      <c r="BV329" s="1730"/>
      <c r="BW329" s="1730"/>
      <c r="BX329" s="1730"/>
      <c r="BY329" s="1730"/>
      <c r="BZ329" s="1730"/>
      <c r="CA329" s="1730"/>
      <c r="CB329" s="1730"/>
      <c r="CC329" s="1212"/>
      <c r="CD329" s="1212"/>
      <c r="CE329" s="1212"/>
      <c r="CF329" s="1212"/>
      <c r="CG329" s="1212"/>
      <c r="CH329" s="1212"/>
      <c r="CI329" s="1204"/>
      <c r="CJ329" s="1204"/>
      <c r="CK329" s="444"/>
    </row>
    <row r="330" spans="1:89" ht="19.5" hidden="1" customHeight="1">
      <c r="A330" s="440"/>
      <c r="B330" s="1702"/>
      <c r="C330" s="2292" t="s">
        <v>262</v>
      </c>
      <c r="D330" s="2292"/>
      <c r="E330" s="2292"/>
      <c r="F330" s="2292"/>
      <c r="G330" s="2292"/>
      <c r="H330" s="2292"/>
      <c r="I330" s="2292"/>
      <c r="J330" s="2292"/>
      <c r="K330" s="2292"/>
      <c r="L330" s="2295">
        <v>0</v>
      </c>
      <c r="M330" s="2295"/>
      <c r="N330" s="2295"/>
      <c r="O330" s="2295"/>
      <c r="P330" s="2295"/>
      <c r="Q330" s="2295"/>
      <c r="R330" s="2295"/>
      <c r="S330" s="2295"/>
      <c r="T330" s="2361">
        <v>0</v>
      </c>
      <c r="U330" s="2361"/>
      <c r="V330" s="2361"/>
      <c r="W330" s="2361"/>
      <c r="X330" s="2361"/>
      <c r="Y330" s="2361"/>
      <c r="Z330" s="2361"/>
      <c r="AA330" s="2361"/>
      <c r="AB330" s="2307">
        <v>0</v>
      </c>
      <c r="AC330" s="2307"/>
      <c r="AD330" s="2307"/>
      <c r="AE330" s="2307"/>
      <c r="AF330" s="2307"/>
      <c r="AG330" s="2307"/>
      <c r="AH330" s="1651"/>
      <c r="AI330" s="1651"/>
      <c r="AJ330" s="2295">
        <v>0</v>
      </c>
      <c r="AK330" s="2295"/>
      <c r="AL330" s="2295"/>
      <c r="AM330" s="2295"/>
      <c r="AN330" s="2295"/>
      <c r="AO330" s="2295"/>
      <c r="AP330" s="2295">
        <v>0</v>
      </c>
      <c r="AQ330" s="2295"/>
      <c r="AR330" s="2295"/>
      <c r="AS330" s="2295"/>
      <c r="AT330" s="2295"/>
      <c r="AU330" s="2295"/>
      <c r="AV330" s="2295"/>
      <c r="AW330" s="2295"/>
      <c r="AY330" s="1702"/>
      <c r="AZ330" s="1702"/>
      <c r="BA330" s="1215"/>
      <c r="BB330" s="1216"/>
      <c r="BC330" s="1216"/>
      <c r="BD330" s="1216"/>
      <c r="BE330" s="1216"/>
      <c r="BF330" s="1216"/>
      <c r="BG330" s="1216"/>
      <c r="BH330" s="1216"/>
      <c r="BI330" s="1730"/>
      <c r="BJ330" s="1730"/>
      <c r="BK330" s="1730"/>
      <c r="BL330" s="1730"/>
      <c r="BM330" s="1730"/>
      <c r="BN330" s="1730"/>
      <c r="BO330" s="1730"/>
      <c r="BP330" s="1730"/>
      <c r="BQ330" s="1730"/>
      <c r="BR330" s="1730"/>
      <c r="BS330" s="1730"/>
      <c r="BT330" s="1730"/>
      <c r="BU330" s="1730"/>
      <c r="BV330" s="1730"/>
      <c r="BW330" s="1730"/>
      <c r="BX330" s="1730"/>
      <c r="BY330" s="1730"/>
      <c r="BZ330" s="1730"/>
      <c r="CA330" s="1730"/>
      <c r="CB330" s="1730"/>
      <c r="CC330" s="1212"/>
      <c r="CD330" s="1212"/>
      <c r="CE330" s="1212"/>
      <c r="CF330" s="1212"/>
      <c r="CG330" s="1212"/>
      <c r="CH330" s="1212"/>
      <c r="CI330" s="1204"/>
      <c r="CJ330" s="1204"/>
      <c r="CK330" s="444"/>
    </row>
    <row r="331" spans="1:89" ht="19.5" hidden="1" customHeight="1">
      <c r="A331" s="440"/>
      <c r="B331" s="1702"/>
      <c r="C331" s="1215"/>
      <c r="D331" s="1215"/>
      <c r="E331" s="1215"/>
      <c r="F331" s="1215"/>
      <c r="G331" s="1215"/>
      <c r="H331" s="1215"/>
      <c r="I331" s="1215"/>
      <c r="J331" s="1215"/>
      <c r="K331" s="1215"/>
      <c r="L331" s="1156"/>
      <c r="M331" s="1156"/>
      <c r="N331" s="1156"/>
      <c r="O331" s="1156"/>
      <c r="P331" s="1156"/>
      <c r="Q331" s="1156"/>
      <c r="R331" s="1156"/>
      <c r="S331" s="1156"/>
      <c r="T331" s="447"/>
      <c r="U331" s="447"/>
      <c r="V331" s="447"/>
      <c r="W331" s="447"/>
      <c r="X331" s="447"/>
      <c r="Y331" s="447"/>
      <c r="Z331" s="447"/>
      <c r="AA331" s="447"/>
      <c r="AB331" s="1155"/>
      <c r="AC331" s="1155"/>
      <c r="AD331" s="1155"/>
      <c r="AE331" s="1155"/>
      <c r="AF331" s="1155"/>
      <c r="AG331" s="1155"/>
      <c r="AH331" s="1155"/>
      <c r="AI331" s="1155"/>
      <c r="AJ331" s="1156"/>
      <c r="AK331" s="1156"/>
      <c r="AL331" s="1156"/>
      <c r="AM331" s="1156"/>
      <c r="AN331" s="1156"/>
      <c r="AO331" s="1156"/>
      <c r="AP331" s="1156"/>
      <c r="AQ331" s="1156"/>
      <c r="AR331" s="1156"/>
      <c r="AS331" s="1156"/>
      <c r="AT331" s="1156"/>
      <c r="AU331" s="1156"/>
      <c r="AV331" s="1156"/>
      <c r="AW331" s="1156"/>
      <c r="AY331" s="1702"/>
      <c r="AZ331" s="1702"/>
      <c r="BA331" s="1215"/>
      <c r="BB331" s="1216"/>
      <c r="BC331" s="1216"/>
      <c r="BD331" s="1216"/>
      <c r="BE331" s="1216"/>
      <c r="BF331" s="1216"/>
      <c r="BG331" s="1216"/>
      <c r="BH331" s="1216"/>
      <c r="BI331" s="1730"/>
      <c r="BJ331" s="1730"/>
      <c r="BK331" s="1730"/>
      <c r="BL331" s="1730"/>
      <c r="BM331" s="1730"/>
      <c r="BN331" s="1730"/>
      <c r="BO331" s="1730"/>
      <c r="BP331" s="1730"/>
      <c r="BQ331" s="1730"/>
      <c r="BR331" s="1730"/>
      <c r="BS331" s="1730"/>
      <c r="BT331" s="1730"/>
      <c r="BU331" s="1730"/>
      <c r="BV331" s="1730"/>
      <c r="BW331" s="1730"/>
      <c r="BX331" s="1730"/>
      <c r="BY331" s="1730"/>
      <c r="BZ331" s="1730"/>
      <c r="CA331" s="1730"/>
      <c r="CB331" s="1730"/>
      <c r="CC331" s="1212"/>
      <c r="CD331" s="1212"/>
      <c r="CE331" s="1212"/>
      <c r="CF331" s="1212"/>
      <c r="CG331" s="1212"/>
      <c r="CH331" s="1212"/>
      <c r="CI331" s="1204"/>
      <c r="CJ331" s="1204"/>
      <c r="CK331" s="444"/>
    </row>
    <row r="332" spans="1:89" ht="19.5" hidden="1" customHeight="1">
      <c r="C332" s="1195" t="s">
        <v>963</v>
      </c>
      <c r="D332" s="331"/>
      <c r="E332" s="331"/>
      <c r="F332" s="331"/>
      <c r="G332" s="331"/>
      <c r="H332" s="331"/>
      <c r="I332" s="331"/>
      <c r="J332" s="331"/>
      <c r="K332" s="331"/>
      <c r="L332" s="331"/>
      <c r="M332" s="331"/>
      <c r="N332" s="331"/>
      <c r="O332" s="331"/>
      <c r="P332" s="331"/>
      <c r="Q332" s="331"/>
      <c r="R332" s="331"/>
      <c r="S332" s="331"/>
      <c r="T332" s="331"/>
      <c r="U332" s="331"/>
      <c r="V332" s="331"/>
      <c r="W332" s="331"/>
      <c r="X332" s="331"/>
      <c r="Y332" s="331"/>
      <c r="Z332" s="331"/>
      <c r="AA332" s="331"/>
      <c r="AB332" s="331"/>
      <c r="AC332" s="331"/>
      <c r="AD332" s="331"/>
      <c r="AE332" s="331"/>
      <c r="AF332" s="331"/>
      <c r="AG332" s="331"/>
      <c r="AH332" s="331"/>
      <c r="AI332" s="331"/>
      <c r="AJ332" s="331"/>
      <c r="AK332" s="331"/>
      <c r="AL332" s="331"/>
      <c r="AM332" s="331"/>
      <c r="AY332" s="1702"/>
      <c r="AZ332" s="1702"/>
      <c r="BA332" s="1215"/>
      <c r="BB332" s="1216"/>
      <c r="BC332" s="1216"/>
      <c r="BD332" s="1216"/>
      <c r="BE332" s="1216"/>
      <c r="BF332" s="1216"/>
      <c r="BG332" s="1216"/>
      <c r="BH332" s="1216"/>
      <c r="BI332" s="1730"/>
      <c r="BJ332" s="1730"/>
      <c r="BK332" s="1730"/>
      <c r="BL332" s="1730"/>
      <c r="BM332" s="1730"/>
      <c r="BN332" s="1730"/>
      <c r="BO332" s="1730"/>
      <c r="BP332" s="1730"/>
      <c r="BQ332" s="1730"/>
      <c r="BR332" s="1730"/>
      <c r="BS332" s="1730"/>
      <c r="BT332" s="1730"/>
      <c r="BU332" s="1730"/>
      <c r="BV332" s="1730"/>
      <c r="BW332" s="1730"/>
      <c r="BX332" s="1730"/>
      <c r="BY332" s="1730"/>
      <c r="BZ332" s="1730"/>
      <c r="CA332" s="1730"/>
      <c r="CB332" s="1730"/>
      <c r="CC332" s="1212"/>
      <c r="CD332" s="1212"/>
      <c r="CE332" s="1212"/>
      <c r="CF332" s="1212"/>
      <c r="CG332" s="1212"/>
      <c r="CH332" s="1212"/>
      <c r="CI332" s="1204"/>
      <c r="CJ332" s="1204"/>
      <c r="CK332" s="444"/>
    </row>
    <row r="333" spans="1:89" ht="19.5" hidden="1" customHeight="1">
      <c r="C333" s="1195"/>
      <c r="D333" s="331"/>
      <c r="E333" s="331"/>
      <c r="F333" s="331"/>
      <c r="G333" s="331"/>
      <c r="H333" s="331"/>
      <c r="I333" s="331"/>
      <c r="J333" s="331"/>
      <c r="K333" s="331"/>
      <c r="L333" s="331"/>
      <c r="M333" s="331"/>
      <c r="N333" s="331"/>
      <c r="O333" s="331"/>
      <c r="P333" s="331"/>
      <c r="Q333" s="331"/>
      <c r="R333" s="331"/>
      <c r="S333" s="331"/>
      <c r="T333" s="331"/>
      <c r="U333" s="331"/>
      <c r="V333" s="331"/>
      <c r="W333" s="331"/>
      <c r="X333" s="331"/>
      <c r="Y333" s="331"/>
      <c r="Z333" s="331"/>
      <c r="AA333" s="331"/>
      <c r="AB333" s="331"/>
      <c r="AC333" s="331"/>
      <c r="AD333" s="331"/>
      <c r="AE333" s="331"/>
      <c r="AF333" s="331"/>
      <c r="AG333" s="331"/>
      <c r="AH333" s="331"/>
      <c r="AI333" s="331"/>
      <c r="AJ333" s="331"/>
      <c r="AK333" s="331"/>
      <c r="AL333" s="331"/>
      <c r="AM333" s="331"/>
      <c r="AO333" s="2424" t="s">
        <v>389</v>
      </c>
      <c r="AP333" s="2424"/>
      <c r="AQ333" s="2424"/>
      <c r="AR333" s="2425"/>
      <c r="AS333" s="2425"/>
      <c r="AT333" s="2425"/>
      <c r="AU333" s="2424"/>
      <c r="AV333" s="2424"/>
      <c r="AW333" s="2424"/>
      <c r="AY333" s="1702"/>
      <c r="AZ333" s="1702"/>
      <c r="BA333" s="1215"/>
      <c r="BB333" s="1216"/>
      <c r="BC333" s="1216"/>
      <c r="BD333" s="1216"/>
      <c r="BE333" s="1216"/>
      <c r="BF333" s="1216"/>
      <c r="BG333" s="1216"/>
      <c r="BH333" s="1216"/>
      <c r="BI333" s="1730"/>
      <c r="BJ333" s="1730"/>
      <c r="BK333" s="1730"/>
      <c r="BL333" s="1730"/>
      <c r="BM333" s="1730"/>
      <c r="BN333" s="1730"/>
      <c r="BO333" s="1730"/>
      <c r="BP333" s="1730"/>
      <c r="BQ333" s="1730"/>
      <c r="BR333" s="1730"/>
      <c r="BS333" s="1730"/>
      <c r="BT333" s="1730"/>
      <c r="BU333" s="1730"/>
      <c r="BV333" s="1730"/>
      <c r="BW333" s="1730"/>
      <c r="BX333" s="1730"/>
      <c r="BY333" s="1730"/>
      <c r="BZ333" s="1730"/>
      <c r="CA333" s="1730"/>
      <c r="CB333" s="1730"/>
      <c r="CC333" s="1212"/>
      <c r="CD333" s="1212"/>
      <c r="CE333" s="1212"/>
      <c r="CF333" s="1212"/>
      <c r="CG333" s="1212"/>
      <c r="CH333" s="1212"/>
      <c r="CI333" s="1204"/>
      <c r="CJ333" s="1204"/>
      <c r="CK333" s="444"/>
    </row>
    <row r="334" spans="1:89" ht="19.5" hidden="1" customHeight="1">
      <c r="C334" s="2310" t="s">
        <v>720</v>
      </c>
      <c r="D334" s="2310"/>
      <c r="E334" s="2310"/>
      <c r="F334" s="2310"/>
      <c r="G334" s="2310"/>
      <c r="H334" s="2310"/>
      <c r="I334" s="2311"/>
      <c r="J334" s="2310"/>
      <c r="K334" s="2310"/>
      <c r="L334" s="2672" t="s">
        <v>952</v>
      </c>
      <c r="M334" s="2672"/>
      <c r="N334" s="2673"/>
      <c r="O334" s="2672"/>
      <c r="P334" s="2672"/>
      <c r="Q334" s="2673"/>
      <c r="R334" s="2673"/>
      <c r="S334" s="2672"/>
      <c r="T334" s="2672" t="s">
        <v>959</v>
      </c>
      <c r="U334" s="2672"/>
      <c r="V334" s="2673"/>
      <c r="W334" s="2672"/>
      <c r="X334" s="2673"/>
      <c r="Y334" s="2672"/>
      <c r="Z334" s="2673"/>
      <c r="AA334" s="2672"/>
      <c r="AB334" s="2677" t="s">
        <v>960</v>
      </c>
      <c r="AC334" s="2678"/>
      <c r="AD334" s="2679"/>
      <c r="AE334" s="2678"/>
      <c r="AF334" s="2678"/>
      <c r="AG334" s="2680"/>
      <c r="AH334" s="1721"/>
      <c r="AI334" s="1721"/>
      <c r="AJ334" s="2677" t="s">
        <v>961</v>
      </c>
      <c r="AK334" s="2685"/>
      <c r="AL334" s="2678"/>
      <c r="AM334" s="2678"/>
      <c r="AN334" s="2678"/>
      <c r="AO334" s="2680"/>
      <c r="AP334" s="2774" t="s">
        <v>580</v>
      </c>
      <c r="AQ334" s="2444"/>
      <c r="AR334" s="2445"/>
      <c r="AS334" s="2445"/>
      <c r="AT334" s="2445"/>
      <c r="AU334" s="2444"/>
      <c r="AV334" s="2444"/>
      <c r="AW334" s="2775"/>
      <c r="AY334" s="1702"/>
      <c r="AZ334" s="1702"/>
      <c r="BA334" s="1215"/>
      <c r="BB334" s="1216"/>
      <c r="BC334" s="1216"/>
      <c r="BD334" s="1216"/>
      <c r="BE334" s="1216"/>
      <c r="BF334" s="1216"/>
      <c r="BG334" s="1216"/>
      <c r="BH334" s="1216"/>
      <c r="BI334" s="1730"/>
      <c r="BJ334" s="1730"/>
      <c r="BK334" s="1730"/>
      <c r="BL334" s="1730"/>
      <c r="BM334" s="1730"/>
      <c r="BN334" s="1730"/>
      <c r="BO334" s="1730"/>
      <c r="BP334" s="1730"/>
      <c r="BQ334" s="1730"/>
      <c r="BR334" s="1730"/>
      <c r="BS334" s="1730"/>
      <c r="BT334" s="1730"/>
      <c r="BU334" s="1730"/>
      <c r="BV334" s="1730"/>
      <c r="BW334" s="1730"/>
      <c r="BX334" s="1730"/>
      <c r="BY334" s="1730"/>
      <c r="BZ334" s="1730"/>
      <c r="CA334" s="1730"/>
      <c r="CB334" s="1730"/>
      <c r="CC334" s="1212"/>
      <c r="CD334" s="1212"/>
      <c r="CE334" s="1212"/>
      <c r="CF334" s="1212"/>
      <c r="CG334" s="1212"/>
      <c r="CH334" s="1212"/>
      <c r="CI334" s="1204"/>
      <c r="CJ334" s="1204"/>
      <c r="CK334" s="444"/>
    </row>
    <row r="335" spans="1:89" ht="19.5" hidden="1" customHeight="1">
      <c r="C335" s="2312"/>
      <c r="D335" s="2312"/>
      <c r="E335" s="2312"/>
      <c r="F335" s="2312"/>
      <c r="G335" s="2312"/>
      <c r="H335" s="2312"/>
      <c r="I335" s="2312"/>
      <c r="J335" s="2312"/>
      <c r="K335" s="2312"/>
      <c r="L335" s="2674"/>
      <c r="M335" s="2674"/>
      <c r="N335" s="2674"/>
      <c r="O335" s="2674"/>
      <c r="P335" s="2674"/>
      <c r="Q335" s="2674"/>
      <c r="R335" s="2674"/>
      <c r="S335" s="2674"/>
      <c r="T335" s="2674"/>
      <c r="U335" s="2674"/>
      <c r="V335" s="2674"/>
      <c r="W335" s="2674"/>
      <c r="X335" s="2674"/>
      <c r="Y335" s="2674"/>
      <c r="Z335" s="2674"/>
      <c r="AA335" s="2674"/>
      <c r="AB335" s="2681"/>
      <c r="AC335" s="2682"/>
      <c r="AD335" s="2683"/>
      <c r="AE335" s="2682"/>
      <c r="AF335" s="2682"/>
      <c r="AG335" s="2684"/>
      <c r="AH335" s="1722"/>
      <c r="AI335" s="1722"/>
      <c r="AJ335" s="2681"/>
      <c r="AK335" s="2683"/>
      <c r="AL335" s="2682"/>
      <c r="AM335" s="2682"/>
      <c r="AN335" s="2682"/>
      <c r="AO335" s="2684"/>
      <c r="AP335" s="2776"/>
      <c r="AQ335" s="2777"/>
      <c r="AR335" s="2028"/>
      <c r="AS335" s="2028"/>
      <c r="AT335" s="2028"/>
      <c r="AU335" s="2777"/>
      <c r="AV335" s="2777"/>
      <c r="AW335" s="2778"/>
      <c r="AY335" s="1702"/>
      <c r="AZ335" s="1702"/>
      <c r="BA335" s="1215"/>
      <c r="BB335" s="1216"/>
      <c r="BC335" s="1216"/>
      <c r="BD335" s="1216"/>
      <c r="BE335" s="1216"/>
      <c r="BF335" s="1216"/>
      <c r="BG335" s="1216"/>
      <c r="BH335" s="1216"/>
      <c r="BI335" s="1730"/>
      <c r="BJ335" s="1730"/>
      <c r="BK335" s="1730"/>
      <c r="BL335" s="1730"/>
      <c r="BM335" s="1730"/>
      <c r="BN335" s="1730"/>
      <c r="BO335" s="1730"/>
      <c r="BP335" s="1730"/>
      <c r="BQ335" s="1730"/>
      <c r="BR335" s="1730"/>
      <c r="BS335" s="1730"/>
      <c r="BT335" s="1730"/>
      <c r="BU335" s="1730"/>
      <c r="BV335" s="1730"/>
      <c r="BW335" s="1730"/>
      <c r="BX335" s="1730"/>
      <c r="BY335" s="1730"/>
      <c r="BZ335" s="1730"/>
      <c r="CA335" s="1730"/>
      <c r="CB335" s="1730"/>
      <c r="CC335" s="1212"/>
      <c r="CD335" s="1212"/>
      <c r="CE335" s="1212"/>
      <c r="CF335" s="1212"/>
      <c r="CG335" s="1212"/>
      <c r="CH335" s="1212"/>
      <c r="CI335" s="1204"/>
      <c r="CJ335" s="1204"/>
      <c r="CK335" s="444"/>
    </row>
    <row r="336" spans="1:89" ht="19.5" hidden="1" customHeight="1">
      <c r="C336" s="2318" t="s">
        <v>962</v>
      </c>
      <c r="D336" s="2318"/>
      <c r="E336" s="2318"/>
      <c r="F336" s="2318"/>
      <c r="G336" s="2318"/>
      <c r="H336" s="2318"/>
      <c r="I336" s="2319"/>
      <c r="J336" s="2318"/>
      <c r="K336" s="2318"/>
      <c r="L336" s="2320"/>
      <c r="M336" s="2320"/>
      <c r="N336" s="2321"/>
      <c r="O336" s="2320"/>
      <c r="P336" s="2320"/>
      <c r="Q336" s="2321"/>
      <c r="R336" s="2321"/>
      <c r="S336" s="2320"/>
      <c r="T336" s="2845"/>
      <c r="U336" s="2845"/>
      <c r="V336" s="2846"/>
      <c r="W336" s="2845"/>
      <c r="X336" s="2846"/>
      <c r="Y336" s="2845"/>
      <c r="Z336" s="2846"/>
      <c r="AA336" s="2845"/>
      <c r="AB336" s="2426"/>
      <c r="AC336" s="2426"/>
      <c r="AD336" s="2427"/>
      <c r="AE336" s="2426"/>
      <c r="AF336" s="2426"/>
      <c r="AG336" s="2426"/>
      <c r="AH336" s="1678"/>
      <c r="AI336" s="1678"/>
      <c r="AJ336" s="2436"/>
      <c r="AK336" s="2437"/>
      <c r="AL336" s="2436"/>
      <c r="AM336" s="2436"/>
      <c r="AN336" s="2436"/>
      <c r="AO336" s="2436"/>
      <c r="AP336" s="2436"/>
      <c r="AQ336" s="2436"/>
      <c r="AR336" s="2438"/>
      <c r="AS336" s="2438"/>
      <c r="AT336" s="2438"/>
      <c r="AU336" s="2436"/>
      <c r="AV336" s="2436"/>
      <c r="AW336" s="2436"/>
      <c r="AY336" s="1702"/>
      <c r="AZ336" s="1702"/>
      <c r="BA336" s="1215"/>
      <c r="BB336" s="1216"/>
      <c r="BC336" s="1216"/>
      <c r="BD336" s="1216"/>
      <c r="BE336" s="1216"/>
      <c r="BF336" s="1216"/>
      <c r="BG336" s="1216"/>
      <c r="BH336" s="1216"/>
      <c r="BI336" s="1730"/>
      <c r="BJ336" s="1730"/>
      <c r="BK336" s="1730"/>
      <c r="BL336" s="1730"/>
      <c r="BM336" s="1730"/>
      <c r="BN336" s="1730"/>
      <c r="BO336" s="1730"/>
      <c r="BP336" s="1730"/>
      <c r="BQ336" s="1730"/>
      <c r="BR336" s="1730"/>
      <c r="BS336" s="1730"/>
      <c r="BT336" s="1730"/>
      <c r="BU336" s="1730"/>
      <c r="BV336" s="1730"/>
      <c r="BW336" s="1730"/>
      <c r="BX336" s="1730"/>
      <c r="BY336" s="1730"/>
      <c r="BZ336" s="1730"/>
      <c r="CA336" s="1730"/>
      <c r="CB336" s="1730"/>
      <c r="CC336" s="1212"/>
      <c r="CD336" s="1212"/>
      <c r="CE336" s="1212"/>
      <c r="CF336" s="1212"/>
      <c r="CG336" s="1212"/>
      <c r="CH336" s="1212"/>
      <c r="CI336" s="1204"/>
      <c r="CJ336" s="1204"/>
      <c r="CK336" s="444"/>
    </row>
    <row r="337" spans="1:89" ht="19.5" hidden="1" customHeight="1">
      <c r="A337" s="440"/>
      <c r="B337" s="1702"/>
      <c r="C337" s="2342" t="s">
        <v>916</v>
      </c>
      <c r="D337" s="2342"/>
      <c r="E337" s="2342"/>
      <c r="F337" s="2342"/>
      <c r="G337" s="2342"/>
      <c r="H337" s="2342"/>
      <c r="I337" s="2343"/>
      <c r="J337" s="2342"/>
      <c r="K337" s="2342"/>
      <c r="L337" s="2299"/>
      <c r="M337" s="2299"/>
      <c r="N337" s="2322"/>
      <c r="O337" s="2299"/>
      <c r="P337" s="2299"/>
      <c r="Q337" s="2322"/>
      <c r="R337" s="2322"/>
      <c r="S337" s="2299"/>
      <c r="T337" s="2299"/>
      <c r="U337" s="2299"/>
      <c r="V337" s="2322"/>
      <c r="W337" s="2299"/>
      <c r="X337" s="2322"/>
      <c r="Y337" s="2299"/>
      <c r="Z337" s="2322"/>
      <c r="AA337" s="2299"/>
      <c r="AB337" s="2325"/>
      <c r="AC337" s="2325"/>
      <c r="AD337" s="2326"/>
      <c r="AE337" s="2325"/>
      <c r="AF337" s="2325"/>
      <c r="AG337" s="2325"/>
      <c r="AH337" s="1658"/>
      <c r="AI337" s="1658"/>
      <c r="AJ337" s="2325"/>
      <c r="AK337" s="2676"/>
      <c r="AL337" s="2325"/>
      <c r="AM337" s="2325"/>
      <c r="AN337" s="2325"/>
      <c r="AO337" s="2325"/>
      <c r="AP337" s="2299">
        <v>0</v>
      </c>
      <c r="AQ337" s="2299"/>
      <c r="AR337" s="2322"/>
      <c r="AS337" s="2322"/>
      <c r="AT337" s="2322"/>
      <c r="AU337" s="2299"/>
      <c r="AV337" s="2299"/>
      <c r="AW337" s="2299"/>
      <c r="AY337" s="1702"/>
      <c r="AZ337" s="1702"/>
      <c r="BA337" s="1215"/>
      <c r="BB337" s="1216"/>
      <c r="BC337" s="1216"/>
      <c r="BD337" s="1216"/>
      <c r="BE337" s="1216"/>
      <c r="BF337" s="1216"/>
      <c r="BG337" s="1216"/>
      <c r="BH337" s="1216"/>
      <c r="BI337" s="1730"/>
      <c r="BJ337" s="1730"/>
      <c r="BK337" s="1730"/>
      <c r="BL337" s="1730"/>
      <c r="BM337" s="1730"/>
      <c r="BN337" s="1730"/>
      <c r="BO337" s="1730"/>
      <c r="BP337" s="1730"/>
      <c r="BQ337" s="1730"/>
      <c r="BR337" s="1730"/>
      <c r="BS337" s="1730"/>
      <c r="BT337" s="1730"/>
      <c r="BU337" s="1730"/>
      <c r="BV337" s="1730"/>
      <c r="BW337" s="1730"/>
      <c r="BX337" s="1730"/>
      <c r="BY337" s="1730"/>
      <c r="BZ337" s="1730"/>
      <c r="CA337" s="1730"/>
      <c r="CB337" s="1730"/>
      <c r="CC337" s="1212"/>
      <c r="CD337" s="1212"/>
      <c r="CE337" s="1212"/>
      <c r="CF337" s="1212"/>
      <c r="CG337" s="1212"/>
      <c r="CH337" s="1212"/>
      <c r="CI337" s="1204"/>
      <c r="CJ337" s="1204"/>
      <c r="CK337" s="444"/>
    </row>
    <row r="338" spans="1:89" ht="19.5" hidden="1" customHeight="1">
      <c r="A338" s="440"/>
      <c r="B338" s="1702"/>
      <c r="C338" s="2323" t="s">
        <v>257</v>
      </c>
      <c r="D338" s="2323"/>
      <c r="E338" s="2323"/>
      <c r="F338" s="2323"/>
      <c r="G338" s="2323"/>
      <c r="H338" s="2323"/>
      <c r="I338" s="2323"/>
      <c r="J338" s="2323"/>
      <c r="K338" s="2323"/>
      <c r="L338" s="2301">
        <v>0</v>
      </c>
      <c r="M338" s="2301"/>
      <c r="N338" s="2301"/>
      <c r="O338" s="2301"/>
      <c r="P338" s="2301"/>
      <c r="Q338" s="2301"/>
      <c r="R338" s="2301"/>
      <c r="S338" s="2301"/>
      <c r="T338" s="2301">
        <v>0</v>
      </c>
      <c r="U338" s="2301"/>
      <c r="V338" s="2301"/>
      <c r="W338" s="2301"/>
      <c r="X338" s="2301"/>
      <c r="Y338" s="2301"/>
      <c r="Z338" s="2301"/>
      <c r="AA338" s="2301"/>
      <c r="AB338" s="2301">
        <v>0</v>
      </c>
      <c r="AC338" s="2301"/>
      <c r="AD338" s="2301"/>
      <c r="AE338" s="2301"/>
      <c r="AF338" s="2301"/>
      <c r="AG338" s="2301"/>
      <c r="AH338" s="1649"/>
      <c r="AI338" s="1649"/>
      <c r="AJ338" s="3057">
        <v>0</v>
      </c>
      <c r="AK338" s="3057"/>
      <c r="AL338" s="3057"/>
      <c r="AM338" s="3057"/>
      <c r="AN338" s="3057"/>
      <c r="AO338" s="3057"/>
      <c r="AP338" s="2301">
        <v>0</v>
      </c>
      <c r="AQ338" s="2301"/>
      <c r="AR338" s="2301"/>
      <c r="AS338" s="2301"/>
      <c r="AT338" s="2301"/>
      <c r="AU338" s="2301"/>
      <c r="AV338" s="2301"/>
      <c r="AW338" s="2301"/>
      <c r="AY338" s="1702"/>
      <c r="AZ338" s="1702"/>
      <c r="BA338" s="1215"/>
      <c r="BB338" s="1216"/>
      <c r="BC338" s="1216"/>
      <c r="BD338" s="1216"/>
      <c r="BE338" s="1216"/>
      <c r="BF338" s="1216"/>
      <c r="BG338" s="1216"/>
      <c r="BH338" s="1216"/>
      <c r="BI338" s="1730"/>
      <c r="BJ338" s="1730"/>
      <c r="BK338" s="1730"/>
      <c r="BL338" s="1730"/>
      <c r="BM338" s="1730"/>
      <c r="BN338" s="1730"/>
      <c r="BO338" s="1730"/>
      <c r="BP338" s="1730"/>
      <c r="BQ338" s="1730"/>
      <c r="BR338" s="1730"/>
      <c r="BS338" s="1730"/>
      <c r="BT338" s="1730"/>
      <c r="BU338" s="1730"/>
      <c r="BV338" s="1730"/>
      <c r="BW338" s="1730"/>
      <c r="BX338" s="1730"/>
      <c r="BY338" s="1730"/>
      <c r="BZ338" s="1730"/>
      <c r="CA338" s="1730"/>
      <c r="CB338" s="1730"/>
      <c r="CC338" s="1212"/>
      <c r="CD338" s="1212"/>
      <c r="CE338" s="1212"/>
      <c r="CF338" s="1212"/>
      <c r="CG338" s="1212"/>
      <c r="CH338" s="1212"/>
      <c r="CI338" s="1204"/>
      <c r="CJ338" s="1204"/>
      <c r="CK338" s="444"/>
    </row>
    <row r="339" spans="1:89" ht="19.5" hidden="1" customHeight="1">
      <c r="A339" s="814"/>
      <c r="B339" s="383"/>
      <c r="C339" s="2309" t="s">
        <v>949</v>
      </c>
      <c r="D339" s="2309"/>
      <c r="E339" s="2309"/>
      <c r="F339" s="2309"/>
      <c r="G339" s="2309"/>
      <c r="H339" s="2309"/>
      <c r="I339" s="2309"/>
      <c r="J339" s="2309"/>
      <c r="K339" s="2309"/>
      <c r="L339" s="2313"/>
      <c r="M339" s="2313"/>
      <c r="N339" s="2313"/>
      <c r="O339" s="2313"/>
      <c r="P339" s="2313"/>
      <c r="Q339" s="2313"/>
      <c r="R339" s="2313"/>
      <c r="S339" s="2313"/>
      <c r="T339" s="2297"/>
      <c r="U339" s="2297"/>
      <c r="V339" s="2297"/>
      <c r="W339" s="2297"/>
      <c r="X339" s="2297"/>
      <c r="Y339" s="2297"/>
      <c r="Z339" s="2297"/>
      <c r="AA339" s="2297"/>
      <c r="AB339" s="2302"/>
      <c r="AC339" s="2302"/>
      <c r="AD339" s="2302"/>
      <c r="AE339" s="2302"/>
      <c r="AF339" s="2302"/>
      <c r="AG339" s="2302"/>
      <c r="AH339" s="1650"/>
      <c r="AI339" s="1650"/>
      <c r="AJ339" s="2302"/>
      <c r="AK339" s="2302"/>
      <c r="AL339" s="2302"/>
      <c r="AM339" s="2302"/>
      <c r="AN339" s="2302"/>
      <c r="AO339" s="2302"/>
      <c r="AP339" s="2314">
        <v>0</v>
      </c>
      <c r="AQ339" s="2314"/>
      <c r="AR339" s="2314"/>
      <c r="AS339" s="2314"/>
      <c r="AT339" s="2314"/>
      <c r="AU339" s="2314"/>
      <c r="AV339" s="2314"/>
      <c r="AW339" s="2314"/>
      <c r="AY339" s="1702"/>
      <c r="AZ339" s="1702"/>
      <c r="BA339" s="1215"/>
      <c r="BB339" s="1216"/>
      <c r="BC339" s="1216"/>
      <c r="BD339" s="1216"/>
      <c r="BE339" s="1216"/>
      <c r="BF339" s="1216"/>
      <c r="BG339" s="1216"/>
      <c r="BH339" s="1216"/>
      <c r="BI339" s="1730"/>
      <c r="BJ339" s="1730"/>
      <c r="BK339" s="1730"/>
      <c r="BL339" s="1730"/>
      <c r="BM339" s="1730"/>
      <c r="BN339" s="1730"/>
      <c r="BO339" s="1730"/>
      <c r="BP339" s="1730"/>
      <c r="BQ339" s="1730"/>
      <c r="BR339" s="1730"/>
      <c r="BS339" s="1730"/>
      <c r="BT339" s="1730"/>
      <c r="BU339" s="1730"/>
      <c r="BV339" s="1730"/>
      <c r="BW339" s="1730"/>
      <c r="BX339" s="1730"/>
      <c r="BY339" s="1730"/>
      <c r="BZ339" s="1730"/>
      <c r="CA339" s="1730"/>
      <c r="CB339" s="1730"/>
      <c r="CC339" s="1212"/>
      <c r="CD339" s="1212"/>
      <c r="CE339" s="1212"/>
      <c r="CF339" s="1212"/>
      <c r="CG339" s="1212"/>
      <c r="CH339" s="1212"/>
      <c r="CI339" s="1204"/>
      <c r="CJ339" s="1204"/>
      <c r="CK339" s="444"/>
    </row>
    <row r="340" spans="1:89" ht="19.5" hidden="1" customHeight="1">
      <c r="A340" s="814"/>
      <c r="B340" s="383"/>
      <c r="C340" s="2309" t="s">
        <v>600</v>
      </c>
      <c r="D340" s="2309"/>
      <c r="E340" s="2309"/>
      <c r="F340" s="2309"/>
      <c r="G340" s="2309"/>
      <c r="H340" s="2309"/>
      <c r="I340" s="2309"/>
      <c r="J340" s="2309"/>
      <c r="K340" s="2309"/>
      <c r="L340" s="2313"/>
      <c r="M340" s="2313"/>
      <c r="N340" s="2313"/>
      <c r="O340" s="2313"/>
      <c r="P340" s="2313"/>
      <c r="Q340" s="2313"/>
      <c r="R340" s="2313"/>
      <c r="S340" s="2313"/>
      <c r="T340" s="2297"/>
      <c r="U340" s="2297"/>
      <c r="V340" s="2297"/>
      <c r="W340" s="2297"/>
      <c r="X340" s="2297"/>
      <c r="Y340" s="2297"/>
      <c r="Z340" s="2297"/>
      <c r="AA340" s="2297"/>
      <c r="AB340" s="2302"/>
      <c r="AC340" s="2302"/>
      <c r="AD340" s="2302"/>
      <c r="AE340" s="2302"/>
      <c r="AF340" s="2302"/>
      <c r="AG340" s="2302"/>
      <c r="AH340" s="1650"/>
      <c r="AI340" s="1650"/>
      <c r="AJ340" s="2302"/>
      <c r="AK340" s="2302"/>
      <c r="AL340" s="2302"/>
      <c r="AM340" s="2302"/>
      <c r="AN340" s="2302"/>
      <c r="AO340" s="2302"/>
      <c r="AP340" s="2314">
        <v>0</v>
      </c>
      <c r="AQ340" s="2314"/>
      <c r="AR340" s="2314"/>
      <c r="AS340" s="2314"/>
      <c r="AT340" s="2314"/>
      <c r="AU340" s="2314"/>
      <c r="AV340" s="2314"/>
      <c r="AW340" s="2314"/>
      <c r="AY340" s="1702"/>
      <c r="AZ340" s="1702"/>
      <c r="BA340" s="1215"/>
      <c r="BB340" s="1216"/>
      <c r="BC340" s="1216"/>
      <c r="BD340" s="1216"/>
      <c r="BE340" s="1216"/>
      <c r="BF340" s="1216"/>
      <c r="BG340" s="1216"/>
      <c r="BH340" s="1216"/>
      <c r="BI340" s="1730"/>
      <c r="BJ340" s="1730"/>
      <c r="BK340" s="1730"/>
      <c r="BL340" s="1730"/>
      <c r="BM340" s="1730"/>
      <c r="BN340" s="1730"/>
      <c r="BO340" s="1730"/>
      <c r="BP340" s="1730"/>
      <c r="BQ340" s="1730"/>
      <c r="BR340" s="1730"/>
      <c r="BS340" s="1730"/>
      <c r="BT340" s="1730"/>
      <c r="BU340" s="1730"/>
      <c r="BV340" s="1730"/>
      <c r="BW340" s="1730"/>
      <c r="BX340" s="1730"/>
      <c r="BY340" s="1730"/>
      <c r="BZ340" s="1730"/>
      <c r="CA340" s="1730"/>
      <c r="CB340" s="1730"/>
      <c r="CC340" s="1212"/>
      <c r="CD340" s="1212"/>
      <c r="CE340" s="1212"/>
      <c r="CF340" s="1212"/>
      <c r="CG340" s="1212"/>
      <c r="CH340" s="1212"/>
      <c r="CI340" s="1204"/>
      <c r="CJ340" s="1204"/>
      <c r="CK340" s="444"/>
    </row>
    <row r="341" spans="1:89" ht="19.5" hidden="1" customHeight="1">
      <c r="A341" s="440"/>
      <c r="B341" s="1702"/>
      <c r="C341" s="2323" t="s">
        <v>258</v>
      </c>
      <c r="D341" s="2323"/>
      <c r="E341" s="2323"/>
      <c r="F341" s="2323"/>
      <c r="G341" s="2323"/>
      <c r="H341" s="2323"/>
      <c r="I341" s="2323"/>
      <c r="J341" s="2323"/>
      <c r="K341" s="2323"/>
      <c r="L341" s="2301">
        <v>0</v>
      </c>
      <c r="M341" s="2301"/>
      <c r="N341" s="2301"/>
      <c r="O341" s="2301"/>
      <c r="P341" s="2301"/>
      <c r="Q341" s="2301"/>
      <c r="R341" s="2301"/>
      <c r="S341" s="2301"/>
      <c r="T341" s="2301">
        <v>0</v>
      </c>
      <c r="U341" s="2301"/>
      <c r="V341" s="2301"/>
      <c r="W341" s="2301"/>
      <c r="X341" s="2301"/>
      <c r="Y341" s="2301"/>
      <c r="Z341" s="2301"/>
      <c r="AA341" s="2301"/>
      <c r="AB341" s="2301">
        <v>0</v>
      </c>
      <c r="AC341" s="2301"/>
      <c r="AD341" s="2301"/>
      <c r="AE341" s="2301"/>
      <c r="AF341" s="2301"/>
      <c r="AG341" s="2301"/>
      <c r="AH341" s="1649"/>
      <c r="AI341" s="1649"/>
      <c r="AJ341" s="2301">
        <v>0</v>
      </c>
      <c r="AK341" s="2301"/>
      <c r="AL341" s="2301"/>
      <c r="AM341" s="2301"/>
      <c r="AN341" s="2301"/>
      <c r="AO341" s="2301"/>
      <c r="AP341" s="2301">
        <v>0</v>
      </c>
      <c r="AQ341" s="2301"/>
      <c r="AR341" s="2301"/>
      <c r="AS341" s="2301"/>
      <c r="AT341" s="2301"/>
      <c r="AU341" s="2301"/>
      <c r="AV341" s="2301"/>
      <c r="AW341" s="2301"/>
      <c r="AY341" s="1702"/>
      <c r="AZ341" s="1702"/>
      <c r="BA341" s="1215"/>
      <c r="BB341" s="1216"/>
      <c r="BC341" s="1216"/>
      <c r="BD341" s="1216"/>
      <c r="BE341" s="1216"/>
      <c r="BF341" s="1216"/>
      <c r="BG341" s="1216"/>
      <c r="BH341" s="1216"/>
      <c r="BI341" s="1730"/>
      <c r="BJ341" s="1730"/>
      <c r="BK341" s="1730"/>
      <c r="BL341" s="1730"/>
      <c r="BM341" s="1730"/>
      <c r="BN341" s="1730"/>
      <c r="BO341" s="1730"/>
      <c r="BP341" s="1730"/>
      <c r="BQ341" s="1730"/>
      <c r="BR341" s="1730"/>
      <c r="BS341" s="1730"/>
      <c r="BT341" s="1730"/>
      <c r="BU341" s="1730"/>
      <c r="BV341" s="1730"/>
      <c r="BW341" s="1730"/>
      <c r="BX341" s="1730"/>
      <c r="BY341" s="1730"/>
      <c r="BZ341" s="1730"/>
      <c r="CA341" s="1730"/>
      <c r="CB341" s="1730"/>
      <c r="CC341" s="1212"/>
      <c r="CD341" s="1212"/>
      <c r="CE341" s="1212"/>
      <c r="CF341" s="1212"/>
      <c r="CG341" s="1212"/>
      <c r="CH341" s="1212"/>
      <c r="CI341" s="1204"/>
      <c r="CJ341" s="1204"/>
      <c r="CK341" s="444"/>
    </row>
    <row r="342" spans="1:89" ht="19.5" hidden="1" customHeight="1">
      <c r="A342" s="814"/>
      <c r="B342" s="383"/>
      <c r="C342" s="2309" t="s">
        <v>723</v>
      </c>
      <c r="D342" s="2309"/>
      <c r="E342" s="2309"/>
      <c r="F342" s="2309"/>
      <c r="G342" s="2309"/>
      <c r="H342" s="2309"/>
      <c r="I342" s="2309"/>
      <c r="J342" s="2309"/>
      <c r="K342" s="2309"/>
      <c r="L342" s="2313"/>
      <c r="M342" s="2313"/>
      <c r="N342" s="2313"/>
      <c r="O342" s="2313"/>
      <c r="P342" s="2313"/>
      <c r="Q342" s="2313"/>
      <c r="R342" s="2313"/>
      <c r="S342" s="2313"/>
      <c r="T342" s="2313"/>
      <c r="U342" s="2313"/>
      <c r="V342" s="2313"/>
      <c r="W342" s="2313"/>
      <c r="X342" s="2313"/>
      <c r="Y342" s="2313"/>
      <c r="Z342" s="2313"/>
      <c r="AA342" s="2313"/>
      <c r="AB342" s="2313"/>
      <c r="AC342" s="2313"/>
      <c r="AD342" s="2313"/>
      <c r="AE342" s="2313"/>
      <c r="AF342" s="2313"/>
      <c r="AG342" s="2313"/>
      <c r="AH342" s="1652"/>
      <c r="AI342" s="1652"/>
      <c r="AJ342" s="2302"/>
      <c r="AK342" s="2302"/>
      <c r="AL342" s="2302"/>
      <c r="AM342" s="2302"/>
      <c r="AN342" s="2302"/>
      <c r="AO342" s="2302"/>
      <c r="AP342" s="2314">
        <v>0</v>
      </c>
      <c r="AQ342" s="2314"/>
      <c r="AR342" s="2314"/>
      <c r="AS342" s="2314"/>
      <c r="AT342" s="2314"/>
      <c r="AU342" s="2314"/>
      <c r="AV342" s="2314"/>
      <c r="AW342" s="2314"/>
      <c r="AY342" s="1702"/>
      <c r="AZ342" s="1702"/>
      <c r="BA342" s="1215"/>
      <c r="BB342" s="1216"/>
      <c r="BC342" s="1216"/>
      <c r="BD342" s="1216"/>
      <c r="BE342" s="1216"/>
      <c r="BF342" s="1216"/>
      <c r="BG342" s="1216"/>
      <c r="BH342" s="1216"/>
      <c r="BI342" s="1730"/>
      <c r="BJ342" s="1730"/>
      <c r="BK342" s="1730"/>
      <c r="BL342" s="1730"/>
      <c r="BM342" s="1730"/>
      <c r="BN342" s="1730"/>
      <c r="BO342" s="1730"/>
      <c r="BP342" s="1730"/>
      <c r="BQ342" s="1730"/>
      <c r="BR342" s="1730"/>
      <c r="BS342" s="1730"/>
      <c r="BT342" s="1730"/>
      <c r="BU342" s="1730"/>
      <c r="BV342" s="1730"/>
      <c r="BW342" s="1730"/>
      <c r="BX342" s="1730"/>
      <c r="BY342" s="1730"/>
      <c r="BZ342" s="1730"/>
      <c r="CA342" s="1730"/>
      <c r="CB342" s="1730"/>
      <c r="CC342" s="1212"/>
      <c r="CD342" s="1212"/>
      <c r="CE342" s="1212"/>
      <c r="CF342" s="1212"/>
      <c r="CG342" s="1212"/>
      <c r="CH342" s="1212"/>
      <c r="CI342" s="1204"/>
      <c r="CJ342" s="1204"/>
      <c r="CK342" s="444"/>
    </row>
    <row r="343" spans="1:89" ht="19.5" hidden="1" customHeight="1">
      <c r="A343" s="814"/>
      <c r="B343" s="383"/>
      <c r="C343" s="2309" t="s">
        <v>718</v>
      </c>
      <c r="D343" s="2309"/>
      <c r="E343" s="2309"/>
      <c r="F343" s="2309"/>
      <c r="G343" s="2309"/>
      <c r="H343" s="2309"/>
      <c r="I343" s="2309"/>
      <c r="J343" s="2309"/>
      <c r="K343" s="2309"/>
      <c r="L343" s="2313"/>
      <c r="M343" s="2313"/>
      <c r="N343" s="2313"/>
      <c r="O343" s="2313"/>
      <c r="P343" s="2313"/>
      <c r="Q343" s="2313"/>
      <c r="R343" s="2313"/>
      <c r="S343" s="2313"/>
      <c r="T343" s="2313"/>
      <c r="U343" s="2313"/>
      <c r="V343" s="2313"/>
      <c r="W343" s="2313"/>
      <c r="X343" s="2313"/>
      <c r="Y343" s="2313"/>
      <c r="Z343" s="2313"/>
      <c r="AA343" s="2313"/>
      <c r="AB343" s="2313"/>
      <c r="AC343" s="2313"/>
      <c r="AD343" s="2313"/>
      <c r="AE343" s="2313"/>
      <c r="AF343" s="2313"/>
      <c r="AG343" s="2313"/>
      <c r="AH343" s="1652"/>
      <c r="AI343" s="1652"/>
      <c r="AJ343" s="2302"/>
      <c r="AK343" s="2302"/>
      <c r="AL343" s="2302"/>
      <c r="AM343" s="2302"/>
      <c r="AN343" s="2302"/>
      <c r="AO343" s="2302"/>
      <c r="AP343" s="2314">
        <v>0</v>
      </c>
      <c r="AQ343" s="2314"/>
      <c r="AR343" s="2314"/>
      <c r="AS343" s="2314"/>
      <c r="AT343" s="2314"/>
      <c r="AU343" s="2314"/>
      <c r="AV343" s="2314"/>
      <c r="AW343" s="2314"/>
      <c r="AY343" s="1702"/>
      <c r="AZ343" s="1702"/>
      <c r="BA343" s="1215"/>
      <c r="BB343" s="1216"/>
      <c r="BC343" s="1216"/>
      <c r="BD343" s="1216"/>
      <c r="BE343" s="1216"/>
      <c r="BF343" s="1216"/>
      <c r="BG343" s="1216"/>
      <c r="BH343" s="1216"/>
      <c r="BI343" s="1730"/>
      <c r="BJ343" s="1730"/>
      <c r="BK343" s="1730"/>
      <c r="BL343" s="1730"/>
      <c r="BM343" s="1730"/>
      <c r="BN343" s="1730"/>
      <c r="BO343" s="1730"/>
      <c r="BP343" s="1730"/>
      <c r="BQ343" s="1730"/>
      <c r="BR343" s="1730"/>
      <c r="BS343" s="1730"/>
      <c r="BT343" s="1730"/>
      <c r="BU343" s="1730"/>
      <c r="BV343" s="1730"/>
      <c r="BW343" s="1730"/>
      <c r="BX343" s="1730"/>
      <c r="BY343" s="1730"/>
      <c r="BZ343" s="1730"/>
      <c r="CA343" s="1730"/>
      <c r="CB343" s="1730"/>
      <c r="CC343" s="1212"/>
      <c r="CD343" s="1212"/>
      <c r="CE343" s="1212"/>
      <c r="CF343" s="1212"/>
      <c r="CG343" s="1212"/>
      <c r="CH343" s="1212"/>
      <c r="CI343" s="1204"/>
      <c r="CJ343" s="1204"/>
      <c r="CK343" s="444"/>
    </row>
    <row r="344" spans="1:89" ht="19.5" hidden="1" customHeight="1">
      <c r="A344" s="440"/>
      <c r="B344" s="1702"/>
      <c r="C344" s="2292" t="s">
        <v>265</v>
      </c>
      <c r="D344" s="2292"/>
      <c r="E344" s="2292"/>
      <c r="F344" s="2292"/>
      <c r="G344" s="2292"/>
      <c r="H344" s="2292"/>
      <c r="I344" s="2292"/>
      <c r="J344" s="2292"/>
      <c r="K344" s="2292"/>
      <c r="L344" s="2295">
        <v>0</v>
      </c>
      <c r="M344" s="2295"/>
      <c r="N344" s="2295"/>
      <c r="O344" s="2295"/>
      <c r="P344" s="2295"/>
      <c r="Q344" s="2295"/>
      <c r="R344" s="2295"/>
      <c r="S344" s="2295"/>
      <c r="T344" s="2295">
        <v>0</v>
      </c>
      <c r="U344" s="2295"/>
      <c r="V344" s="2295"/>
      <c r="W344" s="2295"/>
      <c r="X344" s="2295"/>
      <c r="Y344" s="2295"/>
      <c r="Z344" s="2295"/>
      <c r="AA344" s="2295"/>
      <c r="AB344" s="2295">
        <v>0</v>
      </c>
      <c r="AC344" s="2295"/>
      <c r="AD344" s="2295"/>
      <c r="AE344" s="2295"/>
      <c r="AF344" s="2295"/>
      <c r="AG344" s="2295"/>
      <c r="AH344" s="1647"/>
      <c r="AI344" s="1647"/>
      <c r="AJ344" s="2296">
        <v>0</v>
      </c>
      <c r="AK344" s="2296"/>
      <c r="AL344" s="2296"/>
      <c r="AM344" s="2296"/>
      <c r="AN344" s="2296"/>
      <c r="AO344" s="2296"/>
      <c r="AP344" s="2296">
        <v>0</v>
      </c>
      <c r="AQ344" s="2296"/>
      <c r="AR344" s="2296"/>
      <c r="AS344" s="2296"/>
      <c r="AT344" s="2296"/>
      <c r="AU344" s="2296"/>
      <c r="AV344" s="2296"/>
      <c r="AW344" s="2296"/>
      <c r="AY344" s="1702"/>
      <c r="AZ344" s="1702"/>
      <c r="BA344" s="1215"/>
      <c r="BB344" s="1216"/>
      <c r="BC344" s="1216"/>
      <c r="BD344" s="1216"/>
      <c r="BE344" s="1216"/>
      <c r="BF344" s="1216"/>
      <c r="BG344" s="1216"/>
      <c r="BH344" s="1216"/>
      <c r="BI344" s="1730"/>
      <c r="BJ344" s="1730"/>
      <c r="BK344" s="1730"/>
      <c r="BL344" s="1730"/>
      <c r="BM344" s="1730"/>
      <c r="BN344" s="1730"/>
      <c r="BO344" s="1730"/>
      <c r="BP344" s="1730"/>
      <c r="BQ344" s="1730"/>
      <c r="BR344" s="1730"/>
      <c r="BS344" s="1730"/>
      <c r="BT344" s="1730"/>
      <c r="BU344" s="1730"/>
      <c r="BV344" s="1730"/>
      <c r="BW344" s="1730"/>
      <c r="BX344" s="1730"/>
      <c r="BY344" s="1730"/>
      <c r="BZ344" s="1730"/>
      <c r="CA344" s="1730"/>
      <c r="CB344" s="1730"/>
      <c r="CC344" s="1212"/>
      <c r="CD344" s="1212"/>
      <c r="CE344" s="1212"/>
      <c r="CF344" s="1212"/>
      <c r="CG344" s="1212"/>
      <c r="CH344" s="1212"/>
      <c r="CI344" s="1204"/>
      <c r="CJ344" s="1204"/>
      <c r="CK344" s="444"/>
    </row>
    <row r="345" spans="1:89" ht="19.5" hidden="1" customHeight="1">
      <c r="C345" s="2318" t="s">
        <v>260</v>
      </c>
      <c r="D345" s="2318"/>
      <c r="E345" s="2318"/>
      <c r="F345" s="2318"/>
      <c r="G345" s="2318"/>
      <c r="H345" s="2318"/>
      <c r="I345" s="2319"/>
      <c r="J345" s="2318"/>
      <c r="K345" s="2318"/>
      <c r="L345" s="2303"/>
      <c r="M345" s="2303"/>
      <c r="N345" s="2304"/>
      <c r="O345" s="2303"/>
      <c r="P345" s="2303"/>
      <c r="Q345" s="2304"/>
      <c r="R345" s="2304"/>
      <c r="S345" s="2303"/>
      <c r="T345" s="2305"/>
      <c r="U345" s="2305"/>
      <c r="V345" s="2332"/>
      <c r="W345" s="2305"/>
      <c r="X345" s="2332"/>
      <c r="Y345" s="2305"/>
      <c r="Z345" s="2332"/>
      <c r="AA345" s="2305"/>
      <c r="AB345" s="2305"/>
      <c r="AC345" s="2305"/>
      <c r="AD345" s="2332"/>
      <c r="AE345" s="2305"/>
      <c r="AF345" s="2305"/>
      <c r="AG345" s="2305"/>
      <c r="AH345" s="1662"/>
      <c r="AI345" s="1662"/>
      <c r="AJ345" s="2305"/>
      <c r="AK345" s="2306"/>
      <c r="AL345" s="2305"/>
      <c r="AM345" s="2305"/>
      <c r="AN345" s="2305"/>
      <c r="AO345" s="2305"/>
      <c r="AP345" s="2348"/>
      <c r="AQ345" s="2348"/>
      <c r="AR345" s="2349"/>
      <c r="AS345" s="2349"/>
      <c r="AT345" s="2349"/>
      <c r="AU345" s="2348"/>
      <c r="AV345" s="2348"/>
      <c r="AW345" s="2348"/>
      <c r="AY345" s="1702"/>
      <c r="AZ345" s="1702"/>
      <c r="BA345" s="1215"/>
      <c r="BB345" s="1216"/>
      <c r="BC345" s="1216"/>
      <c r="BD345" s="1216"/>
      <c r="BE345" s="1216"/>
      <c r="BF345" s="1216"/>
      <c r="BG345" s="1216"/>
      <c r="BH345" s="1216"/>
      <c r="BI345" s="1730"/>
      <c r="BJ345" s="1730"/>
      <c r="BK345" s="1730"/>
      <c r="BL345" s="1730"/>
      <c r="BM345" s="1730"/>
      <c r="BN345" s="1730"/>
      <c r="BO345" s="1730"/>
      <c r="BP345" s="1730"/>
      <c r="BQ345" s="1730"/>
      <c r="BR345" s="1730"/>
      <c r="BS345" s="1730"/>
      <c r="BT345" s="1730"/>
      <c r="BU345" s="1730"/>
      <c r="BV345" s="1730"/>
      <c r="BW345" s="1730"/>
      <c r="BX345" s="1730"/>
      <c r="BY345" s="1730"/>
      <c r="BZ345" s="1730"/>
      <c r="CA345" s="1730"/>
      <c r="CB345" s="1730"/>
      <c r="CC345" s="1212"/>
      <c r="CD345" s="1212"/>
      <c r="CE345" s="1212"/>
      <c r="CF345" s="1212"/>
      <c r="CG345" s="1212"/>
      <c r="CH345" s="1212"/>
      <c r="CI345" s="1204"/>
      <c r="CJ345" s="1204"/>
      <c r="CK345" s="444"/>
    </row>
    <row r="346" spans="1:89" ht="19.5" hidden="1" customHeight="1">
      <c r="A346" s="440"/>
      <c r="B346" s="1702"/>
      <c r="C346" s="2329" t="s">
        <v>792</v>
      </c>
      <c r="D346" s="2329"/>
      <c r="E346" s="2329"/>
      <c r="F346" s="2329"/>
      <c r="G346" s="2329"/>
      <c r="H346" s="2329"/>
      <c r="I346" s="2330"/>
      <c r="J346" s="2329"/>
      <c r="K346" s="2329"/>
      <c r="L346" s="2299"/>
      <c r="M346" s="2299"/>
      <c r="N346" s="2322"/>
      <c r="O346" s="2299"/>
      <c r="P346" s="2299"/>
      <c r="Q346" s="2322"/>
      <c r="R346" s="2322"/>
      <c r="S346" s="2299"/>
      <c r="T346" s="2299"/>
      <c r="U346" s="2299"/>
      <c r="V346" s="2322"/>
      <c r="W346" s="2299"/>
      <c r="X346" s="2322"/>
      <c r="Y346" s="2299"/>
      <c r="Z346" s="2322"/>
      <c r="AA346" s="2299"/>
      <c r="AB346" s="2325"/>
      <c r="AC346" s="2325"/>
      <c r="AD346" s="2326"/>
      <c r="AE346" s="2325"/>
      <c r="AF346" s="2325"/>
      <c r="AG346" s="2325"/>
      <c r="AH346" s="1658"/>
      <c r="AI346" s="1658"/>
      <c r="AJ346" s="2325"/>
      <c r="AK346" s="2676"/>
      <c r="AL346" s="2325"/>
      <c r="AM346" s="2325"/>
      <c r="AN346" s="2325"/>
      <c r="AO346" s="2325"/>
      <c r="AP346" s="2327">
        <v>0</v>
      </c>
      <c r="AQ346" s="2327"/>
      <c r="AR346" s="2328"/>
      <c r="AS346" s="2328"/>
      <c r="AT346" s="2328"/>
      <c r="AU346" s="2327"/>
      <c r="AV346" s="2327"/>
      <c r="AW346" s="2327"/>
      <c r="AY346" s="1702"/>
      <c r="AZ346" s="1702"/>
      <c r="BA346" s="1215"/>
      <c r="BB346" s="1216"/>
      <c r="BC346" s="1216"/>
      <c r="BD346" s="1216"/>
      <c r="BE346" s="1216"/>
      <c r="BF346" s="1216"/>
      <c r="BG346" s="1216"/>
      <c r="BH346" s="1216"/>
      <c r="BI346" s="1730"/>
      <c r="BJ346" s="1730"/>
      <c r="BK346" s="1730"/>
      <c r="BL346" s="1730"/>
      <c r="BM346" s="1730"/>
      <c r="BN346" s="1730"/>
      <c r="BO346" s="1730"/>
      <c r="BP346" s="1730"/>
      <c r="BQ346" s="1730"/>
      <c r="BR346" s="1730"/>
      <c r="BS346" s="1730"/>
      <c r="BT346" s="1730"/>
      <c r="BU346" s="1730"/>
      <c r="BV346" s="1730"/>
      <c r="BW346" s="1730"/>
      <c r="BX346" s="1730"/>
      <c r="BY346" s="1730"/>
      <c r="BZ346" s="1730"/>
      <c r="CA346" s="1730"/>
      <c r="CB346" s="1730"/>
      <c r="CC346" s="1212"/>
      <c r="CD346" s="1212"/>
      <c r="CE346" s="1212"/>
      <c r="CF346" s="1212"/>
      <c r="CG346" s="1212"/>
      <c r="CH346" s="1212"/>
      <c r="CI346" s="1204"/>
      <c r="CJ346" s="1204"/>
      <c r="CK346" s="444"/>
    </row>
    <row r="347" spans="1:89" ht="19.5" hidden="1" customHeight="1">
      <c r="A347" s="440"/>
      <c r="B347" s="1702"/>
      <c r="C347" s="2341" t="s">
        <v>257</v>
      </c>
      <c r="D347" s="2341"/>
      <c r="E347" s="2341"/>
      <c r="F347" s="2341"/>
      <c r="G347" s="2341"/>
      <c r="H347" s="2341"/>
      <c r="I347" s="2341"/>
      <c r="J347" s="2341"/>
      <c r="K347" s="2341"/>
      <c r="L347" s="2356">
        <v>0</v>
      </c>
      <c r="M347" s="2356"/>
      <c r="N347" s="2356"/>
      <c r="O347" s="2356"/>
      <c r="P347" s="2356"/>
      <c r="Q347" s="2356"/>
      <c r="R347" s="2356"/>
      <c r="S347" s="2356"/>
      <c r="T347" s="2356">
        <v>0</v>
      </c>
      <c r="U347" s="2356"/>
      <c r="V347" s="2356"/>
      <c r="W347" s="2356"/>
      <c r="X347" s="2356"/>
      <c r="Y347" s="2356"/>
      <c r="Z347" s="2356"/>
      <c r="AA347" s="2356"/>
      <c r="AB347" s="2356">
        <v>0</v>
      </c>
      <c r="AC347" s="2356"/>
      <c r="AD347" s="2356"/>
      <c r="AE347" s="2356"/>
      <c r="AF347" s="2356"/>
      <c r="AG347" s="2356"/>
      <c r="AH347" s="1657"/>
      <c r="AI347" s="1657"/>
      <c r="AJ347" s="2301">
        <v>0</v>
      </c>
      <c r="AK347" s="2301"/>
      <c r="AL347" s="2301"/>
      <c r="AM347" s="2301"/>
      <c r="AN347" s="2301"/>
      <c r="AO347" s="2301"/>
      <c r="AP347" s="2356">
        <v>0</v>
      </c>
      <c r="AQ347" s="2356"/>
      <c r="AR347" s="2356"/>
      <c r="AS347" s="2356"/>
      <c r="AT347" s="2356"/>
      <c r="AU347" s="2356"/>
      <c r="AV347" s="2356"/>
      <c r="AW347" s="2356"/>
      <c r="AY347" s="1702"/>
      <c r="AZ347" s="1702"/>
      <c r="BA347" s="1215"/>
      <c r="BB347" s="1216"/>
      <c r="BC347" s="1216"/>
      <c r="BD347" s="1216"/>
      <c r="BE347" s="1216"/>
      <c r="BF347" s="1216"/>
      <c r="BG347" s="1216"/>
      <c r="BH347" s="1216"/>
      <c r="BI347" s="1730"/>
      <c r="BJ347" s="1730"/>
      <c r="BK347" s="1730"/>
      <c r="BL347" s="1730"/>
      <c r="BM347" s="1730"/>
      <c r="BN347" s="1730"/>
      <c r="BO347" s="1730"/>
      <c r="BP347" s="1730"/>
      <c r="BQ347" s="1730"/>
      <c r="BR347" s="1730"/>
      <c r="BS347" s="1730"/>
      <c r="BT347" s="1730"/>
      <c r="BU347" s="1730"/>
      <c r="BV347" s="1730"/>
      <c r="BW347" s="1730"/>
      <c r="BX347" s="1730"/>
      <c r="BY347" s="1730"/>
      <c r="BZ347" s="1730"/>
      <c r="CA347" s="1730"/>
      <c r="CB347" s="1730"/>
      <c r="CC347" s="1212"/>
      <c r="CD347" s="1212"/>
      <c r="CE347" s="1212"/>
      <c r="CF347" s="1212"/>
      <c r="CG347" s="1212"/>
      <c r="CH347" s="1212"/>
      <c r="CI347" s="1204"/>
      <c r="CJ347" s="1204"/>
      <c r="CK347" s="444"/>
    </row>
    <row r="348" spans="1:89" ht="19.5" hidden="1" customHeight="1">
      <c r="A348" s="814"/>
      <c r="B348" s="383"/>
      <c r="C348" s="2309" t="s">
        <v>263</v>
      </c>
      <c r="D348" s="2309"/>
      <c r="E348" s="2309"/>
      <c r="F348" s="2309"/>
      <c r="G348" s="2309"/>
      <c r="H348" s="2309"/>
      <c r="I348" s="2309"/>
      <c r="J348" s="2309"/>
      <c r="K348" s="2309"/>
      <c r="L348" s="2297"/>
      <c r="M348" s="2297"/>
      <c r="N348" s="2297"/>
      <c r="O348" s="2297"/>
      <c r="P348" s="2297"/>
      <c r="Q348" s="2297"/>
      <c r="R348" s="2297"/>
      <c r="S348" s="2297"/>
      <c r="T348" s="2297"/>
      <c r="U348" s="2297"/>
      <c r="V348" s="2297"/>
      <c r="W348" s="2297"/>
      <c r="X348" s="2297"/>
      <c r="Y348" s="2297"/>
      <c r="Z348" s="2297"/>
      <c r="AA348" s="2297"/>
      <c r="AB348" s="2302"/>
      <c r="AC348" s="2302"/>
      <c r="AD348" s="2302"/>
      <c r="AE348" s="2302"/>
      <c r="AF348" s="2302"/>
      <c r="AG348" s="2302"/>
      <c r="AH348" s="1650"/>
      <c r="AI348" s="1650"/>
      <c r="AJ348" s="2302"/>
      <c r="AK348" s="2302"/>
      <c r="AL348" s="2302"/>
      <c r="AM348" s="2302"/>
      <c r="AN348" s="2302"/>
      <c r="AO348" s="2302"/>
      <c r="AP348" s="2297">
        <v>0</v>
      </c>
      <c r="AQ348" s="2297"/>
      <c r="AR348" s="2297"/>
      <c r="AS348" s="2297"/>
      <c r="AT348" s="2297"/>
      <c r="AU348" s="2297"/>
      <c r="AV348" s="2297"/>
      <c r="AW348" s="2297"/>
      <c r="AY348" s="1702"/>
      <c r="AZ348" s="1702"/>
      <c r="BA348" s="1215"/>
      <c r="BB348" s="1216"/>
      <c r="BC348" s="1216"/>
      <c r="BD348" s="1216"/>
      <c r="BE348" s="1216"/>
      <c r="BF348" s="1216"/>
      <c r="BG348" s="1216"/>
      <c r="BH348" s="1216"/>
      <c r="BI348" s="1730"/>
      <c r="BJ348" s="1730"/>
      <c r="BK348" s="1730"/>
      <c r="BL348" s="1730"/>
      <c r="BM348" s="1730"/>
      <c r="BN348" s="1730"/>
      <c r="BO348" s="1730"/>
      <c r="BP348" s="1730"/>
      <c r="BQ348" s="1730"/>
      <c r="BR348" s="1730"/>
      <c r="BS348" s="1730"/>
      <c r="BT348" s="1730"/>
      <c r="BU348" s="1730"/>
      <c r="BV348" s="1730"/>
      <c r="BW348" s="1730"/>
      <c r="BX348" s="1730"/>
      <c r="BY348" s="1730"/>
      <c r="BZ348" s="1730"/>
      <c r="CA348" s="1730"/>
      <c r="CB348" s="1730"/>
      <c r="CC348" s="1212"/>
      <c r="CD348" s="1212"/>
      <c r="CE348" s="1212"/>
      <c r="CF348" s="1212"/>
      <c r="CG348" s="1212"/>
      <c r="CH348" s="1212"/>
      <c r="CI348" s="1204"/>
      <c r="CJ348" s="1204"/>
      <c r="CK348" s="444"/>
    </row>
    <row r="349" spans="1:89" ht="19.5" hidden="1" customHeight="1">
      <c r="A349" s="440"/>
      <c r="B349" s="1702"/>
      <c r="C349" s="2309" t="s">
        <v>264</v>
      </c>
      <c r="D349" s="2309"/>
      <c r="E349" s="2309"/>
      <c r="F349" s="2309"/>
      <c r="G349" s="2309"/>
      <c r="H349" s="2309"/>
      <c r="I349" s="2309"/>
      <c r="J349" s="2309"/>
      <c r="K349" s="2309"/>
      <c r="L349" s="2313"/>
      <c r="M349" s="2313"/>
      <c r="N349" s="2313"/>
      <c r="O349" s="2313"/>
      <c r="P349" s="2313"/>
      <c r="Q349" s="2313"/>
      <c r="R349" s="2313"/>
      <c r="S349" s="2313"/>
      <c r="T349" s="2297"/>
      <c r="U349" s="2297"/>
      <c r="V349" s="2297"/>
      <c r="W349" s="2297"/>
      <c r="X349" s="2297"/>
      <c r="Y349" s="2297"/>
      <c r="Z349" s="2297"/>
      <c r="AA349" s="2297"/>
      <c r="AB349" s="2302"/>
      <c r="AC349" s="2302"/>
      <c r="AD349" s="2302"/>
      <c r="AE349" s="2302"/>
      <c r="AF349" s="2302"/>
      <c r="AG349" s="2302"/>
      <c r="AH349" s="1650"/>
      <c r="AI349" s="1650"/>
      <c r="AJ349" s="2302"/>
      <c r="AK349" s="2302"/>
      <c r="AL349" s="2302"/>
      <c r="AM349" s="2302"/>
      <c r="AN349" s="2302"/>
      <c r="AO349" s="2302"/>
      <c r="AP349" s="2297">
        <v>0</v>
      </c>
      <c r="AQ349" s="2297"/>
      <c r="AR349" s="2297"/>
      <c r="AS349" s="2297"/>
      <c r="AT349" s="2297"/>
      <c r="AU349" s="2297"/>
      <c r="AV349" s="2297"/>
      <c r="AW349" s="2297"/>
      <c r="AY349" s="1702"/>
      <c r="AZ349" s="1702"/>
      <c r="BA349" s="1215"/>
      <c r="BB349" s="1216"/>
      <c r="BC349" s="1216"/>
      <c r="BD349" s="1216"/>
      <c r="BE349" s="1216"/>
      <c r="BF349" s="1216"/>
      <c r="BG349" s="1216"/>
      <c r="BH349" s="1216"/>
      <c r="BI349" s="1730"/>
      <c r="BJ349" s="1730"/>
      <c r="BK349" s="1730"/>
      <c r="BL349" s="1730"/>
      <c r="BM349" s="1730"/>
      <c r="BN349" s="1730"/>
      <c r="BO349" s="1730"/>
      <c r="BP349" s="1730"/>
      <c r="BQ349" s="1730"/>
      <c r="BR349" s="1730"/>
      <c r="BS349" s="1730"/>
      <c r="BT349" s="1730"/>
      <c r="BU349" s="1730"/>
      <c r="BV349" s="1730"/>
      <c r="BW349" s="1730"/>
      <c r="BX349" s="1730"/>
      <c r="BY349" s="1730"/>
      <c r="BZ349" s="1730"/>
      <c r="CA349" s="1730"/>
      <c r="CB349" s="1730"/>
      <c r="CC349" s="1212"/>
      <c r="CD349" s="1212"/>
      <c r="CE349" s="1212"/>
      <c r="CF349" s="1212"/>
      <c r="CG349" s="1212"/>
      <c r="CH349" s="1212"/>
      <c r="CI349" s="1204"/>
      <c r="CJ349" s="1204"/>
      <c r="CK349" s="444"/>
    </row>
    <row r="350" spans="1:89" ht="19.5" hidden="1" customHeight="1">
      <c r="A350" s="440"/>
      <c r="B350" s="1702"/>
      <c r="C350" s="2341" t="s">
        <v>258</v>
      </c>
      <c r="D350" s="2341"/>
      <c r="E350" s="2341"/>
      <c r="F350" s="2341"/>
      <c r="G350" s="2341"/>
      <c r="H350" s="2341"/>
      <c r="I350" s="2341"/>
      <c r="J350" s="2341"/>
      <c r="K350" s="2341"/>
      <c r="L350" s="2301">
        <v>0</v>
      </c>
      <c r="M350" s="2301"/>
      <c r="N350" s="2301"/>
      <c r="O350" s="2301"/>
      <c r="P350" s="2301"/>
      <c r="Q350" s="2301"/>
      <c r="R350" s="2301"/>
      <c r="S350" s="2301"/>
      <c r="T350" s="2301">
        <v>0</v>
      </c>
      <c r="U350" s="2301"/>
      <c r="V350" s="2301"/>
      <c r="W350" s="2301"/>
      <c r="X350" s="2301"/>
      <c r="Y350" s="2301"/>
      <c r="Z350" s="2301"/>
      <c r="AA350" s="2301"/>
      <c r="AB350" s="2301">
        <v>0</v>
      </c>
      <c r="AC350" s="2301"/>
      <c r="AD350" s="2301"/>
      <c r="AE350" s="2301"/>
      <c r="AF350" s="2301"/>
      <c r="AG350" s="2301"/>
      <c r="AH350" s="1649"/>
      <c r="AI350" s="1649"/>
      <c r="AJ350" s="2301">
        <v>0</v>
      </c>
      <c r="AK350" s="2301"/>
      <c r="AL350" s="2301"/>
      <c r="AM350" s="2301"/>
      <c r="AN350" s="2301"/>
      <c r="AO350" s="2301"/>
      <c r="AP350" s="2301">
        <v>0</v>
      </c>
      <c r="AQ350" s="2301"/>
      <c r="AR350" s="2301"/>
      <c r="AS350" s="2301"/>
      <c r="AT350" s="2301"/>
      <c r="AU350" s="2301"/>
      <c r="AV350" s="2301"/>
      <c r="AW350" s="2301"/>
      <c r="AY350" s="1702"/>
      <c r="AZ350" s="1702"/>
      <c r="BA350" s="1215"/>
      <c r="BB350" s="1216"/>
      <c r="BC350" s="1216"/>
      <c r="BD350" s="1216"/>
      <c r="BE350" s="1216"/>
      <c r="BF350" s="1216"/>
      <c r="BG350" s="1216"/>
      <c r="BH350" s="1216"/>
      <c r="BI350" s="1730"/>
      <c r="BJ350" s="1730"/>
      <c r="BK350" s="1730"/>
      <c r="BL350" s="1730"/>
      <c r="BM350" s="1730"/>
      <c r="BN350" s="1730"/>
      <c r="BO350" s="1730"/>
      <c r="BP350" s="1730"/>
      <c r="BQ350" s="1730"/>
      <c r="BR350" s="1730"/>
      <c r="BS350" s="1730"/>
      <c r="BT350" s="1730"/>
      <c r="BU350" s="1730"/>
      <c r="BV350" s="1730"/>
      <c r="BW350" s="1730"/>
      <c r="BX350" s="1730"/>
      <c r="BY350" s="1730"/>
      <c r="BZ350" s="1730"/>
      <c r="CA350" s="1730"/>
      <c r="CB350" s="1730"/>
      <c r="CC350" s="1212"/>
      <c r="CD350" s="1212"/>
      <c r="CE350" s="1212"/>
      <c r="CF350" s="1212"/>
      <c r="CG350" s="1212"/>
      <c r="CH350" s="1212"/>
      <c r="CI350" s="1204"/>
      <c r="CJ350" s="1204"/>
      <c r="CK350" s="444"/>
    </row>
    <row r="351" spans="1:89" ht="19.5" hidden="1" customHeight="1">
      <c r="A351" s="1206"/>
      <c r="B351" s="367"/>
      <c r="C351" s="2309" t="s">
        <v>718</v>
      </c>
      <c r="D351" s="2309"/>
      <c r="E351" s="2309"/>
      <c r="F351" s="2309"/>
      <c r="G351" s="2309"/>
      <c r="H351" s="2309"/>
      <c r="I351" s="2309"/>
      <c r="J351" s="2309"/>
      <c r="K351" s="2309"/>
      <c r="L351" s="2313"/>
      <c r="M351" s="2313"/>
      <c r="N351" s="2313"/>
      <c r="O351" s="2313"/>
      <c r="P351" s="2313"/>
      <c r="Q351" s="2313"/>
      <c r="R351" s="2313"/>
      <c r="S351" s="2313"/>
      <c r="T351" s="2297"/>
      <c r="U351" s="2297"/>
      <c r="V351" s="2297"/>
      <c r="W351" s="2297"/>
      <c r="X351" s="2297"/>
      <c r="Y351" s="2297"/>
      <c r="Z351" s="2297"/>
      <c r="AA351" s="2297"/>
      <c r="AB351" s="2302"/>
      <c r="AC351" s="2302"/>
      <c r="AD351" s="2302"/>
      <c r="AE351" s="2302"/>
      <c r="AF351" s="2302"/>
      <c r="AG351" s="2302"/>
      <c r="AH351" s="1650"/>
      <c r="AI351" s="1650"/>
      <c r="AJ351" s="2302"/>
      <c r="AK351" s="2302"/>
      <c r="AL351" s="2302"/>
      <c r="AM351" s="2302"/>
      <c r="AN351" s="2302"/>
      <c r="AO351" s="2302"/>
      <c r="AP351" s="2297">
        <v>0</v>
      </c>
      <c r="AQ351" s="2297"/>
      <c r="AR351" s="2297"/>
      <c r="AS351" s="2297"/>
      <c r="AT351" s="2297"/>
      <c r="AU351" s="2297"/>
      <c r="AV351" s="2297"/>
      <c r="AW351" s="2297"/>
      <c r="AY351" s="1702"/>
      <c r="AZ351" s="1702"/>
      <c r="BA351" s="1215"/>
      <c r="BB351" s="1216"/>
      <c r="BC351" s="1216"/>
      <c r="BD351" s="1216"/>
      <c r="BE351" s="1216"/>
      <c r="BF351" s="1216"/>
      <c r="BG351" s="1216"/>
      <c r="BH351" s="1216"/>
      <c r="BI351" s="1730"/>
      <c r="BJ351" s="1730"/>
      <c r="BK351" s="1730"/>
      <c r="BL351" s="1730"/>
      <c r="BM351" s="1730"/>
      <c r="BN351" s="1730"/>
      <c r="BO351" s="1730"/>
      <c r="BP351" s="1730"/>
      <c r="BQ351" s="1730"/>
      <c r="BR351" s="1730"/>
      <c r="BS351" s="1730"/>
      <c r="BT351" s="1730"/>
      <c r="BU351" s="1730"/>
      <c r="BV351" s="1730"/>
      <c r="BW351" s="1730"/>
      <c r="BX351" s="1730"/>
      <c r="BY351" s="1730"/>
      <c r="BZ351" s="1730"/>
      <c r="CA351" s="1730"/>
      <c r="CB351" s="1730"/>
      <c r="CC351" s="1212"/>
      <c r="CD351" s="1212"/>
      <c r="CE351" s="1212"/>
      <c r="CF351" s="1212"/>
      <c r="CG351" s="1212"/>
      <c r="CH351" s="1212"/>
      <c r="CI351" s="1204"/>
      <c r="CJ351" s="1204"/>
      <c r="CK351" s="444"/>
    </row>
    <row r="352" spans="1:89" ht="19.5" hidden="1" customHeight="1">
      <c r="A352" s="440"/>
      <c r="B352" s="1702"/>
      <c r="C352" s="2340" t="s">
        <v>796</v>
      </c>
      <c r="D352" s="2340"/>
      <c r="E352" s="2340"/>
      <c r="F352" s="2340"/>
      <c r="G352" s="2340"/>
      <c r="H352" s="2340"/>
      <c r="I352" s="2340"/>
      <c r="J352" s="2340"/>
      <c r="K352" s="2340"/>
      <c r="L352" s="2295">
        <v>0</v>
      </c>
      <c r="M352" s="2295"/>
      <c r="N352" s="2295"/>
      <c r="O352" s="2295"/>
      <c r="P352" s="2295"/>
      <c r="Q352" s="2295"/>
      <c r="R352" s="2295"/>
      <c r="S352" s="2295"/>
      <c r="T352" s="2295">
        <v>0</v>
      </c>
      <c r="U352" s="2295"/>
      <c r="V352" s="2295"/>
      <c r="W352" s="2295"/>
      <c r="X352" s="2295"/>
      <c r="Y352" s="2295"/>
      <c r="Z352" s="2295"/>
      <c r="AA352" s="2295"/>
      <c r="AB352" s="2295">
        <v>0</v>
      </c>
      <c r="AC352" s="2295"/>
      <c r="AD352" s="2295"/>
      <c r="AE352" s="2295"/>
      <c r="AF352" s="2295"/>
      <c r="AG352" s="2295"/>
      <c r="AH352" s="1647"/>
      <c r="AI352" s="1647"/>
      <c r="AJ352" s="2295">
        <v>0</v>
      </c>
      <c r="AK352" s="2295"/>
      <c r="AL352" s="2295"/>
      <c r="AM352" s="2295"/>
      <c r="AN352" s="2295"/>
      <c r="AO352" s="2295"/>
      <c r="AP352" s="2295">
        <v>0</v>
      </c>
      <c r="AQ352" s="2295"/>
      <c r="AR352" s="2295"/>
      <c r="AS352" s="2295"/>
      <c r="AT352" s="2295"/>
      <c r="AU352" s="2295"/>
      <c r="AV352" s="2295"/>
      <c r="AW352" s="2295"/>
      <c r="AY352" s="1702"/>
      <c r="AZ352" s="1702"/>
      <c r="BA352" s="1215"/>
      <c r="BB352" s="1216"/>
      <c r="BC352" s="1216"/>
      <c r="BD352" s="1216"/>
      <c r="BE352" s="1216"/>
      <c r="BF352" s="1216"/>
      <c r="BG352" s="1216"/>
      <c r="BH352" s="1216"/>
      <c r="BI352" s="1730"/>
      <c r="BJ352" s="1730"/>
      <c r="BK352" s="1730"/>
      <c r="BL352" s="1730"/>
      <c r="BM352" s="1730"/>
      <c r="BN352" s="1730"/>
      <c r="BO352" s="1730"/>
      <c r="BP352" s="1730"/>
      <c r="BQ352" s="1730"/>
      <c r="BR352" s="1730"/>
      <c r="BS352" s="1730"/>
      <c r="BT352" s="1730"/>
      <c r="BU352" s="1730"/>
      <c r="BV352" s="1730"/>
      <c r="BW352" s="1730"/>
      <c r="BX352" s="1730"/>
      <c r="BY352" s="1730"/>
      <c r="BZ352" s="1730"/>
      <c r="CA352" s="1730"/>
      <c r="CB352" s="1730"/>
      <c r="CC352" s="1212"/>
      <c r="CD352" s="1212"/>
      <c r="CE352" s="1212"/>
      <c r="CF352" s="1212"/>
      <c r="CG352" s="1212"/>
      <c r="CH352" s="1212"/>
      <c r="CI352" s="1204"/>
      <c r="CJ352" s="1204"/>
      <c r="CK352" s="444"/>
    </row>
    <row r="353" spans="1:89" ht="19.5" hidden="1" customHeight="1">
      <c r="C353" s="2318" t="s">
        <v>261</v>
      </c>
      <c r="D353" s="2318"/>
      <c r="E353" s="2318"/>
      <c r="F353" s="2318"/>
      <c r="G353" s="2318"/>
      <c r="H353" s="2318"/>
      <c r="I353" s="2319"/>
      <c r="J353" s="2318"/>
      <c r="K353" s="2318"/>
      <c r="L353" s="2303"/>
      <c r="M353" s="2303"/>
      <c r="N353" s="2304"/>
      <c r="O353" s="2303"/>
      <c r="P353" s="2303"/>
      <c r="Q353" s="2304"/>
      <c r="R353" s="2304"/>
      <c r="S353" s="2303"/>
      <c r="T353" s="2694"/>
      <c r="U353" s="2694"/>
      <c r="V353" s="2695"/>
      <c r="W353" s="2694"/>
      <c r="X353" s="2695"/>
      <c r="Y353" s="2694"/>
      <c r="Z353" s="2695"/>
      <c r="AA353" s="2694"/>
      <c r="AB353" s="2350"/>
      <c r="AC353" s="2350"/>
      <c r="AD353" s="2351"/>
      <c r="AE353" s="2350"/>
      <c r="AF353" s="2350"/>
      <c r="AG353" s="2350"/>
      <c r="AH353" s="1646"/>
      <c r="AI353" s="1646"/>
      <c r="AJ353" s="2350"/>
      <c r="AK353" s="2362"/>
      <c r="AL353" s="2350"/>
      <c r="AM353" s="2350"/>
      <c r="AN353" s="2350"/>
      <c r="AO353" s="2350"/>
      <c r="AP353" s="2350"/>
      <c r="AQ353" s="2350"/>
      <c r="AR353" s="2351"/>
      <c r="AS353" s="2351"/>
      <c r="AT353" s="2351"/>
      <c r="AU353" s="2350"/>
      <c r="AV353" s="2350"/>
      <c r="AW353" s="2350"/>
      <c r="AY353" s="1702"/>
      <c r="AZ353" s="1702"/>
      <c r="BA353" s="1215"/>
      <c r="BB353" s="1216"/>
      <c r="BC353" s="1216"/>
      <c r="BD353" s="1216"/>
      <c r="BE353" s="1216"/>
      <c r="BF353" s="1216"/>
      <c r="BG353" s="1216"/>
      <c r="BH353" s="1216"/>
      <c r="BI353" s="1730"/>
      <c r="BJ353" s="1730"/>
      <c r="BK353" s="1730"/>
      <c r="BL353" s="1730"/>
      <c r="BM353" s="1730"/>
      <c r="BN353" s="1730"/>
      <c r="BO353" s="1730"/>
      <c r="BP353" s="1730"/>
      <c r="BQ353" s="1730"/>
      <c r="BR353" s="1730"/>
      <c r="BS353" s="1730"/>
      <c r="BT353" s="1730"/>
      <c r="BU353" s="1730"/>
      <c r="BV353" s="1730"/>
      <c r="BW353" s="1730"/>
      <c r="BX353" s="1730"/>
      <c r="BY353" s="1730"/>
      <c r="BZ353" s="1730"/>
      <c r="CA353" s="1730"/>
      <c r="CB353" s="1730"/>
      <c r="CC353" s="1212"/>
      <c r="CD353" s="1212"/>
      <c r="CE353" s="1212"/>
      <c r="CF353" s="1212"/>
      <c r="CG353" s="1212"/>
      <c r="CH353" s="1212"/>
      <c r="CI353" s="1204"/>
      <c r="CJ353" s="1204"/>
      <c r="CK353" s="444"/>
    </row>
    <row r="354" spans="1:89" ht="19.5" hidden="1" customHeight="1">
      <c r="A354" s="440"/>
      <c r="B354" s="1702"/>
      <c r="C354" s="2342" t="s">
        <v>797</v>
      </c>
      <c r="D354" s="2342"/>
      <c r="E354" s="2342"/>
      <c r="F354" s="2342"/>
      <c r="G354" s="2342"/>
      <c r="H354" s="2342"/>
      <c r="I354" s="2343"/>
      <c r="J354" s="2342"/>
      <c r="K354" s="2342"/>
      <c r="L354" s="2333">
        <v>0</v>
      </c>
      <c r="M354" s="2334"/>
      <c r="N354" s="2335"/>
      <c r="O354" s="2334"/>
      <c r="P354" s="2334"/>
      <c r="Q354" s="2335"/>
      <c r="R354" s="2335"/>
      <c r="S354" s="2336"/>
      <c r="T354" s="2333">
        <v>0</v>
      </c>
      <c r="U354" s="2334"/>
      <c r="V354" s="2335"/>
      <c r="W354" s="2334"/>
      <c r="X354" s="2335"/>
      <c r="Y354" s="2334"/>
      <c r="Z354" s="2335"/>
      <c r="AA354" s="2336"/>
      <c r="AB354" s="2333">
        <v>0</v>
      </c>
      <c r="AC354" s="2334"/>
      <c r="AD354" s="2335"/>
      <c r="AE354" s="2334"/>
      <c r="AF354" s="2334"/>
      <c r="AG354" s="2336"/>
      <c r="AH354" s="1656"/>
      <c r="AI354" s="1656"/>
      <c r="AJ354" s="2299">
        <v>0</v>
      </c>
      <c r="AK354" s="2300"/>
      <c r="AL354" s="2299"/>
      <c r="AM354" s="2299"/>
      <c r="AN354" s="2299"/>
      <c r="AO354" s="2299"/>
      <c r="AP354" s="2333">
        <v>0</v>
      </c>
      <c r="AQ354" s="2334"/>
      <c r="AR354" s="2335"/>
      <c r="AS354" s="2335"/>
      <c r="AT354" s="2335"/>
      <c r="AU354" s="2334"/>
      <c r="AV354" s="2334"/>
      <c r="AW354" s="2336"/>
      <c r="AY354" s="1702"/>
      <c r="AZ354" s="1702"/>
      <c r="BA354" s="1215"/>
      <c r="BB354" s="1216"/>
      <c r="BC354" s="1216"/>
      <c r="BD354" s="1216"/>
      <c r="BE354" s="1216"/>
      <c r="BF354" s="1216"/>
      <c r="BG354" s="1216"/>
      <c r="BH354" s="1216"/>
      <c r="BI354" s="1730"/>
      <c r="BJ354" s="1730"/>
      <c r="BK354" s="1730"/>
      <c r="BL354" s="1730"/>
      <c r="BM354" s="1730"/>
      <c r="BN354" s="1730"/>
      <c r="BO354" s="1730"/>
      <c r="BP354" s="1730"/>
      <c r="BQ354" s="1730"/>
      <c r="BR354" s="1730"/>
      <c r="BS354" s="1730"/>
      <c r="BT354" s="1730"/>
      <c r="BU354" s="1730"/>
      <c r="BV354" s="1730"/>
      <c r="BW354" s="1730"/>
      <c r="BX354" s="1730"/>
      <c r="BY354" s="1730"/>
      <c r="BZ354" s="1730"/>
      <c r="CA354" s="1730"/>
      <c r="CB354" s="1730"/>
      <c r="CC354" s="1212"/>
      <c r="CD354" s="1212"/>
      <c r="CE354" s="1212"/>
      <c r="CF354" s="1212"/>
      <c r="CG354" s="1212"/>
      <c r="CH354" s="1212"/>
      <c r="CI354" s="1204"/>
      <c r="CJ354" s="1204"/>
      <c r="CK354" s="444"/>
    </row>
    <row r="355" spans="1:89" hidden="1">
      <c r="A355" s="440"/>
      <c r="B355" s="1702"/>
      <c r="C355" s="2292" t="s">
        <v>262</v>
      </c>
      <c r="D355" s="2292"/>
      <c r="E355" s="2292"/>
      <c r="F355" s="2292"/>
      <c r="G355" s="2292"/>
      <c r="H355" s="2292"/>
      <c r="I355" s="2292"/>
      <c r="J355" s="2292"/>
      <c r="K355" s="2292"/>
      <c r="L355" s="2295">
        <v>0</v>
      </c>
      <c r="M355" s="2295"/>
      <c r="N355" s="2295"/>
      <c r="O355" s="2295"/>
      <c r="P355" s="2295"/>
      <c r="Q355" s="2295"/>
      <c r="R355" s="2295"/>
      <c r="S355" s="2295"/>
      <c r="T355" s="2361">
        <v>0</v>
      </c>
      <c r="U355" s="2361"/>
      <c r="V355" s="2361"/>
      <c r="W355" s="2361"/>
      <c r="X355" s="2361"/>
      <c r="Y355" s="2361"/>
      <c r="Z355" s="2361"/>
      <c r="AA355" s="2361"/>
      <c r="AB355" s="2307">
        <v>0</v>
      </c>
      <c r="AC355" s="2307"/>
      <c r="AD355" s="2307"/>
      <c r="AE355" s="2307"/>
      <c r="AF355" s="2307"/>
      <c r="AG355" s="2307"/>
      <c r="AH355" s="1651"/>
      <c r="AI355" s="1651"/>
      <c r="AJ355" s="2295">
        <v>0</v>
      </c>
      <c r="AK355" s="2295"/>
      <c r="AL355" s="2295"/>
      <c r="AM355" s="2295"/>
      <c r="AN355" s="2295"/>
      <c r="AO355" s="2295"/>
      <c r="AP355" s="2295">
        <v>0</v>
      </c>
      <c r="AQ355" s="2295"/>
      <c r="AR355" s="2295"/>
      <c r="AS355" s="2295"/>
      <c r="AT355" s="2295"/>
      <c r="AU355" s="2295"/>
      <c r="AV355" s="2295"/>
      <c r="AW355" s="2295"/>
      <c r="AY355" s="1702"/>
      <c r="AZ355" s="1702"/>
      <c r="BA355" s="1215"/>
      <c r="BB355" s="1216"/>
      <c r="BC355" s="1216"/>
      <c r="BD355" s="1216"/>
      <c r="BE355" s="1216"/>
      <c r="BF355" s="1216"/>
      <c r="BG355" s="1216"/>
      <c r="BH355" s="1216"/>
      <c r="BI355" s="1730"/>
      <c r="BJ355" s="1730"/>
      <c r="BK355" s="1730"/>
      <c r="BL355" s="1730"/>
      <c r="BM355" s="1730"/>
      <c r="BN355" s="1730"/>
      <c r="BO355" s="1730"/>
      <c r="BP355" s="1730"/>
      <c r="BQ355" s="1730"/>
      <c r="BR355" s="1730"/>
      <c r="BS355" s="1730"/>
      <c r="BT355" s="1730"/>
      <c r="BU355" s="1730"/>
      <c r="BV355" s="1730"/>
      <c r="BW355" s="1730"/>
      <c r="BX355" s="1730"/>
      <c r="BY355" s="1730"/>
      <c r="BZ355" s="1730"/>
      <c r="CA355" s="1730"/>
      <c r="CB355" s="1730"/>
      <c r="CC355" s="1212"/>
      <c r="CD355" s="1212"/>
      <c r="CE355" s="1212"/>
      <c r="CF355" s="1212"/>
      <c r="CG355" s="1212"/>
      <c r="CH355" s="1212"/>
      <c r="CI355" s="1204"/>
      <c r="CJ355" s="1204"/>
      <c r="CK355" s="444"/>
    </row>
    <row r="356" spans="1:89" ht="23.25" customHeight="1">
      <c r="A356" s="440"/>
      <c r="B356" s="1702"/>
      <c r="C356" s="1347" t="s">
        <v>2010</v>
      </c>
      <c r="D356" s="1215"/>
      <c r="E356" s="1215"/>
      <c r="F356" s="1215"/>
      <c r="G356" s="1215"/>
      <c r="H356" s="1215"/>
      <c r="I356" s="1215"/>
      <c r="J356" s="1215"/>
      <c r="K356" s="1215"/>
      <c r="L356" s="1156"/>
      <c r="M356" s="1156"/>
      <c r="N356" s="1156"/>
      <c r="O356" s="1156"/>
      <c r="P356" s="1156"/>
      <c r="Q356" s="1156"/>
      <c r="R356" s="1156"/>
      <c r="S356" s="1156"/>
      <c r="T356" s="447"/>
      <c r="U356" s="447"/>
      <c r="V356" s="447"/>
      <c r="W356" s="447"/>
      <c r="X356" s="447"/>
      <c r="Y356" s="447"/>
      <c r="Z356" s="447"/>
      <c r="AA356" s="447"/>
      <c r="AB356" s="1155"/>
      <c r="AC356" s="1155"/>
      <c r="AD356" s="1155"/>
      <c r="AE356" s="1155"/>
      <c r="AF356" s="1155"/>
      <c r="AG356" s="1155"/>
      <c r="AH356" s="1155"/>
      <c r="AI356" s="1155"/>
      <c r="AJ356" s="1156"/>
      <c r="AK356" s="1156"/>
      <c r="AL356" s="1156"/>
      <c r="AM356" s="1156"/>
      <c r="AN356" s="1156"/>
      <c r="AO356" s="1156"/>
      <c r="AP356" s="1156"/>
      <c r="AQ356" s="1156"/>
      <c r="AR356" s="1156"/>
      <c r="AS356" s="1156"/>
      <c r="AT356" s="1156"/>
      <c r="AU356" s="1156"/>
      <c r="AV356" s="1156"/>
      <c r="AW356" s="1156"/>
      <c r="AY356" s="1702"/>
      <c r="AZ356" s="1702"/>
      <c r="BA356" s="1215"/>
      <c r="BB356" s="1216"/>
      <c r="BC356" s="1216"/>
      <c r="BD356" s="1216"/>
      <c r="BE356" s="1216"/>
      <c r="BF356" s="1216"/>
      <c r="BG356" s="1216"/>
      <c r="BH356" s="1216"/>
      <c r="BI356" s="1730"/>
      <c r="BJ356" s="1730"/>
      <c r="BK356" s="1730"/>
      <c r="BL356" s="1730"/>
      <c r="BM356" s="1730"/>
      <c r="BN356" s="1730"/>
      <c r="BO356" s="1730"/>
      <c r="BP356" s="1730"/>
      <c r="BQ356" s="1730"/>
      <c r="BR356" s="1730"/>
      <c r="BS356" s="1730"/>
      <c r="BT356" s="1730"/>
      <c r="BU356" s="1730"/>
      <c r="BV356" s="1730"/>
      <c r="BW356" s="1730"/>
      <c r="BX356" s="1730"/>
      <c r="BY356" s="1730"/>
      <c r="BZ356" s="1730"/>
      <c r="CA356" s="1730"/>
      <c r="CB356" s="1730"/>
      <c r="CC356" s="1212"/>
      <c r="CD356" s="1212"/>
      <c r="CE356" s="1212"/>
      <c r="CF356" s="1212"/>
      <c r="CG356" s="1212"/>
      <c r="CH356" s="1212"/>
      <c r="CI356" s="1204"/>
      <c r="CJ356" s="1204"/>
      <c r="CK356" s="444"/>
    </row>
    <row r="357" spans="1:89" ht="17.25" customHeight="1">
      <c r="A357" s="440"/>
      <c r="B357" s="1702"/>
      <c r="C357" s="1292" t="s">
        <v>2013</v>
      </c>
      <c r="D357" s="1215"/>
      <c r="E357" s="1215"/>
      <c r="F357" s="1215"/>
      <c r="G357" s="1215"/>
      <c r="H357" s="1215"/>
      <c r="I357" s="1215"/>
      <c r="J357" s="1215"/>
      <c r="K357" s="1215"/>
      <c r="L357" s="1156"/>
      <c r="M357" s="1156"/>
      <c r="N357" s="1156"/>
      <c r="O357" s="1156"/>
      <c r="P357" s="1156"/>
      <c r="Q357" s="1156"/>
      <c r="R357" s="1156"/>
      <c r="S357" s="1156"/>
      <c r="T357" s="447"/>
      <c r="U357" s="447"/>
      <c r="V357" s="447"/>
      <c r="W357" s="447"/>
      <c r="X357" s="447"/>
      <c r="Y357" s="447"/>
      <c r="Z357" s="447"/>
      <c r="AA357" s="447"/>
      <c r="AB357" s="1155"/>
      <c r="AC357" s="1155"/>
      <c r="AD357" s="1155"/>
      <c r="AE357" s="1155"/>
      <c r="AF357" s="1155"/>
      <c r="AG357" s="1155"/>
      <c r="AH357" s="1155"/>
      <c r="AI357" s="1155"/>
      <c r="AJ357" s="1156"/>
      <c r="AK357" s="1156"/>
      <c r="AL357" s="1156"/>
      <c r="AM357" s="1156"/>
      <c r="AN357" s="1156"/>
      <c r="AO357" s="1156"/>
      <c r="AP357" s="1156"/>
      <c r="AQ357" s="1156"/>
      <c r="AR357" s="1156"/>
      <c r="AS357" s="1156"/>
      <c r="AT357" s="1156"/>
      <c r="AU357" s="1156"/>
      <c r="AV357" s="1156"/>
      <c r="AW357" s="1156"/>
      <c r="AY357" s="1702"/>
      <c r="AZ357" s="1702"/>
      <c r="BA357" s="1215"/>
      <c r="BB357" s="1216"/>
      <c r="BC357" s="1216"/>
      <c r="BD357" s="1216"/>
      <c r="BE357" s="1216"/>
      <c r="BF357" s="1216"/>
      <c r="BG357" s="1216"/>
      <c r="BH357" s="1216"/>
      <c r="BI357" s="1730"/>
      <c r="BJ357" s="1730"/>
      <c r="BK357" s="1730"/>
      <c r="BL357" s="1730"/>
      <c r="BM357" s="1730"/>
      <c r="BN357" s="1730"/>
      <c r="BO357" s="1730"/>
      <c r="BP357" s="1730"/>
      <c r="BQ357" s="1730"/>
      <c r="BR357" s="1730"/>
      <c r="BS357" s="1730"/>
      <c r="BT357" s="1730"/>
      <c r="BU357" s="1730"/>
      <c r="BV357" s="1730"/>
      <c r="BW357" s="1730"/>
      <c r="BX357" s="1730"/>
      <c r="BY357" s="1730"/>
      <c r="BZ357" s="1730"/>
      <c r="CA357" s="1730"/>
      <c r="CB357" s="1730"/>
      <c r="CC357" s="1212"/>
      <c r="CD357" s="1212"/>
      <c r="CE357" s="1212"/>
      <c r="CF357" s="1212"/>
      <c r="CG357" s="1212"/>
      <c r="CH357" s="1212"/>
      <c r="CI357" s="1204"/>
      <c r="CJ357" s="1204"/>
      <c r="CK357" s="444"/>
    </row>
    <row r="358" spans="1:89">
      <c r="A358" s="440"/>
      <c r="B358" s="1702"/>
      <c r="C358" s="1215"/>
      <c r="D358" s="1215"/>
      <c r="E358" s="1215"/>
      <c r="F358" s="1215"/>
      <c r="G358" s="1215"/>
      <c r="H358" s="1215"/>
      <c r="I358" s="1215"/>
      <c r="J358" s="1215"/>
      <c r="K358" s="1215"/>
      <c r="L358" s="1156"/>
      <c r="M358" s="1156"/>
      <c r="N358" s="1156"/>
      <c r="O358" s="1156"/>
      <c r="P358" s="1156"/>
      <c r="Q358" s="1156"/>
      <c r="R358" s="1156"/>
      <c r="S358" s="1156"/>
      <c r="T358" s="447"/>
      <c r="U358" s="447"/>
      <c r="V358" s="447"/>
      <c r="W358" s="447"/>
      <c r="X358" s="447"/>
      <c r="Y358" s="447"/>
      <c r="Z358" s="447"/>
      <c r="AA358" s="447"/>
      <c r="AB358" s="1155"/>
      <c r="AC358" s="1155"/>
      <c r="AD358" s="1155"/>
      <c r="AE358" s="1155"/>
      <c r="AF358" s="1155"/>
      <c r="AG358" s="1155"/>
      <c r="AH358" s="1155"/>
      <c r="AI358" s="1155"/>
      <c r="AJ358" s="1156"/>
      <c r="AK358" s="1156"/>
      <c r="AL358" s="1156"/>
      <c r="AM358" s="1156"/>
      <c r="AN358" s="1156"/>
      <c r="AO358" s="1156"/>
      <c r="AP358" s="1156"/>
      <c r="AQ358" s="1156"/>
      <c r="AR358" s="1156"/>
      <c r="AS358" s="1156"/>
      <c r="AT358" s="1156"/>
      <c r="AU358" s="1156"/>
      <c r="AV358" s="1156"/>
      <c r="AW358" s="1156"/>
      <c r="AY358" s="1702"/>
      <c r="AZ358" s="1702"/>
      <c r="BA358" s="1215"/>
      <c r="BB358" s="1216"/>
      <c r="BC358" s="1216"/>
      <c r="BD358" s="1216"/>
      <c r="BE358" s="1216"/>
      <c r="BF358" s="1216"/>
      <c r="BG358" s="1216"/>
      <c r="BH358" s="1216"/>
      <c r="BI358" s="1730"/>
      <c r="BJ358" s="1730"/>
      <c r="BK358" s="1730"/>
      <c r="BL358" s="1730"/>
      <c r="BM358" s="1730"/>
      <c r="BN358" s="1730"/>
      <c r="BO358" s="1730"/>
      <c r="BP358" s="1730"/>
      <c r="BQ358" s="1730"/>
      <c r="BR358" s="1730"/>
      <c r="BS358" s="1730"/>
      <c r="BT358" s="1730"/>
      <c r="BU358" s="1730"/>
      <c r="BV358" s="1730"/>
      <c r="BW358" s="1730"/>
      <c r="BX358" s="1730"/>
      <c r="BY358" s="1730"/>
      <c r="BZ358" s="1730"/>
      <c r="CA358" s="1730"/>
      <c r="CB358" s="1730"/>
      <c r="CC358" s="1212"/>
      <c r="CD358" s="1212"/>
      <c r="CE358" s="1212"/>
      <c r="CF358" s="1212"/>
      <c r="CG358" s="1212"/>
      <c r="CH358" s="1212"/>
      <c r="CI358" s="1204"/>
      <c r="CJ358" s="1204"/>
      <c r="CK358" s="444"/>
    </row>
    <row r="359" spans="1:89" ht="19.5" customHeight="1">
      <c r="A359" s="1712">
        <v>10</v>
      </c>
      <c r="B359" s="908" t="s">
        <v>536</v>
      </c>
      <c r="C359" s="881" t="s">
        <v>873</v>
      </c>
      <c r="O359" s="1685"/>
      <c r="P359" s="1685"/>
      <c r="Q359" s="1685"/>
      <c r="R359" s="1685"/>
      <c r="S359" s="1685"/>
      <c r="T359" s="1685"/>
      <c r="U359" s="1685"/>
      <c r="V359" s="1685"/>
      <c r="W359" s="1685"/>
      <c r="X359" s="1685"/>
      <c r="Y359" s="1685"/>
      <c r="Z359" s="1685"/>
      <c r="AA359" s="1685"/>
      <c r="AB359" s="1685"/>
      <c r="AC359" s="1685"/>
      <c r="AD359" s="1685"/>
      <c r="AE359" s="1685"/>
      <c r="AF359" s="1625"/>
      <c r="AG359" s="1685"/>
      <c r="AH359" s="1685"/>
      <c r="AI359" s="1685"/>
      <c r="AJ359" s="1685"/>
      <c r="AK359" s="1685"/>
      <c r="AL359" s="1685"/>
      <c r="AM359" s="1685"/>
      <c r="AN359" s="1685"/>
      <c r="AO359" s="1685"/>
      <c r="AP359" s="1685"/>
      <c r="AQ359" s="1685"/>
      <c r="AR359" s="1685"/>
      <c r="AS359" s="1685"/>
      <c r="AT359" s="1685"/>
      <c r="AU359" s="1685"/>
      <c r="AV359" s="1685"/>
      <c r="AW359" s="1685"/>
      <c r="AY359" s="1702"/>
      <c r="AZ359" s="1702"/>
      <c r="BA359" s="1215"/>
      <c r="BB359" s="1216"/>
      <c r="BC359" s="1216"/>
      <c r="BD359" s="1216"/>
      <c r="BE359" s="1216"/>
      <c r="BF359" s="1216"/>
      <c r="BG359" s="1216"/>
      <c r="BH359" s="1216"/>
      <c r="BI359" s="1730"/>
      <c r="BJ359" s="1730"/>
      <c r="BK359" s="1730"/>
      <c r="BL359" s="1730"/>
      <c r="BM359" s="1730"/>
      <c r="BN359" s="1730"/>
      <c r="BO359" s="1730"/>
      <c r="BP359" s="1730"/>
      <c r="BQ359" s="1730"/>
      <c r="BR359" s="1730"/>
      <c r="BS359" s="1730"/>
      <c r="BT359" s="1730"/>
      <c r="BU359" s="1730"/>
      <c r="BV359" s="1730"/>
      <c r="BW359" s="1730"/>
      <c r="BX359" s="1730"/>
      <c r="BY359" s="1730"/>
      <c r="BZ359" s="1730"/>
      <c r="CA359" s="1730"/>
      <c r="CB359" s="1730"/>
      <c r="CC359" s="1212"/>
      <c r="CD359" s="1212"/>
      <c r="CE359" s="1212"/>
      <c r="CF359" s="1212"/>
      <c r="CG359" s="1212"/>
      <c r="CH359" s="1212"/>
      <c r="CI359" s="1204"/>
      <c r="CJ359" s="1204"/>
      <c r="CK359" s="444"/>
    </row>
    <row r="360" spans="1:89" ht="19.5" hidden="1" customHeight="1">
      <c r="C360" s="1691"/>
      <c r="O360" s="1220"/>
      <c r="P360" s="2443" t="s">
        <v>511</v>
      </c>
      <c r="Q360" s="2442"/>
      <c r="R360" s="2442"/>
      <c r="S360" s="2443"/>
      <c r="T360" s="2443"/>
      <c r="U360" s="2443"/>
      <c r="V360" s="2442"/>
      <c r="W360" s="2443"/>
      <c r="X360" s="2442"/>
      <c r="Y360" s="2443"/>
      <c r="Z360" s="2442"/>
      <c r="AA360" s="2443"/>
      <c r="AB360" s="2443"/>
      <c r="AC360" s="2443"/>
      <c r="AD360" s="2442"/>
      <c r="AE360" s="2443"/>
      <c r="AG360" s="2441">
        <v>0</v>
      </c>
      <c r="AH360" s="2442"/>
      <c r="AI360" s="2442"/>
      <c r="AJ360" s="2443"/>
      <c r="AK360" s="2442"/>
      <c r="AL360" s="2443"/>
      <c r="AM360" s="2443"/>
      <c r="AN360" s="2443"/>
      <c r="AO360" s="2443"/>
      <c r="AP360" s="2443"/>
      <c r="AQ360" s="2443"/>
      <c r="AR360" s="2442"/>
      <c r="AS360" s="2442"/>
      <c r="AT360" s="2442"/>
      <c r="AU360" s="2443"/>
      <c r="AV360" s="2443"/>
      <c r="AW360" s="2443"/>
      <c r="AY360" s="1702"/>
      <c r="AZ360" s="1702"/>
      <c r="BA360" s="1215"/>
      <c r="BB360" s="1216"/>
      <c r="BC360" s="1216"/>
      <c r="BD360" s="1216"/>
      <c r="BE360" s="1216"/>
      <c r="BF360" s="1216"/>
      <c r="BG360" s="1216"/>
      <c r="BH360" s="1216"/>
      <c r="BI360" s="1730"/>
      <c r="BJ360" s="1730"/>
      <c r="BK360" s="1730"/>
      <c r="BL360" s="1730"/>
      <c r="BM360" s="1730"/>
      <c r="BN360" s="1730"/>
      <c r="BO360" s="1730"/>
      <c r="BP360" s="1730"/>
      <c r="BQ360" s="1730"/>
      <c r="BR360" s="1730"/>
      <c r="BS360" s="1730"/>
      <c r="BT360" s="1730"/>
      <c r="BU360" s="1730"/>
      <c r="BV360" s="1730"/>
      <c r="BW360" s="1730"/>
      <c r="BX360" s="1730"/>
      <c r="BY360" s="1730"/>
      <c r="BZ360" s="1730"/>
      <c r="CA360" s="1730"/>
      <c r="CB360" s="1730"/>
      <c r="CC360" s="1212"/>
      <c r="CD360" s="1212"/>
      <c r="CE360" s="1212"/>
      <c r="CF360" s="1212"/>
      <c r="CG360" s="1212"/>
      <c r="CH360" s="1212"/>
      <c r="CI360" s="1204"/>
      <c r="CJ360" s="1204"/>
      <c r="CK360" s="444"/>
    </row>
    <row r="361" spans="1:89" ht="19.5" hidden="1" customHeight="1">
      <c r="C361" s="1691"/>
      <c r="O361" s="2382" t="s">
        <v>923</v>
      </c>
      <c r="P361" s="2382"/>
      <c r="Q361" s="2382"/>
      <c r="R361" s="2382"/>
      <c r="S361" s="2382"/>
      <c r="T361" s="2382"/>
      <c r="U361" s="2382"/>
      <c r="V361" s="2382"/>
      <c r="W361" s="1617"/>
      <c r="X361" s="2029" t="s">
        <v>937</v>
      </c>
      <c r="Y361" s="2029"/>
      <c r="Z361" s="2029"/>
      <c r="AA361" s="2029"/>
      <c r="AB361" s="2029"/>
      <c r="AC361" s="2029"/>
      <c r="AD361" s="2029"/>
      <c r="AE361" s="2029"/>
      <c r="AF361" s="1617"/>
      <c r="AG361" s="2315" t="s">
        <v>923</v>
      </c>
      <c r="AH361" s="2316"/>
      <c r="AI361" s="2316"/>
      <c r="AJ361" s="2315"/>
      <c r="AK361" s="2317"/>
      <c r="AL361" s="2315"/>
      <c r="AM361" s="2315"/>
      <c r="AN361" s="2315"/>
      <c r="AO361" s="1605"/>
      <c r="AP361" s="2257" t="s">
        <v>937</v>
      </c>
      <c r="AQ361" s="2257"/>
      <c r="AR361" s="2258"/>
      <c r="AS361" s="2258"/>
      <c r="AT361" s="2258"/>
      <c r="AU361" s="2257"/>
      <c r="AV361" s="2257"/>
      <c r="AW361" s="2257"/>
      <c r="AY361" s="1702"/>
      <c r="AZ361" s="1702"/>
      <c r="BA361" s="1215"/>
      <c r="BB361" s="1216"/>
      <c r="BC361" s="1216"/>
      <c r="BD361" s="1216"/>
      <c r="BE361" s="1216"/>
      <c r="BF361" s="1216"/>
      <c r="BG361" s="1216"/>
      <c r="BH361" s="1216"/>
      <c r="BI361" s="1730"/>
      <c r="BJ361" s="1730"/>
      <c r="BK361" s="1730"/>
      <c r="BL361" s="1730"/>
      <c r="BM361" s="1730"/>
      <c r="BN361" s="1730"/>
      <c r="BO361" s="1730"/>
      <c r="BP361" s="1730"/>
      <c r="BQ361" s="1730"/>
      <c r="BR361" s="1730"/>
      <c r="BS361" s="1730"/>
      <c r="BT361" s="1730"/>
      <c r="BU361" s="1730"/>
      <c r="BV361" s="1730"/>
      <c r="BW361" s="1730"/>
      <c r="BX361" s="1730"/>
      <c r="BY361" s="1730"/>
      <c r="BZ361" s="1730"/>
      <c r="CA361" s="1730"/>
      <c r="CB361" s="1730"/>
      <c r="CC361" s="1212"/>
      <c r="CD361" s="1212"/>
      <c r="CE361" s="1212"/>
      <c r="CF361" s="1212"/>
      <c r="CG361" s="1212"/>
      <c r="CH361" s="1212"/>
      <c r="CI361" s="1204"/>
      <c r="CJ361" s="1204"/>
      <c r="CK361" s="444"/>
    </row>
    <row r="362" spans="1:89" ht="19.5" hidden="1" customHeight="1">
      <c r="C362" s="1691"/>
      <c r="O362" s="3058" t="s">
        <v>574</v>
      </c>
      <c r="P362" s="3058"/>
      <c r="Q362" s="3058"/>
      <c r="R362" s="3058"/>
      <c r="S362" s="3058"/>
      <c r="T362" s="3058"/>
      <c r="U362" s="3058"/>
      <c r="V362" s="3058"/>
      <c r="W362" s="1617"/>
      <c r="X362" s="2298" t="s">
        <v>574</v>
      </c>
      <c r="Y362" s="2298"/>
      <c r="Z362" s="2298"/>
      <c r="AA362" s="2298"/>
      <c r="AB362" s="2298"/>
      <c r="AC362" s="2298"/>
      <c r="AD362" s="2298"/>
      <c r="AE362" s="2298"/>
      <c r="AF362" s="1617"/>
      <c r="AG362" s="2444" t="s">
        <v>574</v>
      </c>
      <c r="AH362" s="2445"/>
      <c r="AI362" s="2445"/>
      <c r="AJ362" s="2444"/>
      <c r="AK362" s="2446"/>
      <c r="AL362" s="2444"/>
      <c r="AM362" s="2444"/>
      <c r="AN362" s="2444"/>
      <c r="AO362" s="1605"/>
      <c r="AP362" s="2383" t="s">
        <v>574</v>
      </c>
      <c r="AQ362" s="2383"/>
      <c r="AR362" s="2384"/>
      <c r="AS362" s="2384"/>
      <c r="AT362" s="2385"/>
      <c r="AU362" s="2383"/>
      <c r="AV362" s="2383"/>
      <c r="AW362" s="2383"/>
      <c r="AY362" s="1702"/>
      <c r="AZ362" s="1702"/>
      <c r="BA362" s="1215"/>
      <c r="BB362" s="1216"/>
      <c r="BC362" s="1216"/>
      <c r="BD362" s="1216"/>
      <c r="BE362" s="1216"/>
      <c r="BF362" s="1216"/>
      <c r="BG362" s="1216"/>
      <c r="BH362" s="1216"/>
      <c r="BI362" s="1730"/>
      <c r="BJ362" s="1730"/>
      <c r="BK362" s="1730"/>
      <c r="BL362" s="1730"/>
      <c r="BM362" s="1730"/>
      <c r="BN362" s="1730"/>
      <c r="BO362" s="1730"/>
      <c r="BP362" s="1730"/>
      <c r="BQ362" s="1730"/>
      <c r="BR362" s="1730"/>
      <c r="BS362" s="1730"/>
      <c r="BT362" s="1730"/>
      <c r="BU362" s="1730"/>
      <c r="BV362" s="1730"/>
      <c r="BW362" s="1730"/>
      <c r="BX362" s="1730"/>
      <c r="BY362" s="1730"/>
      <c r="BZ362" s="1730"/>
      <c r="CA362" s="1730"/>
      <c r="CB362" s="1730"/>
      <c r="CC362" s="1212"/>
      <c r="CD362" s="1212"/>
      <c r="CE362" s="1212"/>
      <c r="CF362" s="1212"/>
      <c r="CG362" s="1212"/>
      <c r="CH362" s="1212"/>
      <c r="CI362" s="1204"/>
      <c r="CJ362" s="1204"/>
      <c r="CK362" s="444"/>
    </row>
    <row r="363" spans="1:89" ht="19.5" hidden="1" customHeight="1">
      <c r="C363" s="2433" t="s">
        <v>941</v>
      </c>
      <c r="D363" s="2433"/>
      <c r="E363" s="2433"/>
      <c r="F363" s="2433"/>
      <c r="G363" s="2433"/>
      <c r="H363" s="2433"/>
      <c r="I363" s="2433"/>
      <c r="J363" s="2433"/>
      <c r="K363" s="2433"/>
      <c r="L363" s="2433"/>
      <c r="M363" s="2433"/>
      <c r="N363" s="1639"/>
      <c r="O363" s="2233"/>
      <c r="P363" s="2233"/>
      <c r="Q363" s="2233"/>
      <c r="R363" s="2233"/>
      <c r="S363" s="2233"/>
      <c r="T363" s="2233"/>
      <c r="U363" s="2233"/>
      <c r="V363" s="2233"/>
      <c r="W363" s="1639"/>
      <c r="X363" s="2256"/>
      <c r="Y363" s="2256"/>
      <c r="Z363" s="2256"/>
      <c r="AA363" s="2256"/>
      <c r="AB363" s="2256"/>
      <c r="AC363" s="2256"/>
      <c r="AD363" s="2256"/>
      <c r="AE363" s="2256"/>
      <c r="AF363" s="1639"/>
      <c r="AG363" s="2429"/>
      <c r="AH363" s="2429"/>
      <c r="AI363" s="2429"/>
      <c r="AJ363" s="2429"/>
      <c r="AK363" s="2429"/>
      <c r="AL363" s="2429"/>
      <c r="AM363" s="2429"/>
      <c r="AN363" s="2429"/>
      <c r="AO363" s="1639"/>
      <c r="AP363" s="2429"/>
      <c r="AQ363" s="2429"/>
      <c r="AR363" s="2429"/>
      <c r="AS363" s="2429"/>
      <c r="AT363" s="2429"/>
      <c r="AU363" s="2429"/>
      <c r="AV363" s="2429"/>
      <c r="AW363" s="2429"/>
      <c r="AY363" s="1702"/>
      <c r="AZ363" s="1702"/>
      <c r="BA363" s="1215"/>
      <c r="BB363" s="1216"/>
      <c r="BC363" s="1216"/>
      <c r="BD363" s="1216"/>
      <c r="BE363" s="1216"/>
      <c r="BF363" s="1216"/>
      <c r="BG363" s="1216"/>
      <c r="BH363" s="1216"/>
      <c r="BI363" s="1730"/>
      <c r="BJ363" s="1730"/>
      <c r="BK363" s="1730"/>
      <c r="BL363" s="1730"/>
      <c r="BM363" s="1730"/>
      <c r="BN363" s="1730"/>
      <c r="BO363" s="1730"/>
      <c r="BP363" s="1730"/>
      <c r="BQ363" s="1730"/>
      <c r="BR363" s="1730"/>
      <c r="BS363" s="1730"/>
      <c r="BT363" s="1730"/>
      <c r="BU363" s="1730"/>
      <c r="BV363" s="1730"/>
      <c r="BW363" s="1730"/>
      <c r="BX363" s="1730"/>
      <c r="BY363" s="1730"/>
      <c r="BZ363" s="1730"/>
      <c r="CA363" s="1730"/>
      <c r="CB363" s="1730"/>
      <c r="CC363" s="1212"/>
      <c r="CD363" s="1212"/>
      <c r="CE363" s="1212"/>
      <c r="CF363" s="1212"/>
      <c r="CG363" s="1212"/>
      <c r="CH363" s="1212"/>
      <c r="CI363" s="1204"/>
      <c r="CJ363" s="1204"/>
      <c r="CK363" s="444"/>
    </row>
    <row r="364" spans="1:89" ht="19.5" hidden="1" customHeight="1">
      <c r="C364" s="1634" t="s">
        <v>942</v>
      </c>
      <c r="O364" s="2274"/>
      <c r="P364" s="2274"/>
      <c r="Q364" s="2274"/>
      <c r="R364" s="2274"/>
      <c r="S364" s="2274"/>
      <c r="T364" s="2274"/>
      <c r="U364" s="2274"/>
      <c r="V364" s="2274"/>
      <c r="W364" s="1639"/>
      <c r="X364" s="2256"/>
      <c r="Y364" s="2256"/>
      <c r="Z364" s="2256"/>
      <c r="AA364" s="2256"/>
      <c r="AB364" s="2256"/>
      <c r="AC364" s="2256"/>
      <c r="AD364" s="2256"/>
      <c r="AE364" s="2256"/>
      <c r="AF364" s="1639"/>
      <c r="AG364" s="2256"/>
      <c r="AH364" s="2256"/>
      <c r="AI364" s="2256"/>
      <c r="AJ364" s="2256"/>
      <c r="AK364" s="2256"/>
      <c r="AL364" s="2256"/>
      <c r="AM364" s="2256"/>
      <c r="AN364" s="2256"/>
      <c r="AO364" s="1639"/>
      <c r="AP364" s="2256"/>
      <c r="AQ364" s="2256"/>
      <c r="AR364" s="2256"/>
      <c r="AS364" s="2256"/>
      <c r="AT364" s="2256"/>
      <c r="AU364" s="2256"/>
      <c r="AV364" s="2256"/>
      <c r="AW364" s="2256"/>
      <c r="AY364" s="1702"/>
      <c r="AZ364" s="1702"/>
      <c r="BA364" s="1215"/>
      <c r="BB364" s="1216"/>
      <c r="BC364" s="1216"/>
      <c r="BD364" s="1216"/>
      <c r="BE364" s="1216"/>
      <c r="BF364" s="1216"/>
      <c r="BG364" s="1216"/>
      <c r="BH364" s="1216"/>
      <c r="BI364" s="1730"/>
      <c r="BJ364" s="1730"/>
      <c r="BK364" s="1730"/>
      <c r="BL364" s="1730"/>
      <c r="BM364" s="1730"/>
      <c r="BN364" s="1730"/>
      <c r="BO364" s="1730"/>
      <c r="BP364" s="1730"/>
      <c r="BQ364" s="1730"/>
      <c r="BR364" s="1730"/>
      <c r="BS364" s="1730"/>
      <c r="BT364" s="1730"/>
      <c r="BU364" s="1730"/>
      <c r="BV364" s="1730"/>
      <c r="BW364" s="1730"/>
      <c r="BX364" s="1730"/>
      <c r="BY364" s="1730"/>
      <c r="BZ364" s="1730"/>
      <c r="CA364" s="1730"/>
      <c r="CB364" s="1730"/>
      <c r="CC364" s="1212"/>
      <c r="CD364" s="1212"/>
      <c r="CE364" s="1212"/>
      <c r="CF364" s="1212"/>
      <c r="CG364" s="1212"/>
      <c r="CH364" s="1212"/>
      <c r="CI364" s="1204"/>
      <c r="CJ364" s="1204"/>
      <c r="CK364" s="444"/>
    </row>
    <row r="365" spans="1:89" ht="19.5" hidden="1" customHeight="1">
      <c r="O365" s="2274"/>
      <c r="P365" s="2274"/>
      <c r="Q365" s="2274"/>
      <c r="R365" s="2274"/>
      <c r="S365" s="2274"/>
      <c r="T365" s="2274"/>
      <c r="U365" s="2274"/>
      <c r="V365" s="2274"/>
      <c r="W365" s="1639"/>
      <c r="X365" s="2256"/>
      <c r="Y365" s="2256"/>
      <c r="Z365" s="2256"/>
      <c r="AA365" s="2256"/>
      <c r="AB365" s="2256"/>
      <c r="AC365" s="2256"/>
      <c r="AD365" s="2256"/>
      <c r="AE365" s="2256"/>
      <c r="AF365" s="1639"/>
      <c r="AG365" s="2256"/>
      <c r="AH365" s="2256"/>
      <c r="AI365" s="2256"/>
      <c r="AJ365" s="2256"/>
      <c r="AK365" s="2256"/>
      <c r="AL365" s="2256"/>
      <c r="AM365" s="2256"/>
      <c r="AN365" s="2256"/>
      <c r="AO365" s="1639"/>
      <c r="AP365" s="2256"/>
      <c r="AQ365" s="2256"/>
      <c r="AR365" s="2256"/>
      <c r="AS365" s="2256"/>
      <c r="AT365" s="2256"/>
      <c r="AU365" s="2256"/>
      <c r="AV365" s="2256"/>
      <c r="AW365" s="2256"/>
      <c r="AY365" s="1702"/>
      <c r="AZ365" s="1702"/>
      <c r="BA365" s="1215"/>
      <c r="BB365" s="1216"/>
      <c r="BC365" s="1216"/>
      <c r="BD365" s="1216"/>
      <c r="BE365" s="1216"/>
      <c r="BF365" s="1216"/>
      <c r="BG365" s="1216"/>
      <c r="BH365" s="1216"/>
      <c r="BI365" s="1730"/>
      <c r="BJ365" s="1730"/>
      <c r="BK365" s="1730"/>
      <c r="BL365" s="1730"/>
      <c r="BM365" s="1730"/>
      <c r="BN365" s="1730"/>
      <c r="BO365" s="1730"/>
      <c r="BP365" s="1730"/>
      <c r="BQ365" s="1730"/>
      <c r="BR365" s="1730"/>
      <c r="BS365" s="1730"/>
      <c r="BT365" s="1730"/>
      <c r="BU365" s="1730"/>
      <c r="BV365" s="1730"/>
      <c r="BW365" s="1730"/>
      <c r="BX365" s="1730"/>
      <c r="BY365" s="1730"/>
      <c r="BZ365" s="1730"/>
      <c r="CA365" s="1730"/>
      <c r="CB365" s="1730"/>
      <c r="CC365" s="1212"/>
      <c r="CD365" s="1212"/>
      <c r="CE365" s="1212"/>
      <c r="CF365" s="1212"/>
      <c r="CG365" s="1212"/>
      <c r="CH365" s="1212"/>
      <c r="CI365" s="1204"/>
      <c r="CJ365" s="1204"/>
      <c r="CK365" s="444"/>
    </row>
    <row r="366" spans="1:89" ht="19.5" hidden="1" customHeight="1">
      <c r="O366" s="2274"/>
      <c r="P366" s="2274"/>
      <c r="Q366" s="2274"/>
      <c r="R366" s="2274"/>
      <c r="S366" s="2274"/>
      <c r="T366" s="2274"/>
      <c r="U366" s="2274"/>
      <c r="V366" s="2274"/>
      <c r="W366" s="1639"/>
      <c r="X366" s="2256"/>
      <c r="Y366" s="2256"/>
      <c r="Z366" s="2256"/>
      <c r="AA366" s="2256"/>
      <c r="AB366" s="2256"/>
      <c r="AC366" s="2256"/>
      <c r="AD366" s="2256"/>
      <c r="AE366" s="2256"/>
      <c r="AF366" s="1639"/>
      <c r="AG366" s="2256"/>
      <c r="AH366" s="2256"/>
      <c r="AI366" s="2256"/>
      <c r="AJ366" s="2256"/>
      <c r="AK366" s="2256"/>
      <c r="AL366" s="2256"/>
      <c r="AM366" s="2256"/>
      <c r="AN366" s="2256"/>
      <c r="AO366" s="1639"/>
      <c r="AP366" s="2256"/>
      <c r="AQ366" s="2256"/>
      <c r="AR366" s="2256"/>
      <c r="AS366" s="2256"/>
      <c r="AT366" s="2256"/>
      <c r="AU366" s="2256"/>
      <c r="AV366" s="2256"/>
      <c r="AW366" s="2256"/>
      <c r="AY366" s="1702"/>
      <c r="AZ366" s="1702"/>
      <c r="BA366" s="1215"/>
      <c r="BB366" s="1216"/>
      <c r="BC366" s="1216"/>
      <c r="BD366" s="1216"/>
      <c r="BE366" s="1216"/>
      <c r="BF366" s="1216"/>
      <c r="BG366" s="1216"/>
      <c r="BH366" s="1216"/>
      <c r="BI366" s="1730"/>
      <c r="BJ366" s="1730"/>
      <c r="BK366" s="1730"/>
      <c r="BL366" s="1730"/>
      <c r="BM366" s="1730"/>
      <c r="BN366" s="1730"/>
      <c r="BO366" s="1730"/>
      <c r="BP366" s="1730"/>
      <c r="BQ366" s="1730"/>
      <c r="BR366" s="1730"/>
      <c r="BS366" s="1730"/>
      <c r="BT366" s="1730"/>
      <c r="BU366" s="1730"/>
      <c r="BV366" s="1730"/>
      <c r="BW366" s="1730"/>
      <c r="BX366" s="1730"/>
      <c r="BY366" s="1730"/>
      <c r="BZ366" s="1730"/>
      <c r="CA366" s="1730"/>
      <c r="CB366" s="1730"/>
      <c r="CC366" s="1212"/>
      <c r="CD366" s="1212"/>
      <c r="CE366" s="1212"/>
      <c r="CF366" s="1212"/>
      <c r="CG366" s="1212"/>
      <c r="CH366" s="1212"/>
      <c r="CI366" s="1204"/>
      <c r="CJ366" s="1204"/>
      <c r="CK366" s="444"/>
    </row>
    <row r="367" spans="1:89" ht="19.5" hidden="1" customHeight="1">
      <c r="O367" s="2274"/>
      <c r="P367" s="2274"/>
      <c r="Q367" s="2274"/>
      <c r="R367" s="2274"/>
      <c r="S367" s="2274"/>
      <c r="T367" s="2274"/>
      <c r="U367" s="2274"/>
      <c r="V367" s="2274"/>
      <c r="W367" s="1639"/>
      <c r="X367" s="2256"/>
      <c r="Y367" s="2256"/>
      <c r="Z367" s="2256"/>
      <c r="AA367" s="2256"/>
      <c r="AB367" s="2256"/>
      <c r="AC367" s="2256"/>
      <c r="AD367" s="2256"/>
      <c r="AE367" s="2256"/>
      <c r="AF367" s="1639"/>
      <c r="AG367" s="2256"/>
      <c r="AH367" s="2256"/>
      <c r="AI367" s="2256"/>
      <c r="AJ367" s="2256"/>
      <c r="AK367" s="2256"/>
      <c r="AL367" s="2256"/>
      <c r="AM367" s="2256"/>
      <c r="AN367" s="2256"/>
      <c r="AO367" s="1639"/>
      <c r="AP367" s="2256"/>
      <c r="AQ367" s="2256"/>
      <c r="AR367" s="2256"/>
      <c r="AS367" s="2256"/>
      <c r="AT367" s="2256"/>
      <c r="AU367" s="2256"/>
      <c r="AV367" s="2256"/>
      <c r="AW367" s="2256"/>
      <c r="AY367" s="1702"/>
      <c r="AZ367" s="1702"/>
      <c r="BA367" s="1215"/>
      <c r="BB367" s="1216"/>
      <c r="BC367" s="1216"/>
      <c r="BD367" s="1216"/>
      <c r="BE367" s="1216"/>
      <c r="BF367" s="1216"/>
      <c r="BG367" s="1216"/>
      <c r="BH367" s="1216"/>
      <c r="BI367" s="1730"/>
      <c r="BJ367" s="1730"/>
      <c r="BK367" s="1730"/>
      <c r="BL367" s="1730"/>
      <c r="BM367" s="1730"/>
      <c r="BN367" s="1730"/>
      <c r="BO367" s="1730"/>
      <c r="BP367" s="1730"/>
      <c r="BQ367" s="1730"/>
      <c r="BR367" s="1730"/>
      <c r="BS367" s="1730"/>
      <c r="BT367" s="1730"/>
      <c r="BU367" s="1730"/>
      <c r="BV367" s="1730"/>
      <c r="BW367" s="1730"/>
      <c r="BX367" s="1730"/>
      <c r="BY367" s="1730"/>
      <c r="BZ367" s="1730"/>
      <c r="CA367" s="1730"/>
      <c r="CB367" s="1730"/>
      <c r="CC367" s="1212"/>
      <c r="CD367" s="1212"/>
      <c r="CE367" s="1212"/>
      <c r="CF367" s="1212"/>
      <c r="CG367" s="1212"/>
      <c r="CH367" s="1212"/>
      <c r="CI367" s="1204"/>
      <c r="CJ367" s="1204"/>
      <c r="CK367" s="444"/>
    </row>
    <row r="368" spans="1:89" ht="19.5" hidden="1" customHeight="1">
      <c r="O368" s="2274"/>
      <c r="P368" s="2274"/>
      <c r="Q368" s="2274"/>
      <c r="R368" s="2274"/>
      <c r="S368" s="2274"/>
      <c r="T368" s="2274"/>
      <c r="U368" s="2274"/>
      <c r="V368" s="2274"/>
      <c r="W368" s="1639"/>
      <c r="X368" s="2256"/>
      <c r="Y368" s="2256"/>
      <c r="Z368" s="2256"/>
      <c r="AA368" s="2256"/>
      <c r="AB368" s="2256"/>
      <c r="AC368" s="2256"/>
      <c r="AD368" s="2256"/>
      <c r="AE368" s="2256"/>
      <c r="AF368" s="1639"/>
      <c r="AG368" s="2256"/>
      <c r="AH368" s="2256"/>
      <c r="AI368" s="2256"/>
      <c r="AJ368" s="2256"/>
      <c r="AK368" s="2256"/>
      <c r="AL368" s="2256"/>
      <c r="AM368" s="2256"/>
      <c r="AN368" s="2256"/>
      <c r="AO368" s="1639"/>
      <c r="AP368" s="2256"/>
      <c r="AQ368" s="2256"/>
      <c r="AR368" s="2256"/>
      <c r="AS368" s="2256"/>
      <c r="AT368" s="2256"/>
      <c r="AU368" s="2256"/>
      <c r="AV368" s="2256"/>
      <c r="AW368" s="2256"/>
      <c r="AY368" s="1702"/>
      <c r="AZ368" s="1702"/>
      <c r="BA368" s="1215"/>
      <c r="BB368" s="1216"/>
      <c r="BC368" s="1216"/>
      <c r="BD368" s="1216"/>
      <c r="BE368" s="1216"/>
      <c r="BF368" s="1216"/>
      <c r="BG368" s="1216"/>
      <c r="BH368" s="1216"/>
      <c r="BI368" s="1730"/>
      <c r="BJ368" s="1730"/>
      <c r="BK368" s="1730"/>
      <c r="BL368" s="1730"/>
      <c r="BM368" s="1730"/>
      <c r="BN368" s="1730"/>
      <c r="BO368" s="1730"/>
      <c r="BP368" s="1730"/>
      <c r="BQ368" s="1730"/>
      <c r="BR368" s="1730"/>
      <c r="BS368" s="1730"/>
      <c r="BT368" s="1730"/>
      <c r="BU368" s="1730"/>
      <c r="BV368" s="1730"/>
      <c r="BW368" s="1730"/>
      <c r="BX368" s="1730"/>
      <c r="BY368" s="1730"/>
      <c r="BZ368" s="1730"/>
      <c r="CA368" s="1730"/>
      <c r="CB368" s="1730"/>
      <c r="CC368" s="1212"/>
      <c r="CD368" s="1212"/>
      <c r="CE368" s="1212"/>
      <c r="CF368" s="1212"/>
      <c r="CG368" s="1212"/>
      <c r="CH368" s="1212"/>
      <c r="CI368" s="1204"/>
      <c r="CJ368" s="1204"/>
      <c r="CK368" s="444"/>
    </row>
    <row r="369" spans="1:90" ht="19.5" hidden="1" customHeight="1">
      <c r="O369" s="2274"/>
      <c r="P369" s="2274"/>
      <c r="Q369" s="2274"/>
      <c r="R369" s="2274"/>
      <c r="S369" s="2274"/>
      <c r="T369" s="2274"/>
      <c r="U369" s="2274"/>
      <c r="V369" s="2274"/>
      <c r="W369" s="1639"/>
      <c r="X369" s="2256"/>
      <c r="Y369" s="2256"/>
      <c r="Z369" s="2256"/>
      <c r="AA369" s="2256"/>
      <c r="AB369" s="2256"/>
      <c r="AC369" s="2256"/>
      <c r="AD369" s="2256"/>
      <c r="AE369" s="2256"/>
      <c r="AF369" s="1639"/>
      <c r="AG369" s="2353"/>
      <c r="AH369" s="2353"/>
      <c r="AI369" s="2353"/>
      <c r="AJ369" s="2353"/>
      <c r="AK369" s="2353"/>
      <c r="AL369" s="2353"/>
      <c r="AM369" s="2353"/>
      <c r="AN369" s="2353"/>
      <c r="AO369" s="1639"/>
      <c r="AP369" s="2353"/>
      <c r="AQ369" s="2353"/>
      <c r="AR369" s="2353"/>
      <c r="AS369" s="2353"/>
      <c r="AT369" s="2353"/>
      <c r="AU369" s="2353"/>
      <c r="AV369" s="2353"/>
      <c r="AW369" s="2353"/>
      <c r="AY369" s="1702"/>
      <c r="AZ369" s="1702"/>
      <c r="BA369" s="1215"/>
      <c r="BB369" s="1216"/>
      <c r="BC369" s="1216"/>
      <c r="BD369" s="1216"/>
      <c r="BE369" s="1216"/>
      <c r="BF369" s="1216"/>
      <c r="BG369" s="1216"/>
      <c r="BH369" s="1216"/>
      <c r="BI369" s="1730"/>
      <c r="BJ369" s="1730"/>
      <c r="BK369" s="1730"/>
      <c r="BL369" s="1730"/>
      <c r="BM369" s="1730"/>
      <c r="BN369" s="1730"/>
      <c r="BO369" s="1730"/>
      <c r="BP369" s="1730"/>
      <c r="BQ369" s="1730"/>
      <c r="BR369" s="1730"/>
      <c r="BS369" s="1730"/>
      <c r="BT369" s="1730"/>
      <c r="BU369" s="1730"/>
      <c r="BV369" s="1730"/>
      <c r="BW369" s="1730"/>
      <c r="BX369" s="1730"/>
      <c r="BY369" s="1730"/>
      <c r="BZ369" s="1730"/>
      <c r="CA369" s="1730"/>
      <c r="CB369" s="1730"/>
      <c r="CC369" s="1212"/>
      <c r="CD369" s="1212"/>
      <c r="CE369" s="1212"/>
      <c r="CF369" s="1212"/>
      <c r="CG369" s="1212"/>
      <c r="CH369" s="1212"/>
      <c r="CI369" s="1204"/>
      <c r="CJ369" s="1204"/>
      <c r="CK369" s="444"/>
    </row>
    <row r="370" spans="1:90" ht="19.5" hidden="1" customHeight="1" thickBot="1">
      <c r="C370" s="2347" t="s">
        <v>861</v>
      </c>
      <c r="D370" s="2347"/>
      <c r="E370" s="2347"/>
      <c r="F370" s="2347"/>
      <c r="G370" s="2347"/>
      <c r="H370" s="2347"/>
      <c r="I370" s="2347"/>
      <c r="J370" s="2347"/>
      <c r="K370" s="2347"/>
      <c r="L370" s="2347"/>
      <c r="M370" s="2347"/>
      <c r="N370" s="1659"/>
      <c r="O370" s="2233">
        <v>0</v>
      </c>
      <c r="P370" s="2233"/>
      <c r="Q370" s="2233"/>
      <c r="R370" s="2233"/>
      <c r="S370" s="2233"/>
      <c r="T370" s="2233"/>
      <c r="U370" s="2233"/>
      <c r="V370" s="2233"/>
      <c r="W370" s="1707"/>
      <c r="X370" s="2344">
        <v>0</v>
      </c>
      <c r="Y370" s="2344"/>
      <c r="Z370" s="2344"/>
      <c r="AA370" s="2344"/>
      <c r="AB370" s="2344"/>
      <c r="AC370" s="2344"/>
      <c r="AD370" s="2344"/>
      <c r="AE370" s="2344"/>
      <c r="AF370" s="1707"/>
      <c r="AG370" s="2370">
        <v>0</v>
      </c>
      <c r="AH370" s="2294"/>
      <c r="AI370" s="2294"/>
      <c r="AJ370" s="2370"/>
      <c r="AK370" s="2294"/>
      <c r="AL370" s="2370"/>
      <c r="AM370" s="2370"/>
      <c r="AN370" s="2370"/>
      <c r="AO370" s="1707"/>
      <c r="AP370" s="2371">
        <v>0</v>
      </c>
      <c r="AQ370" s="2371"/>
      <c r="AR370" s="2372"/>
      <c r="AS370" s="2372"/>
      <c r="AT370" s="2373"/>
      <c r="AU370" s="2371"/>
      <c r="AV370" s="2371"/>
      <c r="AW370" s="2371"/>
      <c r="AY370" s="1702"/>
      <c r="AZ370" s="1702"/>
      <c r="BA370" s="1215"/>
      <c r="BB370" s="1216"/>
      <c r="BC370" s="1216"/>
      <c r="BD370" s="1216"/>
      <c r="BE370" s="1216"/>
      <c r="BF370" s="1216"/>
      <c r="BG370" s="1216"/>
      <c r="BH370" s="1216"/>
      <c r="BI370" s="1730"/>
      <c r="BJ370" s="1730"/>
      <c r="BK370" s="1730"/>
      <c r="BL370" s="1730"/>
      <c r="BM370" s="1730"/>
      <c r="BN370" s="1730"/>
      <c r="BO370" s="1730"/>
      <c r="BP370" s="1730"/>
      <c r="BQ370" s="1730"/>
      <c r="BR370" s="1730"/>
      <c r="BS370" s="1730"/>
      <c r="BT370" s="1730"/>
      <c r="BU370" s="1730"/>
      <c r="BV370" s="1730"/>
      <c r="BW370" s="1730"/>
      <c r="BX370" s="1730"/>
      <c r="BY370" s="1730"/>
      <c r="BZ370" s="1730"/>
      <c r="CA370" s="1730"/>
      <c r="CB370" s="1730"/>
      <c r="CC370" s="1212"/>
      <c r="CD370" s="1212"/>
      <c r="CE370" s="1212"/>
      <c r="CF370" s="1212"/>
      <c r="CG370" s="1212"/>
      <c r="CH370" s="1212"/>
      <c r="CI370" s="1204"/>
      <c r="CJ370" s="1204"/>
      <c r="CK370" s="444"/>
    </row>
    <row r="371" spans="1:90" ht="19.5" hidden="1" customHeight="1" thickTop="1">
      <c r="W371" s="1639"/>
      <c r="X371" s="1639"/>
      <c r="Y371" s="1639"/>
      <c r="Z371" s="1639"/>
      <c r="AA371" s="1639"/>
      <c r="AB371" s="1639"/>
      <c r="AC371" s="1639"/>
      <c r="AD371" s="1639"/>
      <c r="AE371" s="1639"/>
      <c r="AF371" s="1639"/>
      <c r="AG371" s="1639"/>
      <c r="AH371" s="1639"/>
      <c r="AI371" s="1639"/>
      <c r="AJ371" s="1639"/>
      <c r="AK371" s="1639"/>
      <c r="AL371" s="1639"/>
      <c r="AM371" s="1639"/>
      <c r="AN371" s="1639"/>
      <c r="AO371" s="1639"/>
      <c r="AP371" s="1639"/>
      <c r="AQ371" s="1639"/>
      <c r="AR371" s="1639"/>
      <c r="AS371" s="1639"/>
      <c r="AT371" s="1639"/>
      <c r="AU371" s="1639"/>
      <c r="AV371" s="1639"/>
      <c r="AW371" s="1639"/>
      <c r="AY371" s="1702"/>
      <c r="AZ371" s="1702"/>
      <c r="BA371" s="1215"/>
      <c r="BB371" s="1216"/>
      <c r="BC371" s="1216"/>
      <c r="BD371" s="1216"/>
      <c r="BE371" s="1216"/>
      <c r="BF371" s="1216"/>
      <c r="BG371" s="1216"/>
      <c r="BH371" s="1216"/>
      <c r="BI371" s="1730"/>
      <c r="BJ371" s="1730"/>
      <c r="BK371" s="1730"/>
      <c r="BL371" s="1730"/>
      <c r="BM371" s="1730"/>
      <c r="BN371" s="1730"/>
      <c r="BO371" s="1730"/>
      <c r="BP371" s="1730"/>
      <c r="BQ371" s="1730"/>
      <c r="BR371" s="1730"/>
      <c r="BS371" s="1730"/>
      <c r="BT371" s="1730"/>
      <c r="BU371" s="1730"/>
      <c r="BV371" s="1730"/>
      <c r="BW371" s="1730"/>
      <c r="BX371" s="1730"/>
      <c r="BY371" s="1730"/>
      <c r="BZ371" s="1730"/>
      <c r="CA371" s="1730"/>
      <c r="CB371" s="1730"/>
      <c r="CC371" s="1212"/>
      <c r="CD371" s="1212"/>
      <c r="CE371" s="1212"/>
      <c r="CF371" s="1212"/>
      <c r="CG371" s="1212"/>
      <c r="CH371" s="1212"/>
      <c r="CI371" s="1204"/>
      <c r="CJ371" s="1204"/>
      <c r="CK371" s="444"/>
    </row>
    <row r="372" spans="1:90" ht="17.25" customHeight="1">
      <c r="C372" s="1691" t="s">
        <v>943</v>
      </c>
      <c r="T372" s="1223"/>
      <c r="U372" s="1223"/>
      <c r="V372" s="1223"/>
      <c r="W372" s="1223"/>
      <c r="X372" s="1223"/>
      <c r="Y372" s="1223"/>
      <c r="Z372" s="1223"/>
      <c r="AA372" s="1223"/>
      <c r="AB372" s="1223"/>
      <c r="AC372" s="1223"/>
      <c r="AD372" s="1223"/>
      <c r="AE372" s="2355" t="s">
        <v>2039</v>
      </c>
      <c r="AF372" s="2355"/>
      <c r="AG372" s="2355"/>
      <c r="AH372" s="2355"/>
      <c r="AI372" s="2355"/>
      <c r="AJ372" s="2355"/>
      <c r="AK372" s="2355"/>
      <c r="AL372" s="2355"/>
      <c r="AM372" s="2355"/>
      <c r="AO372" s="2283" t="s">
        <v>512</v>
      </c>
      <c r="AP372" s="2283"/>
      <c r="AQ372" s="2283"/>
      <c r="AR372" s="2283"/>
      <c r="AS372" s="2283"/>
      <c r="AT372" s="2283"/>
      <c r="AU372" s="2283"/>
      <c r="AV372" s="2283"/>
      <c r="AW372" s="2283"/>
      <c r="AY372" s="1702"/>
      <c r="AZ372" s="1702"/>
      <c r="BA372" s="1215"/>
      <c r="BB372" s="1216"/>
      <c r="BC372" s="1216"/>
      <c r="BD372" s="1216"/>
      <c r="BE372" s="1216"/>
      <c r="BF372" s="1216"/>
      <c r="BG372" s="1216"/>
      <c r="BH372" s="1216"/>
      <c r="BI372" s="1730"/>
      <c r="BJ372" s="1730"/>
      <c r="BK372" s="1730"/>
      <c r="BL372" s="1730"/>
      <c r="BM372" s="1730"/>
      <c r="BN372" s="1730"/>
      <c r="BO372" s="1730"/>
      <c r="BP372" s="1730"/>
      <c r="BQ372" s="1730"/>
      <c r="BR372" s="1730"/>
      <c r="BS372" s="1730"/>
      <c r="BT372" s="1730"/>
      <c r="BU372" s="1730"/>
      <c r="BV372" s="1730"/>
      <c r="BW372" s="1730"/>
      <c r="BX372" s="1730"/>
      <c r="BY372" s="1730"/>
      <c r="BZ372" s="1730"/>
      <c r="CA372" s="1730"/>
      <c r="CB372" s="1730"/>
      <c r="CC372" s="1212"/>
      <c r="CD372" s="1212"/>
      <c r="CE372" s="1212"/>
      <c r="CF372" s="1212"/>
      <c r="CG372" s="1212"/>
      <c r="CH372" s="1212"/>
      <c r="CI372" s="1204"/>
      <c r="CJ372" s="1204"/>
      <c r="CK372" s="444"/>
    </row>
    <row r="373" spans="1:90" ht="17.25" customHeight="1">
      <c r="T373" s="1223"/>
      <c r="U373" s="1223"/>
      <c r="V373" s="1223"/>
      <c r="W373" s="1223"/>
      <c r="X373" s="1223"/>
      <c r="Y373" s="1223"/>
      <c r="Z373" s="1223"/>
      <c r="AA373" s="1223"/>
      <c r="AB373" s="1223"/>
      <c r="AC373" s="1223"/>
      <c r="AD373" s="1223"/>
      <c r="AE373" s="2308" t="s">
        <v>574</v>
      </c>
      <c r="AF373" s="2228"/>
      <c r="AG373" s="2228"/>
      <c r="AH373" s="2228"/>
      <c r="AI373" s="2228"/>
      <c r="AJ373" s="2228"/>
      <c r="AK373" s="2228"/>
      <c r="AL373" s="2228"/>
      <c r="AM373" s="2228"/>
      <c r="AN373" s="1655"/>
      <c r="AO373" s="2345" t="s">
        <v>574</v>
      </c>
      <c r="AP373" s="2228"/>
      <c r="AQ373" s="2228"/>
      <c r="AR373" s="2228"/>
      <c r="AS373" s="2228"/>
      <c r="AT373" s="2228"/>
      <c r="AU373" s="2228"/>
      <c r="AV373" s="2228"/>
      <c r="AW373" s="2228"/>
      <c r="AY373" s="1702"/>
      <c r="AZ373" s="1702"/>
      <c r="BA373" s="1215"/>
      <c r="BB373" s="1216"/>
      <c r="BC373" s="1216"/>
      <c r="BD373" s="1216"/>
      <c r="BE373" s="1216"/>
      <c r="BF373" s="1216"/>
      <c r="BG373" s="1216"/>
      <c r="BH373" s="1216"/>
      <c r="BI373" s="1730"/>
      <c r="BJ373" s="1730"/>
      <c r="BK373" s="1730"/>
      <c r="BL373" s="1730"/>
      <c r="BM373" s="1730"/>
      <c r="BN373" s="1730"/>
      <c r="BO373" s="1730"/>
      <c r="BP373" s="1730"/>
      <c r="BQ373" s="1730"/>
      <c r="BR373" s="1730"/>
      <c r="BS373" s="1730"/>
      <c r="BT373" s="1730"/>
      <c r="BU373" s="1730"/>
      <c r="BV373" s="1730"/>
      <c r="BW373" s="1730"/>
      <c r="BX373" s="1730"/>
      <c r="BY373" s="1730"/>
      <c r="BZ373" s="1730"/>
      <c r="CA373" s="1730"/>
      <c r="CB373" s="1730"/>
      <c r="CC373" s="1212"/>
      <c r="CD373" s="1212"/>
      <c r="CE373" s="1212"/>
      <c r="CF373" s="1212"/>
      <c r="CG373" s="1212"/>
      <c r="CH373" s="1212"/>
      <c r="CI373" s="1204"/>
      <c r="CJ373" s="1204"/>
      <c r="CK373" s="444"/>
    </row>
    <row r="374" spans="1:90" ht="17.25" customHeight="1">
      <c r="C374" s="1828" t="s">
        <v>1926</v>
      </c>
      <c r="T374" s="1223"/>
      <c r="U374" s="1223"/>
      <c r="V374" s="1223"/>
      <c r="W374" s="1223"/>
      <c r="X374" s="1223"/>
      <c r="Y374" s="1223"/>
      <c r="Z374" s="1223"/>
      <c r="AA374" s="1223"/>
      <c r="AB374" s="1223"/>
      <c r="AC374" s="1223"/>
      <c r="AD374" s="1223"/>
      <c r="AE374" s="2232">
        <v>13548034120</v>
      </c>
      <c r="AF374" s="2232"/>
      <c r="AG374" s="2232"/>
      <c r="AH374" s="2232"/>
      <c r="AI374" s="2232"/>
      <c r="AJ374" s="2232"/>
      <c r="AK374" s="2232"/>
      <c r="AL374" s="2232"/>
      <c r="AM374" s="2232"/>
      <c r="AN374" s="1621"/>
      <c r="AO374" s="2232">
        <v>13013229191</v>
      </c>
      <c r="AP374" s="2232"/>
      <c r="AQ374" s="2232"/>
      <c r="AR374" s="2232"/>
      <c r="AS374" s="2232"/>
      <c r="AT374" s="2232"/>
      <c r="AU374" s="2232"/>
      <c r="AV374" s="2232"/>
      <c r="AW374" s="2232"/>
      <c r="AY374" s="1702"/>
      <c r="AZ374" s="1702"/>
      <c r="BA374" s="1215"/>
      <c r="BB374" s="1216"/>
      <c r="BC374" s="1216"/>
      <c r="BD374" s="1216"/>
      <c r="BE374" s="1216"/>
      <c r="BF374" s="1216"/>
      <c r="BG374" s="1216"/>
      <c r="BH374" s="1216"/>
      <c r="BI374" s="1730"/>
      <c r="BJ374" s="1730"/>
      <c r="BK374" s="1730"/>
      <c r="BL374" s="1730"/>
      <c r="BM374" s="1730"/>
      <c r="BN374" s="1730"/>
      <c r="BO374" s="1730"/>
      <c r="BP374" s="1730"/>
      <c r="BQ374" s="1730"/>
      <c r="BR374" s="1730"/>
      <c r="BS374" s="1730"/>
      <c r="BT374" s="1730"/>
      <c r="BU374" s="1730"/>
      <c r="BV374" s="1730"/>
      <c r="BW374" s="1730"/>
      <c r="BX374" s="1730"/>
      <c r="BY374" s="1730"/>
      <c r="BZ374" s="1730"/>
      <c r="CA374" s="1730"/>
      <c r="CB374" s="1730"/>
      <c r="CC374" s="1212"/>
      <c r="CD374" s="1212"/>
      <c r="CE374" s="1212"/>
      <c r="CF374" s="1212"/>
      <c r="CG374" s="1212"/>
      <c r="CH374" s="1212"/>
      <c r="CI374" s="1204"/>
      <c r="CJ374" s="1204"/>
      <c r="CK374" s="444"/>
    </row>
    <row r="375" spans="1:90" ht="17.25" customHeight="1">
      <c r="C375" s="1828" t="s">
        <v>1927</v>
      </c>
      <c r="T375" s="1223"/>
      <c r="U375" s="1223"/>
      <c r="V375" s="1223"/>
      <c r="W375" s="1223"/>
      <c r="X375" s="1223"/>
      <c r="Y375" s="1223"/>
      <c r="Z375" s="1223"/>
      <c r="AA375" s="1223"/>
      <c r="AB375" s="1223"/>
      <c r="AC375" s="1223"/>
      <c r="AD375" s="1223"/>
      <c r="AE375" s="2232">
        <v>4054903546</v>
      </c>
      <c r="AF375" s="2232"/>
      <c r="AG375" s="2232"/>
      <c r="AH375" s="2232"/>
      <c r="AI375" s="2232"/>
      <c r="AJ375" s="2232"/>
      <c r="AK375" s="2232"/>
      <c r="AL375" s="2232"/>
      <c r="AM375" s="2232"/>
      <c r="AN375" s="1621"/>
      <c r="AO375" s="2232">
        <v>3853909091</v>
      </c>
      <c r="AP375" s="2232"/>
      <c r="AQ375" s="2232"/>
      <c r="AR375" s="2232"/>
      <c r="AS375" s="2232"/>
      <c r="AT375" s="2232"/>
      <c r="AU375" s="2232"/>
      <c r="AV375" s="2232"/>
      <c r="AW375" s="2232"/>
      <c r="AY375" s="1702"/>
      <c r="AZ375" s="1702"/>
      <c r="BA375" s="1215"/>
      <c r="BB375" s="1216"/>
      <c r="BC375" s="1216"/>
      <c r="BD375" s="1216"/>
      <c r="BE375" s="1216"/>
      <c r="BF375" s="1216"/>
      <c r="BG375" s="1216"/>
      <c r="BH375" s="1216"/>
      <c r="BI375" s="1730"/>
      <c r="BJ375" s="1730"/>
      <c r="BK375" s="1730"/>
      <c r="BL375" s="1730"/>
      <c r="BM375" s="1730"/>
      <c r="BN375" s="1730"/>
      <c r="BO375" s="1730"/>
      <c r="BP375" s="1730"/>
      <c r="BQ375" s="1730"/>
      <c r="BR375" s="1730"/>
      <c r="BS375" s="1730"/>
      <c r="BT375" s="1730"/>
      <c r="BU375" s="1730"/>
      <c r="BV375" s="1730"/>
      <c r="BW375" s="1730"/>
      <c r="BX375" s="1730"/>
      <c r="BY375" s="1730"/>
      <c r="BZ375" s="1730"/>
      <c r="CA375" s="1730"/>
      <c r="CB375" s="1730"/>
      <c r="CC375" s="1212"/>
      <c r="CD375" s="1212"/>
      <c r="CE375" s="1212"/>
      <c r="CF375" s="1212"/>
      <c r="CG375" s="1212"/>
      <c r="CH375" s="1212"/>
      <c r="CI375" s="1204"/>
      <c r="CJ375" s="1204"/>
      <c r="CK375" s="444"/>
    </row>
    <row r="376" spans="1:90" ht="17.25" customHeight="1">
      <c r="C376" s="1828" t="s">
        <v>1928</v>
      </c>
      <c r="T376" s="1223"/>
      <c r="U376" s="1223"/>
      <c r="V376" s="1223"/>
      <c r="W376" s="1223"/>
      <c r="X376" s="1223"/>
      <c r="Y376" s="1223"/>
      <c r="Z376" s="1223"/>
      <c r="AA376" s="1223"/>
      <c r="AB376" s="1223"/>
      <c r="AC376" s="1223"/>
      <c r="AD376" s="1223"/>
      <c r="AE376" s="2232">
        <v>1843559538</v>
      </c>
      <c r="AF376" s="2232"/>
      <c r="AG376" s="2232"/>
      <c r="AH376" s="2232"/>
      <c r="AI376" s="2232"/>
      <c r="AJ376" s="2232"/>
      <c r="AK376" s="2232"/>
      <c r="AL376" s="2232"/>
      <c r="AM376" s="2232"/>
      <c r="AN376" s="1621"/>
      <c r="AO376" s="2232">
        <v>1854239582</v>
      </c>
      <c r="AP376" s="2232"/>
      <c r="AQ376" s="2232"/>
      <c r="AR376" s="2232"/>
      <c r="AS376" s="2232"/>
      <c r="AT376" s="2232"/>
      <c r="AU376" s="2232"/>
      <c r="AV376" s="2232"/>
      <c r="AW376" s="2232"/>
      <c r="AY376" s="1702"/>
      <c r="AZ376" s="1702"/>
      <c r="BA376" s="1215"/>
      <c r="BB376" s="1216"/>
      <c r="BC376" s="1216"/>
      <c r="BD376" s="1216"/>
      <c r="BE376" s="1216"/>
      <c r="BF376" s="1216"/>
      <c r="BG376" s="1216"/>
      <c r="BH376" s="1216"/>
      <c r="BI376" s="1730"/>
      <c r="BJ376" s="1730"/>
      <c r="BK376" s="1730"/>
      <c r="BL376" s="1730"/>
      <c r="BM376" s="1730"/>
      <c r="BN376" s="1730"/>
      <c r="BO376" s="1730"/>
      <c r="BP376" s="1730"/>
      <c r="BQ376" s="1730"/>
      <c r="BR376" s="1730"/>
      <c r="BS376" s="1730"/>
      <c r="BT376" s="1730"/>
      <c r="BU376" s="1730"/>
      <c r="BV376" s="1730"/>
      <c r="BW376" s="1730"/>
      <c r="BX376" s="1730"/>
      <c r="BY376" s="1730"/>
      <c r="BZ376" s="1730"/>
      <c r="CA376" s="1730"/>
      <c r="CB376" s="1730"/>
      <c r="CC376" s="1212"/>
      <c r="CD376" s="1212"/>
      <c r="CE376" s="1212"/>
      <c r="CF376" s="1212"/>
      <c r="CG376" s="1212"/>
      <c r="CH376" s="1212"/>
      <c r="CI376" s="1204"/>
      <c r="CJ376" s="1204"/>
      <c r="CK376" s="444"/>
    </row>
    <row r="377" spans="1:90" ht="17.25" customHeight="1">
      <c r="C377" s="1828" t="s">
        <v>1962</v>
      </c>
      <c r="T377" s="1223"/>
      <c r="U377" s="1223"/>
      <c r="V377" s="1223"/>
      <c r="W377" s="1223"/>
      <c r="X377" s="1223"/>
      <c r="Y377" s="1223"/>
      <c r="Z377" s="1223"/>
      <c r="AA377" s="1223"/>
      <c r="AB377" s="1223"/>
      <c r="AC377" s="1223"/>
      <c r="AD377" s="1223"/>
      <c r="AE377" s="2232">
        <v>195775043593</v>
      </c>
      <c r="AF377" s="2232"/>
      <c r="AG377" s="2232"/>
      <c r="AH377" s="2232"/>
      <c r="AI377" s="2232"/>
      <c r="AJ377" s="2232"/>
      <c r="AK377" s="2232"/>
      <c r="AL377" s="2232"/>
      <c r="AM377" s="2232"/>
      <c r="AN377" s="1624"/>
      <c r="AO377" s="2232">
        <v>0</v>
      </c>
      <c r="AP377" s="2232"/>
      <c r="AQ377" s="2232"/>
      <c r="AR377" s="2232"/>
      <c r="AS377" s="2232"/>
      <c r="AT377" s="2232"/>
      <c r="AU377" s="2232"/>
      <c r="AV377" s="2232"/>
      <c r="AW377" s="2232"/>
      <c r="AY377" s="1702"/>
      <c r="AZ377" s="1702"/>
      <c r="BA377" s="1215"/>
      <c r="BB377" s="1216"/>
      <c r="BC377" s="1216"/>
      <c r="BD377" s="1216"/>
      <c r="BE377" s="1216"/>
      <c r="BF377" s="1216"/>
      <c r="BG377" s="1216"/>
      <c r="BH377" s="1216"/>
      <c r="BI377" s="1730"/>
      <c r="BJ377" s="1730"/>
      <c r="BK377" s="1730"/>
      <c r="BL377" s="1730"/>
      <c r="BM377" s="1730"/>
      <c r="BN377" s="1730"/>
      <c r="BO377" s="1730"/>
      <c r="BP377" s="1730"/>
      <c r="BQ377" s="1730"/>
      <c r="BR377" s="1730"/>
      <c r="BS377" s="1730"/>
      <c r="BT377" s="1730"/>
      <c r="BU377" s="1730"/>
      <c r="BV377" s="1730"/>
      <c r="BW377" s="1730"/>
      <c r="BX377" s="1730"/>
      <c r="BY377" s="1730"/>
      <c r="BZ377" s="1730"/>
      <c r="CA377" s="1730"/>
      <c r="CB377" s="1730"/>
      <c r="CC377" s="1212"/>
      <c r="CD377" s="1212"/>
      <c r="CE377" s="1212"/>
      <c r="CF377" s="1212"/>
      <c r="CG377" s="1212"/>
      <c r="CH377" s="1212"/>
      <c r="CI377" s="1204"/>
      <c r="CJ377" s="1204"/>
      <c r="CK377" s="1204"/>
    </row>
    <row r="378" spans="1:90" hidden="1">
      <c r="C378" s="1829" t="s">
        <v>1647</v>
      </c>
      <c r="T378" s="1223"/>
      <c r="U378" s="1223"/>
      <c r="V378" s="1223"/>
      <c r="W378" s="1223"/>
      <c r="X378" s="1223"/>
      <c r="Y378" s="1223"/>
      <c r="Z378" s="1223"/>
      <c r="AA378" s="1223"/>
      <c r="AB378" s="1223"/>
      <c r="AC378" s="1223"/>
      <c r="AD378" s="1223"/>
      <c r="AE378" s="2232"/>
      <c r="AF378" s="2232"/>
      <c r="AG378" s="2232"/>
      <c r="AH378" s="2232"/>
      <c r="AI378" s="2232"/>
      <c r="AJ378" s="2232"/>
      <c r="AK378" s="2232"/>
      <c r="AL378" s="2232"/>
      <c r="AM378" s="2232"/>
      <c r="AN378" s="1624"/>
      <c r="AO378" s="2232"/>
      <c r="AP378" s="2232"/>
      <c r="AQ378" s="2232"/>
      <c r="AR378" s="2232"/>
      <c r="AS378" s="2232"/>
      <c r="AT378" s="2232"/>
      <c r="AU378" s="2232"/>
      <c r="AV378" s="2232"/>
      <c r="AW378" s="2232"/>
      <c r="AY378" s="1702"/>
      <c r="AZ378" s="1702"/>
      <c r="BA378" s="1215"/>
      <c r="BB378" s="1216"/>
      <c r="BC378" s="1216"/>
      <c r="BD378" s="1216"/>
      <c r="BE378" s="1216"/>
      <c r="BF378" s="1216"/>
      <c r="BG378" s="1216"/>
      <c r="BH378" s="1216"/>
      <c r="BI378" s="1730"/>
      <c r="BJ378" s="1730"/>
      <c r="BK378" s="1730"/>
      <c r="BL378" s="1730"/>
      <c r="BM378" s="1730"/>
      <c r="BN378" s="1730"/>
      <c r="BO378" s="1730"/>
      <c r="BP378" s="1730"/>
      <c r="BQ378" s="1730"/>
      <c r="BR378" s="1730"/>
      <c r="BS378" s="1730"/>
      <c r="BT378" s="1730"/>
      <c r="BU378" s="1730"/>
      <c r="BV378" s="1730"/>
      <c r="BW378" s="1730"/>
      <c r="BX378" s="1730"/>
      <c r="BY378" s="1730"/>
      <c r="BZ378" s="1730"/>
      <c r="CA378" s="1730"/>
      <c r="CB378" s="1730"/>
      <c r="CC378" s="1212"/>
      <c r="CD378" s="1212"/>
      <c r="CE378" s="1212"/>
      <c r="CF378" s="1212"/>
      <c r="CG378" s="1212"/>
      <c r="CH378" s="1212"/>
      <c r="CI378" s="1204"/>
      <c r="CJ378" s="1204"/>
      <c r="CK378" s="444"/>
    </row>
    <row r="379" spans="1:90" ht="17.25" customHeight="1">
      <c r="C379" s="1828" t="s">
        <v>1929</v>
      </c>
      <c r="T379" s="1223"/>
      <c r="U379" s="1223"/>
      <c r="V379" s="1223"/>
      <c r="W379" s="1223"/>
      <c r="X379" s="1223"/>
      <c r="Y379" s="1223"/>
      <c r="Z379" s="1223"/>
      <c r="AA379" s="1223"/>
      <c r="AB379" s="1223"/>
      <c r="AC379" s="1223"/>
      <c r="AD379" s="1223"/>
      <c r="AE379" s="2232">
        <v>738450</v>
      </c>
      <c r="AF379" s="2232"/>
      <c r="AG379" s="2232"/>
      <c r="AH379" s="2232"/>
      <c r="AI379" s="2232"/>
      <c r="AJ379" s="2232"/>
      <c r="AK379" s="2232"/>
      <c r="AL379" s="2232"/>
      <c r="AM379" s="2232"/>
      <c r="AN379" s="1621"/>
      <c r="AO379" s="2232">
        <v>2537660257</v>
      </c>
      <c r="AP379" s="2232"/>
      <c r="AQ379" s="2232"/>
      <c r="AR379" s="2232"/>
      <c r="AS379" s="2232"/>
      <c r="AT379" s="2232"/>
      <c r="AU379" s="2232"/>
      <c r="AV379" s="2232"/>
      <c r="AW379" s="2232"/>
      <c r="AY379" s="1702"/>
      <c r="AZ379" s="1702"/>
      <c r="BA379" s="1215"/>
      <c r="BB379" s="1216"/>
      <c r="BC379" s="1216"/>
      <c r="BD379" s="1216"/>
      <c r="BE379" s="1216"/>
      <c r="BF379" s="1216"/>
      <c r="BG379" s="1216"/>
      <c r="BH379" s="1216"/>
      <c r="BI379" s="1730"/>
      <c r="BJ379" s="1730"/>
      <c r="BK379" s="1730"/>
      <c r="BL379" s="1730"/>
      <c r="BM379" s="1730"/>
      <c r="BN379" s="1730"/>
      <c r="BO379" s="1730"/>
      <c r="BP379" s="1730"/>
      <c r="BQ379" s="1730"/>
      <c r="BR379" s="1730"/>
      <c r="BS379" s="1730"/>
      <c r="BT379" s="1730"/>
      <c r="BU379" s="1730"/>
      <c r="BV379" s="1730"/>
      <c r="BW379" s="1730"/>
      <c r="BX379" s="1730"/>
      <c r="BY379" s="1730"/>
      <c r="BZ379" s="1730"/>
      <c r="CA379" s="1730"/>
      <c r="CB379" s="1730"/>
      <c r="CC379" s="1212"/>
      <c r="CD379" s="1212"/>
      <c r="CE379" s="1212"/>
      <c r="CF379" s="1212"/>
      <c r="CG379" s="1212"/>
      <c r="CH379" s="1212"/>
      <c r="CI379" s="444"/>
      <c r="CJ379" s="1204"/>
      <c r="CK379" s="444"/>
    </row>
    <row r="380" spans="1:90" ht="17.25" customHeight="1">
      <c r="C380" s="1828" t="s">
        <v>1930</v>
      </c>
      <c r="T380" s="1223"/>
      <c r="U380" s="1223"/>
      <c r="V380" s="1223"/>
      <c r="W380" s="1223"/>
      <c r="X380" s="1223"/>
      <c r="Y380" s="1223"/>
      <c r="Z380" s="1223"/>
      <c r="AA380" s="1223"/>
      <c r="AB380" s="1223"/>
      <c r="AC380" s="1223"/>
      <c r="AD380" s="1223"/>
      <c r="AE380" s="2232">
        <v>1032886385</v>
      </c>
      <c r="AF380" s="2232"/>
      <c r="AG380" s="2232"/>
      <c r="AH380" s="2232"/>
      <c r="AI380" s="2232"/>
      <c r="AJ380" s="2232"/>
      <c r="AK380" s="2232"/>
      <c r="AL380" s="2232"/>
      <c r="AM380" s="2232"/>
      <c r="AN380" s="1621"/>
      <c r="AO380" s="2232">
        <v>1032886385</v>
      </c>
      <c r="AP380" s="2232"/>
      <c r="AQ380" s="2232"/>
      <c r="AR380" s="2232"/>
      <c r="AS380" s="2232"/>
      <c r="AT380" s="2232"/>
      <c r="AU380" s="2232"/>
      <c r="AV380" s="2232"/>
      <c r="AW380" s="2232"/>
      <c r="AY380" s="1702"/>
      <c r="AZ380" s="1702"/>
      <c r="BA380" s="1215"/>
      <c r="BB380" s="1216"/>
      <c r="BC380" s="1216"/>
      <c r="BD380" s="1216"/>
      <c r="BE380" s="1216"/>
      <c r="BF380" s="1216"/>
      <c r="BG380" s="1216"/>
      <c r="BH380" s="1216"/>
      <c r="BI380" s="1730"/>
      <c r="BJ380" s="1730"/>
      <c r="BK380" s="1730"/>
      <c r="BL380" s="1730"/>
      <c r="BM380" s="1730"/>
      <c r="BN380" s="1730"/>
      <c r="BO380" s="1730"/>
      <c r="BP380" s="1730"/>
      <c r="BQ380" s="1730"/>
      <c r="BR380" s="1730"/>
      <c r="BS380" s="1730"/>
      <c r="BT380" s="1730"/>
      <c r="BU380" s="1730"/>
      <c r="BV380" s="1730"/>
      <c r="BW380" s="1730"/>
      <c r="BX380" s="1730"/>
      <c r="BY380" s="1730"/>
      <c r="BZ380" s="1730"/>
      <c r="CA380" s="1730"/>
      <c r="CB380" s="1730"/>
      <c r="CC380" s="1212"/>
      <c r="CD380" s="1212"/>
      <c r="CE380" s="1212"/>
      <c r="CF380" s="1212"/>
      <c r="CG380" s="1212"/>
      <c r="CH380" s="1212"/>
      <c r="CI380" s="1204"/>
      <c r="CJ380" s="1204"/>
      <c r="CK380" s="444"/>
    </row>
    <row r="381" spans="1:90" ht="17.25" customHeight="1">
      <c r="C381" s="1280" t="s">
        <v>1931</v>
      </c>
      <c r="T381" s="1223"/>
      <c r="U381" s="1223"/>
      <c r="V381" s="1223"/>
      <c r="W381" s="1223"/>
      <c r="X381" s="1223"/>
      <c r="Y381" s="1223"/>
      <c r="Z381" s="1223"/>
      <c r="AA381" s="1223"/>
      <c r="AB381" s="1223"/>
      <c r="AC381" s="1223"/>
      <c r="AD381" s="1223"/>
      <c r="AE381" s="2232">
        <v>0</v>
      </c>
      <c r="AF381" s="2232"/>
      <c r="AG381" s="2232"/>
      <c r="AH381" s="2232"/>
      <c r="AI381" s="2232"/>
      <c r="AJ381" s="2232"/>
      <c r="AK381" s="2232"/>
      <c r="AL381" s="2232"/>
      <c r="AM381" s="2232"/>
      <c r="AN381" s="1621"/>
      <c r="AO381" s="2232">
        <v>29631811013</v>
      </c>
      <c r="AP381" s="2232"/>
      <c r="AQ381" s="2232"/>
      <c r="AR381" s="2232"/>
      <c r="AS381" s="2232"/>
      <c r="AT381" s="2232"/>
      <c r="AU381" s="2232"/>
      <c r="AV381" s="2232"/>
      <c r="AW381" s="2232"/>
      <c r="AY381" s="1702"/>
      <c r="AZ381" s="1702"/>
      <c r="BA381" s="1215"/>
      <c r="BB381" s="1216"/>
      <c r="BC381" s="1216"/>
      <c r="BD381" s="1216"/>
      <c r="BE381" s="1216"/>
      <c r="BF381" s="1216"/>
      <c r="BG381" s="1216"/>
      <c r="BH381" s="1216"/>
      <c r="BI381" s="1730"/>
      <c r="BJ381" s="1730"/>
      <c r="BK381" s="1730"/>
      <c r="BL381" s="1730"/>
      <c r="BM381" s="1730"/>
      <c r="BN381" s="1730"/>
      <c r="BO381" s="1730"/>
      <c r="BP381" s="1730"/>
      <c r="BQ381" s="1730"/>
      <c r="BR381" s="1730"/>
      <c r="BS381" s="1730"/>
      <c r="BT381" s="1730"/>
      <c r="BU381" s="1730"/>
      <c r="BV381" s="1730"/>
      <c r="BW381" s="1730"/>
      <c r="BX381" s="1730"/>
      <c r="BY381" s="1730"/>
      <c r="BZ381" s="1730"/>
      <c r="CA381" s="1730"/>
      <c r="CB381" s="1730"/>
      <c r="CC381" s="1212"/>
      <c r="CD381" s="1212"/>
      <c r="CE381" s="1212"/>
      <c r="CF381" s="1212"/>
      <c r="CG381" s="1212"/>
      <c r="CH381" s="1212"/>
      <c r="CI381" s="1204"/>
      <c r="CJ381" s="1204"/>
      <c r="CK381" s="444"/>
    </row>
    <row r="382" spans="1:90" ht="17.25" customHeight="1">
      <c r="C382" s="1170" t="s">
        <v>1848</v>
      </c>
      <c r="T382" s="1223"/>
      <c r="U382" s="1223"/>
      <c r="V382" s="1223"/>
      <c r="W382" s="1223"/>
      <c r="X382" s="1223"/>
      <c r="Y382" s="1223"/>
      <c r="Z382" s="1223"/>
      <c r="AA382" s="1223"/>
      <c r="AB382" s="1223"/>
      <c r="AC382" s="1223"/>
      <c r="AD382" s="1223"/>
      <c r="AE382" s="2242">
        <v>5214678527</v>
      </c>
      <c r="AF382" s="2242"/>
      <c r="AG382" s="2242"/>
      <c r="AH382" s="2242"/>
      <c r="AI382" s="2242"/>
      <c r="AJ382" s="2242"/>
      <c r="AK382" s="2242"/>
      <c r="AL382" s="2242"/>
      <c r="AM382" s="2242"/>
      <c r="AN382" s="1621"/>
      <c r="AO382" s="2232">
        <v>3092137454</v>
      </c>
      <c r="AP382" s="2232"/>
      <c r="AQ382" s="2232"/>
      <c r="AR382" s="2232"/>
      <c r="AS382" s="2232"/>
      <c r="AT382" s="2232"/>
      <c r="AU382" s="2232"/>
      <c r="AV382" s="2232"/>
      <c r="AW382" s="2232"/>
      <c r="AY382" s="1702"/>
      <c r="AZ382" s="1702"/>
      <c r="BA382" s="1215"/>
      <c r="BB382" s="1216"/>
      <c r="BC382" s="1216"/>
      <c r="BD382" s="1216"/>
      <c r="BE382" s="1216"/>
      <c r="BF382" s="1216"/>
      <c r="BG382" s="1216"/>
      <c r="BH382" s="1216"/>
      <c r="BI382" s="1730"/>
      <c r="BJ382" s="1730"/>
      <c r="BK382" s="1730"/>
      <c r="BL382" s="1730"/>
      <c r="BM382" s="1730"/>
      <c r="BN382" s="1730"/>
      <c r="BO382" s="1730"/>
      <c r="BP382" s="1730"/>
      <c r="BQ382" s="1730"/>
      <c r="BR382" s="1730"/>
      <c r="BS382" s="1730"/>
      <c r="BT382" s="1730"/>
      <c r="BU382" s="1730"/>
      <c r="BV382" s="1730"/>
      <c r="BW382" s="1730"/>
      <c r="BX382" s="1730"/>
      <c r="BY382" s="1730"/>
      <c r="BZ382" s="1730"/>
      <c r="CA382" s="1730"/>
      <c r="CB382" s="1730"/>
      <c r="CC382" s="1212"/>
      <c r="CD382" s="1212"/>
      <c r="CE382" s="1212"/>
      <c r="CF382" s="1212"/>
      <c r="CG382" s="1212"/>
      <c r="CH382" s="1212"/>
      <c r="CI382" s="1204"/>
      <c r="CJ382" s="1204"/>
      <c r="CK382" s="444"/>
    </row>
    <row r="383" spans="1:90" ht="17.25" customHeight="1" thickBot="1">
      <c r="C383" s="331"/>
      <c r="D383" s="2357" t="s">
        <v>861</v>
      </c>
      <c r="E383" s="2357"/>
      <c r="F383" s="2357"/>
      <c r="G383" s="2357"/>
      <c r="H383" s="2357"/>
      <c r="I383" s="2357"/>
      <c r="J383" s="2357"/>
      <c r="K383" s="2357"/>
      <c r="L383" s="2357"/>
      <c r="M383" s="2357"/>
      <c r="N383" s="2357"/>
      <c r="O383" s="2357"/>
      <c r="P383" s="2357"/>
      <c r="Q383" s="2357"/>
      <c r="R383" s="2357"/>
      <c r="S383" s="2357"/>
      <c r="T383" s="2357"/>
      <c r="U383" s="331"/>
      <c r="V383" s="331"/>
      <c r="W383" s="331"/>
      <c r="X383" s="331"/>
      <c r="Y383" s="331"/>
      <c r="Z383" s="331"/>
      <c r="AA383" s="331"/>
      <c r="AB383" s="331"/>
      <c r="AC383" s="331"/>
      <c r="AD383" s="331"/>
      <c r="AE383" s="2243">
        <v>221469844159</v>
      </c>
      <c r="AF383" s="2243"/>
      <c r="AG383" s="2243"/>
      <c r="AH383" s="2244"/>
      <c r="AI383" s="2244"/>
      <c r="AJ383" s="2243"/>
      <c r="AK383" s="2244"/>
      <c r="AL383" s="2243"/>
      <c r="AM383" s="2243"/>
      <c r="AN383" s="1621"/>
      <c r="AO383" s="2243">
        <v>55015872973</v>
      </c>
      <c r="AP383" s="2243"/>
      <c r="AQ383" s="2243"/>
      <c r="AR383" s="2244"/>
      <c r="AS383" s="2244"/>
      <c r="AT383" s="2245"/>
      <c r="AU383" s="2243"/>
      <c r="AV383" s="2243"/>
      <c r="AW383" s="2243"/>
      <c r="AY383" s="1702"/>
      <c r="AZ383" s="1702"/>
      <c r="BA383" s="1215"/>
      <c r="BB383" s="1216"/>
      <c r="BC383" s="1216"/>
      <c r="BD383" s="1216"/>
      <c r="BE383" s="1216"/>
      <c r="BF383" s="1216"/>
      <c r="BG383" s="1216"/>
      <c r="BH383" s="1216"/>
      <c r="BI383" s="1730"/>
      <c r="BJ383" s="1730"/>
      <c r="BK383" s="1730"/>
      <c r="BL383" s="1730"/>
      <c r="BM383" s="1730"/>
      <c r="BN383" s="1730"/>
      <c r="BO383" s="1730"/>
      <c r="BP383" s="1730"/>
      <c r="BQ383" s="1730"/>
      <c r="BR383" s="1730"/>
      <c r="BS383" s="1730"/>
      <c r="BT383" s="1730"/>
      <c r="BU383" s="1730"/>
      <c r="BV383" s="1730"/>
      <c r="BW383" s="1730"/>
      <c r="BX383" s="1730"/>
      <c r="BY383" s="1730"/>
      <c r="BZ383" s="1730"/>
      <c r="CA383" s="1730"/>
      <c r="CB383" s="1730"/>
      <c r="CC383" s="1212"/>
      <c r="CD383" s="1212"/>
      <c r="CE383" s="1212"/>
      <c r="CF383" s="1212"/>
      <c r="CG383" s="1212"/>
      <c r="CH383" s="1212"/>
      <c r="CI383" s="1277"/>
      <c r="CJ383" s="1277"/>
      <c r="CK383" s="1224"/>
      <c r="CL383" s="1664"/>
    </row>
    <row r="384" spans="1:90" ht="12" customHeight="1" thickTop="1">
      <c r="A384" s="440"/>
      <c r="B384" s="1702"/>
      <c r="C384" s="1215"/>
      <c r="D384" s="1215"/>
      <c r="E384" s="1215"/>
      <c r="F384" s="1215"/>
      <c r="G384" s="1215"/>
      <c r="H384" s="1215"/>
      <c r="I384" s="1215"/>
      <c r="J384" s="1215"/>
      <c r="K384" s="1215"/>
      <c r="L384" s="1156"/>
      <c r="M384" s="1156"/>
      <c r="N384" s="1156"/>
      <c r="O384" s="1156"/>
      <c r="P384" s="1156"/>
      <c r="Q384" s="1156"/>
      <c r="R384" s="1156"/>
      <c r="S384" s="1156"/>
      <c r="T384" s="447"/>
      <c r="U384" s="447"/>
      <c r="V384" s="447"/>
      <c r="W384" s="447"/>
      <c r="X384" s="447"/>
      <c r="Y384" s="447"/>
      <c r="Z384" s="447"/>
      <c r="AA384" s="447"/>
      <c r="AB384" s="1155"/>
      <c r="AC384" s="1155"/>
      <c r="AD384" s="1155"/>
      <c r="AE384" s="1155"/>
      <c r="AF384" s="1155"/>
      <c r="AG384" s="1155"/>
      <c r="AH384" s="1155"/>
      <c r="AI384" s="1155"/>
      <c r="AJ384" s="1156"/>
      <c r="AK384" s="1156"/>
      <c r="AL384" s="1156"/>
      <c r="AM384" s="1156"/>
      <c r="AN384" s="1156"/>
      <c r="AO384" s="1156"/>
      <c r="AP384" s="1156"/>
      <c r="AQ384" s="1156"/>
      <c r="AR384" s="1156"/>
      <c r="AS384" s="1156"/>
      <c r="AT384" s="1156"/>
      <c r="AU384" s="1156"/>
      <c r="AV384" s="1156"/>
      <c r="AW384" s="1156"/>
      <c r="AY384" s="1702"/>
      <c r="AZ384" s="1702"/>
      <c r="BA384" s="1215"/>
      <c r="BB384" s="1216"/>
      <c r="BC384" s="1216"/>
      <c r="BD384" s="1216"/>
      <c r="BE384" s="1216"/>
      <c r="BF384" s="1216"/>
      <c r="BG384" s="1216"/>
      <c r="BH384" s="1216"/>
      <c r="BI384" s="1730"/>
      <c r="BJ384" s="1730"/>
      <c r="BK384" s="1730"/>
      <c r="BL384" s="1730"/>
      <c r="BM384" s="1730"/>
      <c r="BN384" s="1730"/>
      <c r="BO384" s="1730"/>
      <c r="BP384" s="1730"/>
      <c r="BQ384" s="1730"/>
      <c r="BR384" s="1730"/>
      <c r="BS384" s="1730"/>
      <c r="BT384" s="1730"/>
      <c r="BU384" s="1730"/>
      <c r="BV384" s="1730"/>
      <c r="BW384" s="1730"/>
      <c r="BX384" s="1730"/>
      <c r="BY384" s="1730"/>
      <c r="BZ384" s="1730"/>
      <c r="CA384" s="1730"/>
      <c r="CB384" s="1730"/>
      <c r="CC384" s="1212"/>
      <c r="CD384" s="1212"/>
      <c r="CE384" s="1212"/>
      <c r="CF384" s="1212"/>
      <c r="CG384" s="1212"/>
      <c r="CH384" s="1212"/>
      <c r="CI384" s="1204"/>
      <c r="CJ384" s="1204"/>
      <c r="CK384" s="444"/>
    </row>
    <row r="385" spans="1:89">
      <c r="A385" s="1388">
        <v>11</v>
      </c>
      <c r="B385" s="908" t="s">
        <v>536</v>
      </c>
      <c r="C385" s="881" t="s">
        <v>1886</v>
      </c>
      <c r="R385" s="1625"/>
      <c r="S385" s="1625"/>
      <c r="U385" s="1670"/>
      <c r="V385" s="1670"/>
      <c r="W385" s="1670"/>
      <c r="X385" s="1670"/>
      <c r="Y385" s="1670"/>
      <c r="Z385" s="1670"/>
      <c r="AA385" s="1670"/>
      <c r="AB385" s="1665"/>
      <c r="AC385" s="1691"/>
      <c r="AD385" s="1691"/>
      <c r="AE385" s="1682"/>
      <c r="AF385" s="1682"/>
      <c r="AG385" s="1682"/>
      <c r="AH385" s="1682"/>
      <c r="AI385" s="1682"/>
      <c r="AJ385" s="1682"/>
      <c r="AK385" s="1682"/>
      <c r="AL385" s="1682"/>
      <c r="AM385" s="1682"/>
      <c r="AN385" s="1279"/>
      <c r="AO385" s="1682"/>
      <c r="AP385" s="1682"/>
      <c r="AQ385" s="1682"/>
      <c r="AR385" s="1682"/>
      <c r="AS385" s="1682"/>
      <c r="AT385" s="1682"/>
      <c r="AU385" s="1682"/>
      <c r="AV385" s="1682"/>
      <c r="AW385" s="1682"/>
      <c r="AY385" s="1702"/>
      <c r="AZ385" s="1702"/>
      <c r="BA385" s="1215"/>
      <c r="BB385" s="1216"/>
      <c r="BC385" s="1216"/>
      <c r="BD385" s="1216"/>
      <c r="BE385" s="1216"/>
      <c r="BF385" s="1216"/>
      <c r="BG385" s="1216"/>
      <c r="BH385" s="1216"/>
      <c r="BI385" s="1730"/>
      <c r="BJ385" s="1730"/>
      <c r="BK385" s="1730"/>
      <c r="BL385" s="1730"/>
      <c r="BM385" s="1730"/>
      <c r="BN385" s="1730"/>
      <c r="BO385" s="1730"/>
      <c r="BP385" s="1730"/>
      <c r="BQ385" s="1730"/>
      <c r="BR385" s="1730"/>
      <c r="BS385" s="1730"/>
      <c r="BT385" s="1730"/>
      <c r="BU385" s="1730"/>
      <c r="BV385" s="1730"/>
      <c r="BW385" s="1730"/>
      <c r="BX385" s="1730"/>
      <c r="BY385" s="1730"/>
      <c r="BZ385" s="1730"/>
      <c r="CA385" s="1730"/>
      <c r="CB385" s="1730"/>
      <c r="CC385" s="1212"/>
      <c r="CD385" s="1212"/>
      <c r="CE385" s="1212"/>
      <c r="CF385" s="1212"/>
      <c r="CG385" s="1212"/>
      <c r="CH385" s="1212"/>
      <c r="CI385" s="1330"/>
      <c r="CJ385" s="1204"/>
      <c r="CK385" s="444"/>
    </row>
    <row r="386" spans="1:89" ht="16.5" hidden="1" customHeight="1">
      <c r="C386" s="1672" t="s">
        <v>1447</v>
      </c>
      <c r="D386" s="1670"/>
      <c r="E386" s="1670"/>
      <c r="F386" s="1670"/>
      <c r="G386" s="1670"/>
      <c r="H386" s="1670"/>
      <c r="I386" s="1670"/>
      <c r="J386" s="1670"/>
      <c r="K386" s="1670"/>
      <c r="L386" s="1670"/>
      <c r="M386" s="1670"/>
      <c r="N386" s="1670"/>
      <c r="O386" s="1670"/>
      <c r="P386" s="1670"/>
      <c r="Q386" s="1670"/>
      <c r="R386" s="1670"/>
      <c r="S386" s="1670"/>
      <c r="T386" s="1670"/>
      <c r="U386" s="1670"/>
      <c r="V386" s="1670"/>
      <c r="W386" s="1670"/>
      <c r="X386" s="1670"/>
      <c r="Y386" s="1670"/>
      <c r="Z386" s="1670"/>
      <c r="AA386" s="1670"/>
      <c r="AB386" s="1665"/>
      <c r="AC386" s="1691"/>
      <c r="AD386" s="1691"/>
      <c r="AE386" s="1682"/>
      <c r="AF386" s="1682"/>
      <c r="AG386" s="1682"/>
      <c r="AH386" s="1682"/>
      <c r="AI386" s="1682"/>
      <c r="AJ386" s="1682"/>
      <c r="AK386" s="1682"/>
      <c r="AL386" s="1682"/>
      <c r="AM386" s="1682"/>
      <c r="AN386" s="1279"/>
      <c r="AO386" s="1682"/>
      <c r="AP386" s="1682"/>
      <c r="AQ386" s="1682"/>
      <c r="AR386" s="1682"/>
      <c r="AS386" s="1682"/>
      <c r="AT386" s="1682"/>
      <c r="AU386" s="1682"/>
      <c r="AV386" s="1682"/>
      <c r="AW386" s="1682"/>
      <c r="AY386" s="1702"/>
      <c r="AZ386" s="1702"/>
      <c r="BA386" s="1215"/>
      <c r="BB386" s="1216"/>
      <c r="BC386" s="1216"/>
      <c r="BD386" s="1216"/>
      <c r="BE386" s="1216"/>
      <c r="BF386" s="1216"/>
      <c r="BG386" s="1216"/>
      <c r="BH386" s="1216"/>
      <c r="BI386" s="1730"/>
      <c r="BJ386" s="1730"/>
      <c r="BK386" s="1730"/>
      <c r="BL386" s="1730"/>
      <c r="BM386" s="1730"/>
      <c r="BN386" s="1730"/>
      <c r="BO386" s="1730"/>
      <c r="BP386" s="1730"/>
      <c r="BQ386" s="1730"/>
      <c r="BR386" s="1730"/>
      <c r="BS386" s="1730"/>
      <c r="BT386" s="1730"/>
      <c r="BU386" s="1730"/>
      <c r="BV386" s="1730"/>
      <c r="BW386" s="1730"/>
      <c r="BX386" s="1730"/>
      <c r="BY386" s="1730"/>
      <c r="BZ386" s="1730"/>
      <c r="CA386" s="1730"/>
      <c r="CB386" s="1730"/>
      <c r="CC386" s="1212"/>
      <c r="CD386" s="1212"/>
      <c r="CE386" s="1212"/>
      <c r="CF386" s="1212"/>
      <c r="CG386" s="1212"/>
      <c r="CH386" s="1212"/>
      <c r="CI386" s="1204"/>
      <c r="CJ386" s="1204"/>
      <c r="CK386" s="444"/>
    </row>
    <row r="387" spans="1:89" ht="16.5" hidden="1" customHeight="1">
      <c r="C387" s="1670"/>
      <c r="D387" s="1670"/>
      <c r="E387" s="1670"/>
      <c r="F387" s="1670"/>
      <c r="G387" s="1670"/>
      <c r="H387" s="1670"/>
      <c r="I387" s="1670"/>
      <c r="J387" s="1670"/>
      <c r="K387" s="1670"/>
      <c r="L387" s="1670"/>
      <c r="M387" s="1670"/>
      <c r="N387" s="1670"/>
      <c r="O387" s="1670"/>
      <c r="P387" s="1670"/>
      <c r="Q387" s="1670"/>
      <c r="R387" s="1670"/>
      <c r="S387" s="1670"/>
      <c r="T387" s="1670"/>
      <c r="U387" s="1670"/>
      <c r="V387" s="1670"/>
      <c r="W387" s="1670"/>
      <c r="X387" s="1670"/>
      <c r="Y387" s="1670"/>
      <c r="Z387" s="1670"/>
      <c r="AA387" s="1670"/>
      <c r="AB387" s="1665"/>
      <c r="AC387" s="1691"/>
      <c r="AD387" s="1691"/>
      <c r="AE387" s="1682"/>
      <c r="AF387" s="1682"/>
      <c r="AG387" s="1682"/>
      <c r="AH387" s="1682"/>
      <c r="AI387" s="1682"/>
      <c r="AJ387" s="1682"/>
      <c r="AK387" s="1682"/>
      <c r="AL387" s="1682"/>
      <c r="AM387" s="1682"/>
      <c r="AN387" s="1279"/>
      <c r="AO387" s="1682"/>
      <c r="AP387" s="1682"/>
      <c r="AQ387" s="1682"/>
      <c r="AR387" s="1682"/>
      <c r="AS387" s="1682"/>
      <c r="AT387" s="1682"/>
      <c r="AU387" s="1682"/>
      <c r="AV387" s="1682"/>
      <c r="AW387" s="1682"/>
      <c r="AY387" s="1702"/>
      <c r="AZ387" s="1702"/>
      <c r="BA387" s="1215"/>
      <c r="BB387" s="1216"/>
      <c r="BC387" s="1216"/>
      <c r="BD387" s="1216"/>
      <c r="BE387" s="1216"/>
      <c r="BF387" s="1216"/>
      <c r="BG387" s="1216"/>
      <c r="BH387" s="1216"/>
      <c r="BI387" s="1730"/>
      <c r="BJ387" s="1730"/>
      <c r="BK387" s="1730"/>
      <c r="BL387" s="1730"/>
      <c r="BM387" s="1730"/>
      <c r="BN387" s="1730"/>
      <c r="BO387" s="1730"/>
      <c r="BP387" s="1730"/>
      <c r="BQ387" s="1730"/>
      <c r="BR387" s="1730"/>
      <c r="BS387" s="1730"/>
      <c r="BT387" s="1730"/>
      <c r="BU387" s="1730"/>
      <c r="BV387" s="1730"/>
      <c r="BW387" s="1730"/>
      <c r="BX387" s="1730"/>
      <c r="BY387" s="1730"/>
      <c r="BZ387" s="1730"/>
      <c r="CA387" s="1730"/>
      <c r="CB387" s="1730"/>
      <c r="CC387" s="1212"/>
      <c r="CD387" s="1212"/>
      <c r="CE387" s="1212"/>
      <c r="CF387" s="1212"/>
      <c r="CG387" s="1212"/>
      <c r="CH387" s="1212"/>
      <c r="CI387" s="1204"/>
      <c r="CJ387" s="1204"/>
      <c r="CK387" s="444"/>
    </row>
    <row r="388" spans="1:89" ht="16.5" hidden="1" customHeight="1">
      <c r="C388" s="1670"/>
      <c r="D388" s="1670"/>
      <c r="E388" s="1670"/>
      <c r="F388" s="1670"/>
      <c r="G388" s="1670"/>
      <c r="H388" s="1670"/>
      <c r="I388" s="1670"/>
      <c r="J388" s="1670"/>
      <c r="K388" s="1670"/>
      <c r="L388" s="1670"/>
      <c r="M388" s="1670"/>
      <c r="N388" s="1670"/>
      <c r="O388" s="1670"/>
      <c r="P388" s="1670"/>
      <c r="Q388" s="1670"/>
      <c r="R388" s="1670"/>
      <c r="S388" s="1670"/>
      <c r="T388" s="1670"/>
      <c r="U388" s="1670"/>
      <c r="V388" s="1670"/>
      <c r="W388" s="1670"/>
      <c r="X388" s="1670"/>
      <c r="Y388" s="1670"/>
      <c r="Z388" s="1670"/>
      <c r="AA388" s="1670"/>
      <c r="AB388" s="1665"/>
      <c r="AC388" s="1691"/>
      <c r="AD388" s="1691"/>
      <c r="AE388" s="1682"/>
      <c r="AF388" s="1682"/>
      <c r="AG388" s="1682"/>
      <c r="AH388" s="1682"/>
      <c r="AI388" s="1682"/>
      <c r="AJ388" s="1682"/>
      <c r="AK388" s="1682"/>
      <c r="AL388" s="1682"/>
      <c r="AM388" s="1682"/>
      <c r="AN388" s="1279"/>
      <c r="AO388" s="1682"/>
      <c r="AP388" s="1682"/>
      <c r="AQ388" s="1682"/>
      <c r="AR388" s="1682"/>
      <c r="AS388" s="1682"/>
      <c r="AT388" s="1682"/>
      <c r="AU388" s="1682"/>
      <c r="AV388" s="1682"/>
      <c r="AW388" s="1682"/>
      <c r="AY388" s="1702"/>
      <c r="AZ388" s="1702"/>
      <c r="BA388" s="1215"/>
      <c r="BB388" s="1216"/>
      <c r="BC388" s="1216"/>
      <c r="BD388" s="1216"/>
      <c r="BE388" s="1216"/>
      <c r="BF388" s="1216"/>
      <c r="BG388" s="1216"/>
      <c r="BH388" s="1216"/>
      <c r="BI388" s="1730"/>
      <c r="BJ388" s="1730"/>
      <c r="BK388" s="1730"/>
      <c r="BL388" s="1730"/>
      <c r="BM388" s="1730"/>
      <c r="BN388" s="1730"/>
      <c r="BO388" s="1730"/>
      <c r="BP388" s="1730"/>
      <c r="BQ388" s="1730"/>
      <c r="BR388" s="1730"/>
      <c r="BS388" s="1730"/>
      <c r="BT388" s="1730"/>
      <c r="BU388" s="1730"/>
      <c r="BV388" s="1730"/>
      <c r="BW388" s="1730"/>
      <c r="BX388" s="1730"/>
      <c r="BY388" s="1730"/>
      <c r="BZ388" s="1730"/>
      <c r="CA388" s="1730"/>
      <c r="CB388" s="1730"/>
      <c r="CC388" s="1212"/>
      <c r="CD388" s="1212"/>
      <c r="CE388" s="1212"/>
      <c r="CF388" s="1212"/>
      <c r="CG388" s="1212"/>
      <c r="CH388" s="1212"/>
      <c r="CI388" s="1204"/>
      <c r="CJ388" s="1204"/>
      <c r="CK388" s="444"/>
    </row>
    <row r="389" spans="1:89" ht="16.5" hidden="1" customHeight="1">
      <c r="C389" s="1670"/>
      <c r="D389" s="1670"/>
      <c r="E389" s="1670"/>
      <c r="F389" s="1670"/>
      <c r="G389" s="1670"/>
      <c r="H389" s="1670"/>
      <c r="I389" s="1670"/>
      <c r="J389" s="1670"/>
      <c r="K389" s="1670"/>
      <c r="L389" s="1670"/>
      <c r="M389" s="1670"/>
      <c r="N389" s="1670"/>
      <c r="O389" s="1670"/>
      <c r="P389" s="1670"/>
      <c r="Q389" s="1670"/>
      <c r="R389" s="1670"/>
      <c r="S389" s="1670"/>
      <c r="T389" s="1670"/>
      <c r="U389" s="1670"/>
      <c r="V389" s="1670"/>
      <c r="W389" s="1670"/>
      <c r="X389" s="1670"/>
      <c r="Y389" s="1670"/>
      <c r="Z389" s="1670"/>
      <c r="AA389" s="1670"/>
      <c r="AB389" s="1665"/>
      <c r="AC389" s="1691"/>
      <c r="AD389" s="1691"/>
      <c r="AE389" s="1682"/>
      <c r="AF389" s="1682"/>
      <c r="AG389" s="1682"/>
      <c r="AH389" s="1682"/>
      <c r="AI389" s="1682"/>
      <c r="AJ389" s="1682"/>
      <c r="AK389" s="1682"/>
      <c r="AL389" s="1682"/>
      <c r="AM389" s="1682"/>
      <c r="AN389" s="1279"/>
      <c r="AO389" s="1682"/>
      <c r="AP389" s="1682"/>
      <c r="AQ389" s="1682"/>
      <c r="AR389" s="1682"/>
      <c r="AS389" s="1682"/>
      <c r="AT389" s="1682"/>
      <c r="AU389" s="1682"/>
      <c r="AV389" s="1682"/>
      <c r="AW389" s="1682"/>
      <c r="AY389" s="1702"/>
      <c r="AZ389" s="1702"/>
      <c r="BA389" s="1215"/>
      <c r="BB389" s="1216"/>
      <c r="BC389" s="1216"/>
      <c r="BD389" s="1216"/>
      <c r="BE389" s="1216"/>
      <c r="BF389" s="1216"/>
      <c r="BG389" s="1216"/>
      <c r="BH389" s="1216"/>
      <c r="BI389" s="1730"/>
      <c r="BJ389" s="1730"/>
      <c r="BK389" s="1730"/>
      <c r="BL389" s="1730"/>
      <c r="BM389" s="1730"/>
      <c r="BN389" s="1730"/>
      <c r="BO389" s="1730"/>
      <c r="BP389" s="1730"/>
      <c r="BQ389" s="1730"/>
      <c r="BR389" s="1730"/>
      <c r="BS389" s="1730"/>
      <c r="BT389" s="1730"/>
      <c r="BU389" s="1730"/>
      <c r="BV389" s="1730"/>
      <c r="BW389" s="1730"/>
      <c r="BX389" s="1730"/>
      <c r="BY389" s="1730"/>
      <c r="BZ389" s="1730"/>
      <c r="CA389" s="1730"/>
      <c r="CB389" s="1730"/>
      <c r="CC389" s="1212"/>
      <c r="CD389" s="1212"/>
      <c r="CE389" s="1212"/>
      <c r="CF389" s="1212"/>
      <c r="CG389" s="1212"/>
      <c r="CH389" s="1212"/>
      <c r="CI389" s="1204"/>
      <c r="CJ389" s="1204"/>
      <c r="CK389" s="444"/>
    </row>
    <row r="390" spans="1:89" ht="12.75" hidden="1" customHeight="1">
      <c r="C390" s="1670"/>
      <c r="D390" s="1670"/>
      <c r="E390" s="1670"/>
      <c r="F390" s="1670"/>
      <c r="G390" s="1670"/>
      <c r="H390" s="1670"/>
      <c r="I390" s="1670"/>
      <c r="J390" s="1670"/>
      <c r="K390" s="1670"/>
      <c r="L390" s="1670"/>
      <c r="M390" s="1670"/>
      <c r="N390" s="1670"/>
      <c r="O390" s="1670"/>
      <c r="P390" s="1670"/>
      <c r="Q390" s="1670"/>
      <c r="R390" s="1670"/>
      <c r="S390" s="1670"/>
      <c r="T390" s="1670"/>
      <c r="U390" s="1670"/>
      <c r="V390" s="1670"/>
      <c r="W390" s="1670"/>
      <c r="X390" s="1670"/>
      <c r="Y390" s="1670"/>
      <c r="Z390" s="1670"/>
      <c r="AA390" s="1670"/>
      <c r="AB390" s="1665"/>
      <c r="AC390" s="1691"/>
      <c r="AD390" s="1691"/>
      <c r="AE390" s="1682"/>
      <c r="AF390" s="1682"/>
      <c r="AG390" s="1682"/>
      <c r="AH390" s="1682"/>
      <c r="AI390" s="1682"/>
      <c r="AJ390" s="1682"/>
      <c r="AK390" s="1682"/>
      <c r="AL390" s="1682"/>
      <c r="AM390" s="1682"/>
      <c r="AN390" s="1279"/>
      <c r="AO390" s="1682"/>
      <c r="AP390" s="1682"/>
      <c r="AQ390" s="1682"/>
      <c r="AR390" s="1682"/>
      <c r="AS390" s="1682"/>
      <c r="AT390" s="1682"/>
      <c r="AU390" s="1682"/>
      <c r="AV390" s="1682"/>
      <c r="AW390" s="1682"/>
      <c r="AY390" s="1702"/>
      <c r="AZ390" s="1702"/>
      <c r="BA390" s="1215"/>
      <c r="BB390" s="1216"/>
      <c r="BC390" s="1216"/>
      <c r="BD390" s="1216"/>
      <c r="BE390" s="1216"/>
      <c r="BF390" s="1216"/>
      <c r="BG390" s="1216"/>
      <c r="BH390" s="1216"/>
      <c r="BI390" s="1730"/>
      <c r="BJ390" s="1730"/>
      <c r="BK390" s="1730"/>
      <c r="BL390" s="1730"/>
      <c r="BM390" s="1730"/>
      <c r="BN390" s="1730"/>
      <c r="BO390" s="1730"/>
      <c r="BP390" s="1730"/>
      <c r="BQ390" s="1730"/>
      <c r="BR390" s="1730"/>
      <c r="BS390" s="1730"/>
      <c r="BT390" s="1730"/>
      <c r="BU390" s="1730"/>
      <c r="BV390" s="1730"/>
      <c r="BW390" s="1730"/>
      <c r="BX390" s="1730"/>
      <c r="BY390" s="1730"/>
      <c r="BZ390" s="1730"/>
      <c r="CA390" s="1730"/>
      <c r="CB390" s="1730"/>
      <c r="CC390" s="1212"/>
      <c r="CD390" s="1212"/>
      <c r="CE390" s="1212"/>
      <c r="CF390" s="1212"/>
      <c r="CG390" s="1212"/>
      <c r="CH390" s="1212"/>
      <c r="CI390" s="1204"/>
      <c r="CJ390" s="1204"/>
      <c r="CK390" s="444"/>
    </row>
    <row r="391" spans="1:89" ht="6" hidden="1" customHeight="1">
      <c r="C391" s="1670"/>
      <c r="D391" s="1670"/>
      <c r="E391" s="1670"/>
      <c r="F391" s="1670"/>
      <c r="G391" s="1670"/>
      <c r="H391" s="1670"/>
      <c r="I391" s="1670"/>
      <c r="J391" s="1670"/>
      <c r="K391" s="1670"/>
      <c r="L391" s="1670"/>
      <c r="M391" s="1670"/>
      <c r="N391" s="1670"/>
      <c r="O391" s="1670"/>
      <c r="P391" s="1670"/>
      <c r="Q391" s="1670"/>
      <c r="R391" s="1670"/>
      <c r="S391" s="1670"/>
      <c r="T391" s="1670"/>
      <c r="U391" s="1670"/>
      <c r="V391" s="1670"/>
      <c r="W391" s="1670"/>
      <c r="X391" s="1670"/>
      <c r="Y391" s="1670"/>
      <c r="Z391" s="1670"/>
      <c r="AA391" s="1670"/>
      <c r="AB391" s="1665"/>
      <c r="AC391" s="1691"/>
      <c r="AD391" s="1691"/>
      <c r="AE391" s="1682"/>
      <c r="AF391" s="1682"/>
      <c r="AG391" s="1682"/>
      <c r="AH391" s="1682"/>
      <c r="AI391" s="1682"/>
      <c r="AJ391" s="1682"/>
      <c r="AK391" s="1682"/>
      <c r="AL391" s="1682"/>
      <c r="AM391" s="1682"/>
      <c r="AN391" s="1279"/>
      <c r="AO391" s="1682"/>
      <c r="AP391" s="1682"/>
      <c r="AQ391" s="1682"/>
      <c r="AR391" s="1682"/>
      <c r="AS391" s="1682"/>
      <c r="AT391" s="1682"/>
      <c r="AU391" s="1682"/>
      <c r="AV391" s="1682"/>
      <c r="AW391" s="1682"/>
      <c r="AY391" s="1702"/>
      <c r="AZ391" s="1702"/>
      <c r="BA391" s="1215"/>
      <c r="BB391" s="1216"/>
      <c r="BC391" s="1216"/>
      <c r="BD391" s="1216"/>
      <c r="BE391" s="1216"/>
      <c r="BF391" s="1216"/>
      <c r="BG391" s="1216"/>
      <c r="BH391" s="1216"/>
      <c r="BI391" s="1730"/>
      <c r="BJ391" s="1730"/>
      <c r="BK391" s="1730"/>
      <c r="BL391" s="1730"/>
      <c r="BM391" s="1730"/>
      <c r="BN391" s="1730"/>
      <c r="BO391" s="1730"/>
      <c r="BP391" s="1730"/>
      <c r="BQ391" s="1730"/>
      <c r="BR391" s="1730"/>
      <c r="BS391" s="1730"/>
      <c r="BT391" s="1730"/>
      <c r="BU391" s="1730"/>
      <c r="BV391" s="1730"/>
      <c r="BW391" s="1730"/>
      <c r="BX391" s="1730"/>
      <c r="BY391" s="1730"/>
      <c r="BZ391" s="1730"/>
      <c r="CA391" s="1730"/>
      <c r="CB391" s="1730"/>
      <c r="CC391" s="1212"/>
      <c r="CD391" s="1212"/>
      <c r="CE391" s="1212"/>
      <c r="CF391" s="1212"/>
      <c r="CG391" s="1212"/>
      <c r="CH391" s="1212"/>
      <c r="CI391" s="1204"/>
      <c r="CJ391" s="1204"/>
      <c r="CK391" s="444"/>
    </row>
    <row r="392" spans="1:89" ht="16.5" hidden="1" customHeight="1">
      <c r="C392" s="1672" t="s">
        <v>1845</v>
      </c>
      <c r="D392" s="1670"/>
      <c r="E392" s="1670"/>
      <c r="F392" s="1670"/>
      <c r="G392" s="1670"/>
      <c r="H392" s="1670"/>
      <c r="I392" s="1670"/>
      <c r="J392" s="1670"/>
      <c r="K392" s="1670"/>
      <c r="L392" s="1670"/>
      <c r="M392" s="1670"/>
      <c r="N392" s="1670"/>
      <c r="O392" s="1670"/>
      <c r="P392" s="1670"/>
      <c r="Q392" s="1670"/>
      <c r="R392" s="1670"/>
      <c r="S392" s="1670"/>
      <c r="T392" s="1670"/>
      <c r="U392" s="1670"/>
      <c r="V392" s="1670"/>
      <c r="W392" s="1670"/>
      <c r="X392" s="1670"/>
      <c r="Y392" s="1691"/>
      <c r="Z392" s="1691"/>
      <c r="AA392" s="1736"/>
      <c r="AB392" s="1625"/>
      <c r="AE392" s="1642"/>
      <c r="AF392" s="1642"/>
      <c r="AG392" s="1642"/>
      <c r="AH392" s="1642"/>
      <c r="AI392" s="1642"/>
      <c r="AJ392" s="1642"/>
      <c r="AK392" s="1642"/>
      <c r="AL392" s="1642"/>
      <c r="AM392" s="1642"/>
      <c r="AN392" s="1664"/>
      <c r="AO392" s="1625"/>
      <c r="AP392" s="1660"/>
      <c r="AQ392" s="1660"/>
      <c r="AR392" s="1660"/>
      <c r="AS392" s="1660"/>
      <c r="AT392" s="1660"/>
      <c r="AU392" s="1660"/>
      <c r="AV392" s="1660"/>
      <c r="AW392" s="1660"/>
      <c r="AY392" s="1702"/>
      <c r="AZ392" s="1702"/>
      <c r="BA392" s="1215"/>
      <c r="BB392" s="1216"/>
      <c r="BC392" s="1216"/>
      <c r="BD392" s="1216"/>
      <c r="BE392" s="1216"/>
      <c r="BF392" s="1216"/>
      <c r="BG392" s="1216"/>
      <c r="BH392" s="1216"/>
      <c r="BI392" s="1730"/>
      <c r="BJ392" s="1730"/>
      <c r="BK392" s="1730"/>
      <c r="BL392" s="1730"/>
      <c r="BM392" s="1730"/>
      <c r="BN392" s="1730"/>
      <c r="BO392" s="1730"/>
      <c r="BP392" s="1730"/>
      <c r="BQ392" s="1730"/>
      <c r="BR392" s="1730"/>
      <c r="BS392" s="1730"/>
      <c r="BT392" s="1730"/>
      <c r="BU392" s="1730"/>
      <c r="BV392" s="1730"/>
      <c r="BW392" s="1730"/>
      <c r="BX392" s="1730"/>
      <c r="BY392" s="1730"/>
      <c r="BZ392" s="1730"/>
      <c r="CA392" s="1730"/>
      <c r="CB392" s="1730"/>
      <c r="CC392" s="1212"/>
      <c r="CD392" s="1212"/>
      <c r="CE392" s="1212"/>
      <c r="CF392" s="1212"/>
      <c r="CG392" s="1212"/>
      <c r="CH392" s="1212"/>
      <c r="CI392" s="1204"/>
      <c r="CJ392" s="1204"/>
      <c r="CK392" s="444"/>
    </row>
    <row r="393" spans="1:89" ht="31.5" hidden="1" customHeight="1">
      <c r="C393" s="2027" t="s">
        <v>1457</v>
      </c>
      <c r="D393" s="2027"/>
      <c r="E393" s="2027"/>
      <c r="F393" s="2027"/>
      <c r="G393" s="2027"/>
      <c r="H393" s="2027"/>
      <c r="I393" s="2027"/>
      <c r="J393" s="2027"/>
      <c r="K393" s="2027"/>
      <c r="L393" s="2027"/>
      <c r="M393" s="2027"/>
      <c r="N393" s="2027"/>
      <c r="O393" s="2027"/>
      <c r="P393" s="2027"/>
      <c r="Q393" s="2027"/>
      <c r="R393" s="2027"/>
      <c r="S393" s="2027"/>
      <c r="T393" s="2027"/>
      <c r="U393" s="2027"/>
      <c r="V393" s="2027" t="s">
        <v>1458</v>
      </c>
      <c r="W393" s="2027"/>
      <c r="X393" s="2027"/>
      <c r="Y393" s="2027"/>
      <c r="Z393" s="2027"/>
      <c r="AA393" s="2027"/>
      <c r="AB393" s="2027" t="s">
        <v>1459</v>
      </c>
      <c r="AC393" s="2027"/>
      <c r="AD393" s="2027"/>
      <c r="AE393" s="2027"/>
      <c r="AF393" s="2027"/>
      <c r="AG393" s="2027"/>
      <c r="AH393" s="2285" t="s">
        <v>1460</v>
      </c>
      <c r="AI393" s="2285"/>
      <c r="AJ393" s="2285"/>
      <c r="AK393" s="2285"/>
      <c r="AL393" s="2285"/>
      <c r="AM393" s="2285"/>
      <c r="AN393" s="2285"/>
      <c r="AO393" s="2239" t="s">
        <v>1461</v>
      </c>
      <c r="AP393" s="2239"/>
      <c r="AQ393" s="2239"/>
      <c r="AR393" s="2239"/>
      <c r="AS393" s="2239"/>
      <c r="AT393" s="2239"/>
      <c r="AU393" s="2239"/>
      <c r="AV393" s="2239"/>
      <c r="AW393" s="2239"/>
      <c r="AY393" s="1702"/>
      <c r="AZ393" s="1702"/>
      <c r="BA393" s="1215"/>
      <c r="BB393" s="1216"/>
      <c r="BC393" s="1216"/>
      <c r="BD393" s="1216"/>
      <c r="BE393" s="1216"/>
      <c r="BF393" s="1216"/>
      <c r="BG393" s="1216"/>
      <c r="BH393" s="1216"/>
      <c r="BI393" s="1730"/>
      <c r="BJ393" s="1730"/>
      <c r="BK393" s="1730"/>
      <c r="BL393" s="1730"/>
      <c r="BM393" s="1730"/>
      <c r="BN393" s="1730"/>
      <c r="BO393" s="1730"/>
      <c r="BP393" s="1730"/>
      <c r="BQ393" s="1730"/>
      <c r="BR393" s="1730"/>
      <c r="BS393" s="1730"/>
      <c r="BT393" s="1730"/>
      <c r="BU393" s="1730"/>
      <c r="BV393" s="1730"/>
      <c r="BW393" s="1730"/>
      <c r="BX393" s="1730"/>
      <c r="BY393" s="1730"/>
      <c r="BZ393" s="1730"/>
      <c r="CA393" s="1730"/>
      <c r="CB393" s="1730"/>
      <c r="CC393" s="1212"/>
      <c r="CD393" s="1212"/>
      <c r="CE393" s="1212"/>
      <c r="CF393" s="1212"/>
      <c r="CG393" s="1212"/>
      <c r="CH393" s="1212"/>
      <c r="CI393" s="1204"/>
      <c r="CJ393" s="1204"/>
      <c r="CK393" s="444"/>
    </row>
    <row r="394" spans="1:89" ht="30" hidden="1" customHeight="1">
      <c r="C394" s="3060" t="s">
        <v>1450</v>
      </c>
      <c r="D394" s="3060"/>
      <c r="E394" s="3060"/>
      <c r="F394" s="3060"/>
      <c r="G394" s="3060"/>
      <c r="H394" s="3060"/>
      <c r="I394" s="3060"/>
      <c r="J394" s="3060"/>
      <c r="K394" s="3060"/>
      <c r="L394" s="3060"/>
      <c r="M394" s="3060"/>
      <c r="N394" s="3060"/>
      <c r="O394" s="3060"/>
      <c r="P394" s="3060"/>
      <c r="Q394" s="3060"/>
      <c r="R394" s="3060"/>
      <c r="S394" s="3060"/>
      <c r="T394" s="3060"/>
      <c r="U394" s="3060"/>
      <c r="V394" s="2339">
        <v>3060000</v>
      </c>
      <c r="W394" s="2339"/>
      <c r="X394" s="2339"/>
      <c r="Y394" s="2339"/>
      <c r="Z394" s="2339"/>
      <c r="AA394" s="2339"/>
      <c r="AB394" s="2324">
        <v>0.51</v>
      </c>
      <c r="AC394" s="2324"/>
      <c r="AD394" s="2324"/>
      <c r="AE394" s="2324"/>
      <c r="AF394" s="2324"/>
      <c r="AG394" s="2324"/>
      <c r="AH394" s="2331">
        <v>0.51</v>
      </c>
      <c r="AI394" s="2331"/>
      <c r="AJ394" s="2331"/>
      <c r="AK394" s="2331"/>
      <c r="AL394" s="2331"/>
      <c r="AM394" s="2331"/>
      <c r="AN394" s="2331"/>
      <c r="AO394" s="2291">
        <v>31747500000</v>
      </c>
      <c r="AP394" s="2291"/>
      <c r="AQ394" s="2291"/>
      <c r="AR394" s="2291"/>
      <c r="AS394" s="2291"/>
      <c r="AT394" s="2291"/>
      <c r="AU394" s="2291"/>
      <c r="AV394" s="2291"/>
      <c r="AW394" s="2291"/>
      <c r="AY394" s="1702"/>
      <c r="AZ394" s="1702"/>
      <c r="BA394" s="1215"/>
      <c r="BB394" s="1216"/>
      <c r="BC394" s="1216"/>
      <c r="BD394" s="1216"/>
      <c r="BE394" s="1216"/>
      <c r="BF394" s="1216"/>
      <c r="BG394" s="1216"/>
      <c r="BH394" s="1216"/>
      <c r="BI394" s="1730"/>
      <c r="BJ394" s="1730"/>
      <c r="BK394" s="1730"/>
      <c r="BL394" s="1730"/>
      <c r="BM394" s="1730"/>
      <c r="BN394" s="1730"/>
      <c r="BO394" s="1730"/>
      <c r="BP394" s="1730"/>
      <c r="BQ394" s="1730"/>
      <c r="BR394" s="1730"/>
      <c r="BS394" s="1730"/>
      <c r="BT394" s="1730"/>
      <c r="BU394" s="1730"/>
      <c r="BV394" s="1730"/>
      <c r="BW394" s="1730"/>
      <c r="BX394" s="1730"/>
      <c r="BY394" s="1730"/>
      <c r="BZ394" s="1730"/>
      <c r="CA394" s="1730"/>
      <c r="CB394" s="1730"/>
      <c r="CC394" s="1212"/>
      <c r="CD394" s="1212"/>
      <c r="CE394" s="1212"/>
      <c r="CF394" s="1212"/>
      <c r="CG394" s="1212"/>
      <c r="CH394" s="1212"/>
      <c r="CI394" s="1204"/>
      <c r="CJ394" s="1204"/>
      <c r="CK394" s="444"/>
    </row>
    <row r="395" spans="1:89" hidden="1">
      <c r="C395" s="2060" t="s">
        <v>1462</v>
      </c>
      <c r="D395" s="2060"/>
      <c r="E395" s="2060"/>
      <c r="F395" s="2060"/>
      <c r="G395" s="2060"/>
      <c r="H395" s="2060"/>
      <c r="I395" s="2060"/>
      <c r="J395" s="2060"/>
      <c r="K395" s="2060"/>
      <c r="L395" s="2060"/>
      <c r="M395" s="2060"/>
      <c r="N395" s="2060"/>
      <c r="O395" s="2060"/>
      <c r="P395" s="2060"/>
      <c r="Q395" s="2060"/>
      <c r="R395" s="2060"/>
      <c r="S395" s="2060"/>
      <c r="T395" s="2060"/>
      <c r="U395" s="2060"/>
      <c r="V395" s="2352">
        <v>1895000</v>
      </c>
      <c r="W395" s="2352"/>
      <c r="X395" s="2352"/>
      <c r="Y395" s="2352"/>
      <c r="Z395" s="2352"/>
      <c r="AA395" s="2352"/>
      <c r="AB395" s="2360">
        <v>0.61650000000000005</v>
      </c>
      <c r="AC395" s="2360"/>
      <c r="AD395" s="2360"/>
      <c r="AE395" s="2360"/>
      <c r="AF395" s="2360"/>
      <c r="AG395" s="2360"/>
      <c r="AH395" s="2508">
        <v>0.61650000000000005</v>
      </c>
      <c r="AI395" s="2508"/>
      <c r="AJ395" s="2508"/>
      <c r="AK395" s="2508"/>
      <c r="AL395" s="2508"/>
      <c r="AM395" s="2508"/>
      <c r="AN395" s="2508"/>
      <c r="AO395" s="2291">
        <v>18950000000</v>
      </c>
      <c r="AP395" s="2291"/>
      <c r="AQ395" s="2291"/>
      <c r="AR395" s="2291"/>
      <c r="AS395" s="2291"/>
      <c r="AT395" s="2291"/>
      <c r="AU395" s="2291"/>
      <c r="AV395" s="2291"/>
      <c r="AW395" s="2291"/>
      <c r="AY395" s="1702"/>
      <c r="AZ395" s="1702"/>
      <c r="BA395" s="1215"/>
      <c r="BB395" s="1216"/>
      <c r="BC395" s="1216"/>
      <c r="BD395" s="1216"/>
      <c r="BE395" s="1216"/>
      <c r="BF395" s="1216"/>
      <c r="BG395" s="1216"/>
      <c r="BH395" s="1216"/>
      <c r="BI395" s="1730"/>
      <c r="BJ395" s="1730"/>
      <c r="BK395" s="1730"/>
      <c r="BL395" s="1730"/>
      <c r="BM395" s="1730"/>
      <c r="BN395" s="1730"/>
      <c r="BO395" s="1730"/>
      <c r="BP395" s="1730"/>
      <c r="BQ395" s="1730"/>
      <c r="BR395" s="1730"/>
      <c r="BS395" s="1730"/>
      <c r="BT395" s="1730"/>
      <c r="BU395" s="1730"/>
      <c r="BV395" s="1730"/>
      <c r="BW395" s="1730"/>
      <c r="BX395" s="1730"/>
      <c r="BY395" s="1730"/>
      <c r="BZ395" s="1730"/>
      <c r="CA395" s="1730"/>
      <c r="CB395" s="1730"/>
      <c r="CC395" s="1212"/>
      <c r="CD395" s="1212"/>
      <c r="CE395" s="1212"/>
      <c r="CF395" s="1212"/>
      <c r="CG395" s="1212"/>
      <c r="CH395" s="1212"/>
      <c r="CI395" s="1204"/>
      <c r="CJ395" s="1204"/>
      <c r="CK395" s="444"/>
    </row>
    <row r="396" spans="1:89" hidden="1">
      <c r="C396" s="2060" t="s">
        <v>1463</v>
      </c>
      <c r="D396" s="2060"/>
      <c r="E396" s="2060"/>
      <c r="F396" s="2060"/>
      <c r="G396" s="2060"/>
      <c r="H396" s="2060"/>
      <c r="I396" s="2060"/>
      <c r="J396" s="2060"/>
      <c r="K396" s="2060"/>
      <c r="L396" s="2060"/>
      <c r="M396" s="2060"/>
      <c r="N396" s="2060"/>
      <c r="O396" s="2060"/>
      <c r="P396" s="2060"/>
      <c r="Q396" s="2060"/>
      <c r="R396" s="2060"/>
      <c r="S396" s="2060"/>
      <c r="T396" s="2060"/>
      <c r="U396" s="2060"/>
      <c r="V396" s="2352">
        <v>1122000</v>
      </c>
      <c r="W396" s="2352"/>
      <c r="X396" s="2352"/>
      <c r="Y396" s="2352"/>
      <c r="Z396" s="2352"/>
      <c r="AA396" s="2352"/>
      <c r="AB396" s="2360">
        <v>0.51</v>
      </c>
      <c r="AC396" s="2360"/>
      <c r="AD396" s="2360"/>
      <c r="AE396" s="2360"/>
      <c r="AF396" s="2360"/>
      <c r="AG396" s="2360"/>
      <c r="AH396" s="2508">
        <v>0.51</v>
      </c>
      <c r="AI396" s="2508"/>
      <c r="AJ396" s="2508"/>
      <c r="AK396" s="2508"/>
      <c r="AL396" s="2508"/>
      <c r="AM396" s="2508"/>
      <c r="AN396" s="2508"/>
      <c r="AO396" s="2291">
        <v>11220000000</v>
      </c>
      <c r="AP396" s="2291"/>
      <c r="AQ396" s="2291"/>
      <c r="AR396" s="2291"/>
      <c r="AS396" s="2291"/>
      <c r="AT396" s="2291"/>
      <c r="AU396" s="2291"/>
      <c r="AV396" s="2291"/>
      <c r="AW396" s="2291"/>
      <c r="AY396" s="1702"/>
      <c r="AZ396" s="1702"/>
      <c r="BA396" s="1215"/>
      <c r="BB396" s="1216"/>
      <c r="BC396" s="1216"/>
      <c r="BD396" s="1216"/>
      <c r="BE396" s="1216"/>
      <c r="BF396" s="1216"/>
      <c r="BG396" s="1216"/>
      <c r="BH396" s="1216"/>
      <c r="BI396" s="1730"/>
      <c r="BJ396" s="1730"/>
      <c r="BK396" s="1730"/>
      <c r="BL396" s="1730"/>
      <c r="BM396" s="1730"/>
      <c r="BN396" s="1730"/>
      <c r="BO396" s="1730"/>
      <c r="BP396" s="1730"/>
      <c r="BQ396" s="1730"/>
      <c r="BR396" s="1730"/>
      <c r="BS396" s="1730"/>
      <c r="BT396" s="1730"/>
      <c r="BU396" s="1730"/>
      <c r="BV396" s="1730"/>
      <c r="BW396" s="1730"/>
      <c r="BX396" s="1730"/>
      <c r="BY396" s="1730"/>
      <c r="BZ396" s="1730"/>
      <c r="CA396" s="1730"/>
      <c r="CB396" s="1730"/>
      <c r="CC396" s="1212"/>
      <c r="CD396" s="1212"/>
      <c r="CE396" s="1212"/>
      <c r="CF396" s="1212"/>
      <c r="CG396" s="1212"/>
      <c r="CH396" s="1212"/>
      <c r="CI396" s="1204"/>
      <c r="CJ396" s="1204"/>
      <c r="CK396" s="444"/>
    </row>
    <row r="397" spans="1:89" hidden="1">
      <c r="C397" s="3137" t="s">
        <v>1567</v>
      </c>
      <c r="D397" s="2060"/>
      <c r="E397" s="2060"/>
      <c r="F397" s="2060"/>
      <c r="G397" s="2060"/>
      <c r="H397" s="2060"/>
      <c r="I397" s="2060"/>
      <c r="J397" s="2060"/>
      <c r="K397" s="2060"/>
      <c r="L397" s="2060"/>
      <c r="M397" s="2060"/>
      <c r="N397" s="2060"/>
      <c r="O397" s="2060"/>
      <c r="P397" s="2060"/>
      <c r="Q397" s="2060"/>
      <c r="R397" s="2060"/>
      <c r="S397" s="2060"/>
      <c r="T397" s="2060"/>
      <c r="U397" s="2060"/>
      <c r="V397" s="2352">
        <v>1520000</v>
      </c>
      <c r="W397" s="2352"/>
      <c r="X397" s="2352"/>
      <c r="Y397" s="2352"/>
      <c r="Z397" s="2352"/>
      <c r="AA397" s="2352"/>
      <c r="AB397" s="2360">
        <v>0.56299999999999994</v>
      </c>
      <c r="AC397" s="2360"/>
      <c r="AD397" s="2360"/>
      <c r="AE397" s="2360"/>
      <c r="AF397" s="2360"/>
      <c r="AG397" s="2360"/>
      <c r="AH397" s="2508">
        <v>0.56299999999999994</v>
      </c>
      <c r="AI397" s="2508"/>
      <c r="AJ397" s="2508"/>
      <c r="AK397" s="2508"/>
      <c r="AL397" s="2508"/>
      <c r="AM397" s="2508"/>
      <c r="AN397" s="2508"/>
      <c r="AO397" s="2291">
        <v>16068333333</v>
      </c>
      <c r="AP397" s="2291"/>
      <c r="AQ397" s="2291"/>
      <c r="AR397" s="2291"/>
      <c r="AS397" s="2291"/>
      <c r="AT397" s="2291"/>
      <c r="AU397" s="2291"/>
      <c r="AV397" s="2291"/>
      <c r="AW397" s="2291"/>
      <c r="AY397" s="1702"/>
      <c r="AZ397" s="1702"/>
      <c r="BA397" s="1215"/>
      <c r="BB397" s="1216"/>
      <c r="BC397" s="1216"/>
      <c r="BD397" s="1216"/>
      <c r="BE397" s="1216"/>
      <c r="BF397" s="1216"/>
      <c r="BG397" s="1216"/>
      <c r="BH397" s="1216"/>
      <c r="BI397" s="1730"/>
      <c r="BJ397" s="1730"/>
      <c r="BK397" s="1730"/>
      <c r="BL397" s="1730"/>
      <c r="BM397" s="1730"/>
      <c r="BN397" s="1730"/>
      <c r="BO397" s="1730"/>
      <c r="BP397" s="1730"/>
      <c r="BQ397" s="1730"/>
      <c r="BR397" s="1730"/>
      <c r="BS397" s="1730"/>
      <c r="BT397" s="1730"/>
      <c r="BU397" s="1730"/>
      <c r="BV397" s="1730"/>
      <c r="BW397" s="1730"/>
      <c r="BX397" s="1730"/>
      <c r="BY397" s="1730"/>
      <c r="BZ397" s="1730"/>
      <c r="CA397" s="1730"/>
      <c r="CB397" s="1730"/>
      <c r="CC397" s="1212"/>
      <c r="CD397" s="1212"/>
      <c r="CE397" s="1212"/>
      <c r="CF397" s="1212"/>
      <c r="CG397" s="1212"/>
      <c r="CH397" s="1212"/>
      <c r="CI397" s="1204"/>
      <c r="CJ397" s="1204"/>
      <c r="CK397" s="444"/>
    </row>
    <row r="398" spans="1:89" ht="15.75" hidden="1" thickBot="1">
      <c r="C398" s="2337" t="s">
        <v>580</v>
      </c>
      <c r="D398" s="2337"/>
      <c r="E398" s="2337"/>
      <c r="F398" s="2337"/>
      <c r="G398" s="2337"/>
      <c r="H398" s="2337"/>
      <c r="I398" s="2337"/>
      <c r="J398" s="2337"/>
      <c r="K398" s="2337"/>
      <c r="L398" s="2337"/>
      <c r="M398" s="2337"/>
      <c r="N398" s="2337"/>
      <c r="O398" s="2337"/>
      <c r="P398" s="2337"/>
      <c r="Q398" s="2337"/>
      <c r="R398" s="2337"/>
      <c r="S398" s="2337"/>
      <c r="T398" s="2337"/>
      <c r="U398" s="2337"/>
      <c r="V398" s="2286">
        <v>7597000</v>
      </c>
      <c r="W398" s="2286"/>
      <c r="X398" s="2286"/>
      <c r="Y398" s="2286"/>
      <c r="Z398" s="2286"/>
      <c r="AA398" s="2286"/>
      <c r="AB398" s="2379"/>
      <c r="AC398" s="3150"/>
      <c r="AD398" s="3150"/>
      <c r="AE398" s="3150"/>
      <c r="AF398" s="3150"/>
      <c r="AG398" s="3150"/>
      <c r="AH398" s="2379"/>
      <c r="AI398" s="2380"/>
      <c r="AJ398" s="2380"/>
      <c r="AK398" s="2380"/>
      <c r="AL398" s="2380"/>
      <c r="AM398" s="2380"/>
      <c r="AN398" s="2380"/>
      <c r="AO398" s="2286">
        <v>77985833333</v>
      </c>
      <c r="AP398" s="2286"/>
      <c r="AQ398" s="2286"/>
      <c r="AR398" s="2286"/>
      <c r="AS398" s="2286"/>
      <c r="AT398" s="2286"/>
      <c r="AU398" s="2286"/>
      <c r="AV398" s="2286"/>
      <c r="AW398" s="2286"/>
      <c r="AY398" s="1702"/>
      <c r="AZ398" s="1702"/>
      <c r="BA398" s="1215"/>
      <c r="BB398" s="1216"/>
      <c r="BC398" s="1216"/>
      <c r="BD398" s="1216"/>
      <c r="BE398" s="1216"/>
      <c r="BF398" s="1216"/>
      <c r="BG398" s="1216"/>
      <c r="BH398" s="1216"/>
      <c r="BI398" s="1730"/>
      <c r="BJ398" s="1730"/>
      <c r="BK398" s="1730"/>
      <c r="BL398" s="1730"/>
      <c r="BM398" s="1730"/>
      <c r="BN398" s="1730"/>
      <c r="BO398" s="1730"/>
      <c r="BP398" s="1730"/>
      <c r="BQ398" s="1730"/>
      <c r="BR398" s="1730"/>
      <c r="BS398" s="1730"/>
      <c r="BT398" s="1730"/>
      <c r="BU398" s="1730"/>
      <c r="BV398" s="1730"/>
      <c r="BW398" s="1730"/>
      <c r="BX398" s="1730"/>
      <c r="BY398" s="1730"/>
      <c r="BZ398" s="1730"/>
      <c r="CA398" s="1730"/>
      <c r="CB398" s="1730"/>
      <c r="CC398" s="1212"/>
      <c r="CD398" s="1212"/>
      <c r="CE398" s="1212"/>
      <c r="CF398" s="1212"/>
      <c r="CG398" s="1212"/>
      <c r="CH398" s="1212"/>
      <c r="CI398" s="1204"/>
      <c r="CJ398" s="1204"/>
      <c r="CK398" s="444"/>
    </row>
    <row r="399" spans="1:89" ht="16.5" hidden="1" customHeight="1" thickTop="1">
      <c r="C399" s="1670"/>
      <c r="D399" s="1670"/>
      <c r="E399" s="1670"/>
      <c r="F399" s="1670"/>
      <c r="G399" s="1670"/>
      <c r="H399" s="1670"/>
      <c r="I399" s="1670"/>
      <c r="J399" s="1670"/>
      <c r="K399" s="1670"/>
      <c r="L399" s="1670"/>
      <c r="M399" s="1670"/>
      <c r="N399" s="1670"/>
      <c r="O399" s="1670"/>
      <c r="P399" s="1670"/>
      <c r="Q399" s="1670"/>
      <c r="R399" s="1670"/>
      <c r="S399" s="1670"/>
      <c r="T399" s="1670"/>
      <c r="U399" s="1670"/>
      <c r="V399" s="1670"/>
      <c r="W399" s="1670"/>
      <c r="X399" s="1670"/>
      <c r="Y399" s="1691"/>
      <c r="Z399" s="1691"/>
      <c r="AA399" s="1736"/>
      <c r="AB399" s="1625"/>
      <c r="AE399" s="1642"/>
      <c r="AF399" s="1642"/>
      <c r="AG399" s="1642"/>
      <c r="AH399" s="1642"/>
      <c r="AI399" s="1642"/>
      <c r="AJ399" s="1642"/>
      <c r="AK399" s="1642"/>
      <c r="AL399" s="1642"/>
      <c r="AM399" s="1642"/>
      <c r="AN399" s="1664"/>
      <c r="AO399" s="1625"/>
      <c r="AP399" s="1660"/>
      <c r="AQ399" s="1660"/>
      <c r="AR399" s="1660"/>
      <c r="AS399" s="1660"/>
      <c r="AT399" s="1660"/>
      <c r="AU399" s="1660"/>
      <c r="AV399" s="1660"/>
      <c r="AW399" s="1660"/>
      <c r="AY399" s="1702"/>
      <c r="AZ399" s="1702"/>
      <c r="BA399" s="1215"/>
      <c r="BB399" s="1216"/>
      <c r="BC399" s="1216"/>
      <c r="BD399" s="1216"/>
      <c r="BE399" s="1216"/>
      <c r="BF399" s="1216"/>
      <c r="BG399" s="1216"/>
      <c r="BH399" s="1216"/>
      <c r="BI399" s="1730"/>
      <c r="BJ399" s="1730"/>
      <c r="BK399" s="1730"/>
      <c r="BL399" s="1730"/>
      <c r="BM399" s="1730"/>
      <c r="BN399" s="1730"/>
      <c r="BO399" s="1730"/>
      <c r="BP399" s="1730"/>
      <c r="BQ399" s="1730"/>
      <c r="BR399" s="1730"/>
      <c r="BS399" s="1730"/>
      <c r="BT399" s="1730"/>
      <c r="BU399" s="1730"/>
      <c r="BV399" s="1730"/>
      <c r="BW399" s="1730"/>
      <c r="BX399" s="1730"/>
      <c r="BY399" s="1730"/>
      <c r="BZ399" s="1730"/>
      <c r="CA399" s="1730"/>
      <c r="CB399" s="1730"/>
      <c r="CC399" s="1212"/>
      <c r="CD399" s="1212"/>
      <c r="CE399" s="1212"/>
      <c r="CF399" s="1212"/>
      <c r="CG399" s="1212"/>
      <c r="CH399" s="1212"/>
      <c r="CI399" s="1204"/>
      <c r="CJ399" s="1204"/>
      <c r="CK399" s="444"/>
    </row>
    <row r="400" spans="1:89" ht="16.5" hidden="1" customHeight="1">
      <c r="C400" s="1672" t="s">
        <v>1880</v>
      </c>
      <c r="D400" s="1670"/>
      <c r="E400" s="1670"/>
      <c r="F400" s="1670"/>
      <c r="G400" s="1670"/>
      <c r="H400" s="1670"/>
      <c r="I400" s="1670"/>
      <c r="J400" s="1670"/>
      <c r="K400" s="1670"/>
      <c r="L400" s="1670"/>
      <c r="M400" s="1670"/>
      <c r="N400" s="1670"/>
      <c r="O400" s="1670"/>
      <c r="P400" s="1670"/>
      <c r="Q400" s="1670"/>
      <c r="R400" s="1670"/>
      <c r="S400" s="1670"/>
      <c r="T400" s="1670"/>
      <c r="U400" s="1670"/>
      <c r="V400" s="1670"/>
      <c r="W400" s="1670"/>
      <c r="X400" s="1670"/>
      <c r="Y400" s="1691"/>
      <c r="Z400" s="1691"/>
      <c r="AA400" s="1736"/>
      <c r="AB400" s="1625"/>
      <c r="AE400" s="1642"/>
      <c r="AF400" s="1642"/>
      <c r="AG400" s="1642"/>
      <c r="AH400" s="1642"/>
      <c r="AI400" s="1642"/>
      <c r="AJ400" s="1642"/>
      <c r="AK400" s="1642"/>
      <c r="AL400" s="1642"/>
      <c r="AM400" s="1642"/>
      <c r="AN400" s="1664"/>
      <c r="AO400" s="1625"/>
      <c r="AP400" s="1660"/>
      <c r="AQ400" s="1660"/>
      <c r="AR400" s="1660"/>
      <c r="AS400" s="1660"/>
      <c r="AT400" s="1660"/>
      <c r="AU400" s="1660"/>
      <c r="AV400" s="1660"/>
      <c r="AW400" s="1660"/>
      <c r="AY400" s="1702"/>
      <c r="AZ400" s="1702"/>
      <c r="BA400" s="1215"/>
      <c r="BB400" s="1216"/>
      <c r="BC400" s="1216"/>
      <c r="BD400" s="1216"/>
      <c r="BE400" s="1216"/>
      <c r="BF400" s="1216"/>
      <c r="BG400" s="1216"/>
      <c r="BH400" s="1216"/>
      <c r="BI400" s="1730"/>
      <c r="BJ400" s="1730"/>
      <c r="BK400" s="1730"/>
      <c r="BL400" s="1730"/>
      <c r="BM400" s="1730"/>
      <c r="BN400" s="1730"/>
      <c r="BO400" s="1730"/>
      <c r="BP400" s="1730"/>
      <c r="BQ400" s="1730"/>
      <c r="BR400" s="1730"/>
      <c r="BS400" s="1730"/>
      <c r="BT400" s="1730"/>
      <c r="BU400" s="1730"/>
      <c r="BV400" s="1730"/>
      <c r="BW400" s="1730"/>
      <c r="BX400" s="1730"/>
      <c r="BY400" s="1730"/>
      <c r="BZ400" s="1730"/>
      <c r="CA400" s="1730"/>
      <c r="CB400" s="1730"/>
      <c r="CC400" s="1212"/>
      <c r="CD400" s="1212"/>
      <c r="CE400" s="1212"/>
      <c r="CF400" s="1212"/>
      <c r="CG400" s="1212"/>
      <c r="CH400" s="1212"/>
      <c r="CI400" s="1204"/>
      <c r="CJ400" s="1204"/>
      <c r="CK400" s="444"/>
    </row>
    <row r="401" spans="1:91" ht="28.5" hidden="1" customHeight="1">
      <c r="C401" s="2027" t="s">
        <v>1457</v>
      </c>
      <c r="D401" s="2027"/>
      <c r="E401" s="2027"/>
      <c r="F401" s="2027"/>
      <c r="G401" s="2027"/>
      <c r="H401" s="2027"/>
      <c r="I401" s="2027"/>
      <c r="J401" s="2027"/>
      <c r="K401" s="2027"/>
      <c r="L401" s="2027"/>
      <c r="M401" s="2027"/>
      <c r="N401" s="2027"/>
      <c r="O401" s="2027"/>
      <c r="P401" s="2027"/>
      <c r="Q401" s="2027"/>
      <c r="R401" s="2027"/>
      <c r="S401" s="2027"/>
      <c r="T401" s="2027"/>
      <c r="U401" s="2027"/>
      <c r="V401" s="2027" t="s">
        <v>1458</v>
      </c>
      <c r="W401" s="2027"/>
      <c r="X401" s="2027"/>
      <c r="Y401" s="2027"/>
      <c r="Z401" s="2027"/>
      <c r="AA401" s="2027"/>
      <c r="AB401" s="2353" t="s">
        <v>1459</v>
      </c>
      <c r="AC401" s="2353"/>
      <c r="AD401" s="2353"/>
      <c r="AE401" s="2353"/>
      <c r="AF401" s="2353"/>
      <c r="AG401" s="2353"/>
      <c r="AH401" s="2285" t="s">
        <v>1460</v>
      </c>
      <c r="AI401" s="2285"/>
      <c r="AJ401" s="2285"/>
      <c r="AK401" s="2285"/>
      <c r="AL401" s="2285"/>
      <c r="AM401" s="2285"/>
      <c r="AN401" s="2285"/>
      <c r="AO401" s="2239" t="s">
        <v>1461</v>
      </c>
      <c r="AP401" s="2239"/>
      <c r="AQ401" s="2239"/>
      <c r="AR401" s="2239"/>
      <c r="AS401" s="2239"/>
      <c r="AT401" s="2239"/>
      <c r="AU401" s="2239"/>
      <c r="AV401" s="2239"/>
      <c r="AW401" s="2239"/>
      <c r="AY401" s="1702"/>
      <c r="AZ401" s="1702"/>
      <c r="BA401" s="1215"/>
      <c r="BB401" s="1216"/>
      <c r="BC401" s="1216"/>
      <c r="BD401" s="1216"/>
      <c r="BE401" s="1216"/>
      <c r="BF401" s="1216"/>
      <c r="BG401" s="1216"/>
      <c r="BH401" s="1216"/>
      <c r="BI401" s="1730"/>
      <c r="BJ401" s="1730"/>
      <c r="BK401" s="1730"/>
      <c r="BL401" s="1730"/>
      <c r="BM401" s="1730"/>
      <c r="BN401" s="1730"/>
      <c r="BO401" s="1730"/>
      <c r="BP401" s="1730"/>
      <c r="BQ401" s="1730"/>
      <c r="BR401" s="1730"/>
      <c r="BS401" s="1730"/>
      <c r="BT401" s="1730"/>
      <c r="BU401" s="1730"/>
      <c r="BV401" s="1730"/>
      <c r="BW401" s="1730"/>
      <c r="BX401" s="1730"/>
      <c r="BY401" s="1730"/>
      <c r="BZ401" s="1730"/>
      <c r="CA401" s="1730"/>
      <c r="CB401" s="1730"/>
      <c r="CC401" s="1212"/>
      <c r="CD401" s="1212"/>
      <c r="CE401" s="1212"/>
      <c r="CF401" s="1212"/>
      <c r="CG401" s="1212"/>
      <c r="CH401" s="1212"/>
      <c r="CI401" s="1204"/>
      <c r="CJ401" s="1204"/>
      <c r="CK401" s="444"/>
    </row>
    <row r="402" spans="1:91" ht="30.75" hidden="1" customHeight="1">
      <c r="C402" s="2522" t="s">
        <v>1455</v>
      </c>
      <c r="D402" s="2522"/>
      <c r="E402" s="2522"/>
      <c r="F402" s="2522"/>
      <c r="G402" s="2522"/>
      <c r="H402" s="2522"/>
      <c r="I402" s="2522"/>
      <c r="J402" s="2522"/>
      <c r="K402" s="2522"/>
      <c r="L402" s="2522"/>
      <c r="M402" s="2522"/>
      <c r="N402" s="2522"/>
      <c r="O402" s="2522"/>
      <c r="P402" s="2522"/>
      <c r="Q402" s="2522"/>
      <c r="R402" s="2522"/>
      <c r="S402" s="2522"/>
      <c r="T402" s="2522"/>
      <c r="U402" s="2522"/>
      <c r="V402" s="2346">
        <v>272136</v>
      </c>
      <c r="W402" s="2346"/>
      <c r="X402" s="2346"/>
      <c r="Y402" s="2346"/>
      <c r="Z402" s="2346"/>
      <c r="AA402" s="2346"/>
      <c r="AB402" s="2360">
        <v>0.3402</v>
      </c>
      <c r="AC402" s="2233"/>
      <c r="AD402" s="2233"/>
      <c r="AE402" s="2233"/>
      <c r="AF402" s="2233"/>
      <c r="AG402" s="2233"/>
      <c r="AH402" s="3093">
        <v>0.3402</v>
      </c>
      <c r="AI402" s="2381"/>
      <c r="AJ402" s="2381"/>
      <c r="AK402" s="2381"/>
      <c r="AL402" s="2381"/>
      <c r="AM402" s="2381"/>
      <c r="AN402" s="2381"/>
      <c r="AO402" s="2291">
        <v>2721360000</v>
      </c>
      <c r="AP402" s="2291"/>
      <c r="AQ402" s="2291"/>
      <c r="AR402" s="2291"/>
      <c r="AS402" s="2291"/>
      <c r="AT402" s="2291"/>
      <c r="AU402" s="2291"/>
      <c r="AV402" s="2291"/>
      <c r="AW402" s="2291"/>
      <c r="AY402" s="1702"/>
      <c r="AZ402" s="1702"/>
      <c r="BA402" s="1215"/>
      <c r="BB402" s="1216"/>
      <c r="BC402" s="1216"/>
      <c r="BD402" s="1216"/>
      <c r="BE402" s="1216"/>
      <c r="BF402" s="1216"/>
      <c r="BG402" s="1216"/>
      <c r="BH402" s="1216"/>
      <c r="BI402" s="1730"/>
      <c r="BJ402" s="1730"/>
      <c r="BK402" s="1730"/>
      <c r="BL402" s="1730"/>
      <c r="BM402" s="1730"/>
      <c r="BN402" s="1730"/>
      <c r="BO402" s="1730"/>
      <c r="BP402" s="1730"/>
      <c r="BQ402" s="1730"/>
      <c r="BR402" s="1730"/>
      <c r="BS402" s="1730"/>
      <c r="BT402" s="1730"/>
      <c r="BU402" s="1730"/>
      <c r="BV402" s="1730"/>
      <c r="BW402" s="1730"/>
      <c r="BX402" s="1730"/>
      <c r="BY402" s="1730"/>
      <c r="BZ402" s="1730"/>
      <c r="CA402" s="1730"/>
      <c r="CB402" s="1730"/>
      <c r="CC402" s="1212"/>
      <c r="CD402" s="1212"/>
      <c r="CE402" s="1212"/>
      <c r="CF402" s="1212"/>
      <c r="CG402" s="1212"/>
      <c r="CH402" s="1212"/>
      <c r="CI402" s="1204"/>
      <c r="CJ402" s="1204"/>
      <c r="CK402" s="444"/>
    </row>
    <row r="403" spans="1:91" ht="16.5" hidden="1" customHeight="1">
      <c r="C403" s="2096" t="s">
        <v>1456</v>
      </c>
      <c r="D403" s="2096"/>
      <c r="E403" s="2096"/>
      <c r="F403" s="2096"/>
      <c r="G403" s="2096"/>
      <c r="H403" s="2096"/>
      <c r="I403" s="2096"/>
      <c r="J403" s="2096"/>
      <c r="K403" s="2096"/>
      <c r="L403" s="2096"/>
      <c r="M403" s="2096"/>
      <c r="N403" s="2096"/>
      <c r="O403" s="2096"/>
      <c r="P403" s="2096"/>
      <c r="Q403" s="2096"/>
      <c r="R403" s="2096"/>
      <c r="S403" s="2096"/>
      <c r="T403" s="2096"/>
      <c r="U403" s="2096"/>
      <c r="V403" s="2354"/>
      <c r="W403" s="2354"/>
      <c r="X403" s="2354"/>
      <c r="Y403" s="2354"/>
      <c r="Z403" s="2354"/>
      <c r="AA403" s="2354"/>
      <c r="AB403" s="2233"/>
      <c r="AC403" s="2233"/>
      <c r="AD403" s="2233"/>
      <c r="AE403" s="2233"/>
      <c r="AF403" s="2233"/>
      <c r="AG403" s="2233"/>
      <c r="AH403" s="2282"/>
      <c r="AI403" s="2282"/>
      <c r="AJ403" s="2282"/>
      <c r="AK403" s="2282"/>
      <c r="AL403" s="2282"/>
      <c r="AM403" s="2282"/>
      <c r="AN403" s="2282"/>
      <c r="AO403" s="2291">
        <v>109858035</v>
      </c>
      <c r="AP403" s="2291"/>
      <c r="AQ403" s="2291"/>
      <c r="AR403" s="2291"/>
      <c r="AS403" s="2291"/>
      <c r="AT403" s="2291"/>
      <c r="AU403" s="2291"/>
      <c r="AV403" s="2291"/>
      <c r="AW403" s="2291"/>
      <c r="AY403" s="1702"/>
      <c r="AZ403" s="1702"/>
      <c r="BA403" s="1215"/>
      <c r="BB403" s="1216"/>
      <c r="BC403" s="1216"/>
      <c r="BD403" s="1216"/>
      <c r="BE403" s="1216"/>
      <c r="BF403" s="1216"/>
      <c r="BG403" s="1216"/>
      <c r="BH403" s="1216"/>
      <c r="BI403" s="1730"/>
      <c r="BJ403" s="1730"/>
      <c r="BK403" s="1730"/>
      <c r="BL403" s="1730"/>
      <c r="BM403" s="1730"/>
      <c r="BN403" s="1730"/>
      <c r="BO403" s="1730"/>
      <c r="BP403" s="1730"/>
      <c r="BQ403" s="1730"/>
      <c r="BR403" s="1730"/>
      <c r="BS403" s="1730"/>
      <c r="BT403" s="1730"/>
      <c r="BU403" s="1730"/>
      <c r="BV403" s="1730"/>
      <c r="BW403" s="1730"/>
      <c r="BX403" s="1730"/>
      <c r="BY403" s="1730"/>
      <c r="BZ403" s="1730"/>
      <c r="CA403" s="1730"/>
      <c r="CB403" s="1730"/>
      <c r="CC403" s="1212"/>
      <c r="CD403" s="1212"/>
      <c r="CE403" s="1212"/>
      <c r="CF403" s="1212"/>
      <c r="CG403" s="1212"/>
      <c r="CH403" s="1212"/>
      <c r="CI403" s="1204"/>
      <c r="CJ403" s="1204"/>
      <c r="CK403" s="444"/>
    </row>
    <row r="404" spans="1:91" ht="33" hidden="1" customHeight="1">
      <c r="C404" s="2096" t="s">
        <v>1568</v>
      </c>
      <c r="D404" s="2096"/>
      <c r="E404" s="2096"/>
      <c r="F404" s="2096"/>
      <c r="G404" s="2096"/>
      <c r="H404" s="2096"/>
      <c r="I404" s="2096"/>
      <c r="J404" s="2096"/>
      <c r="K404" s="2096"/>
      <c r="L404" s="2096"/>
      <c r="M404" s="2096"/>
      <c r="N404" s="2096"/>
      <c r="O404" s="2096"/>
      <c r="P404" s="2096"/>
      <c r="Q404" s="2096"/>
      <c r="R404" s="2096"/>
      <c r="S404" s="2096"/>
      <c r="T404" s="2096"/>
      <c r="U404" s="2096"/>
      <c r="V404" s="2354"/>
      <c r="W404" s="2354"/>
      <c r="X404" s="2354"/>
      <c r="Y404" s="2354"/>
      <c r="Z404" s="2354"/>
      <c r="AA404" s="2354"/>
      <c r="AB404" s="2233"/>
      <c r="AC404" s="2233"/>
      <c r="AD404" s="2233"/>
      <c r="AE404" s="2233"/>
      <c r="AF404" s="2233"/>
      <c r="AG404" s="2233"/>
      <c r="AH404" s="2282"/>
      <c r="AI404" s="2282"/>
      <c r="AJ404" s="2282"/>
      <c r="AK404" s="2282"/>
      <c r="AL404" s="2282"/>
      <c r="AM404" s="2282"/>
      <c r="AN404" s="2282"/>
      <c r="AO404" s="2291">
        <v>3600000000</v>
      </c>
      <c r="AP404" s="2291"/>
      <c r="AQ404" s="2291"/>
      <c r="AR404" s="2291"/>
      <c r="AS404" s="2291"/>
      <c r="AT404" s="2291"/>
      <c r="AU404" s="2291"/>
      <c r="AV404" s="2291"/>
      <c r="AW404" s="2291"/>
      <c r="AY404" s="1702"/>
      <c r="AZ404" s="1702"/>
      <c r="BA404" s="1215"/>
      <c r="BB404" s="1216"/>
      <c r="BC404" s="1216"/>
      <c r="BD404" s="1216"/>
      <c r="BE404" s="1216"/>
      <c r="BF404" s="1216"/>
      <c r="BG404" s="1216"/>
      <c r="BH404" s="1216"/>
      <c r="BI404" s="1730"/>
      <c r="BJ404" s="1730"/>
      <c r="BK404" s="1730"/>
      <c r="BL404" s="1730"/>
      <c r="BM404" s="1730"/>
      <c r="BN404" s="1730"/>
      <c r="BO404" s="1730"/>
      <c r="BP404" s="1730"/>
      <c r="BQ404" s="1730"/>
      <c r="BR404" s="1730"/>
      <c r="BS404" s="1730"/>
      <c r="BT404" s="1730"/>
      <c r="BU404" s="1730"/>
      <c r="BV404" s="1730"/>
      <c r="BW404" s="1730"/>
      <c r="BX404" s="1730"/>
      <c r="BY404" s="1730"/>
      <c r="BZ404" s="1730"/>
      <c r="CA404" s="1730"/>
      <c r="CB404" s="1730"/>
      <c r="CC404" s="1212"/>
      <c r="CD404" s="1212"/>
      <c r="CE404" s="1212"/>
      <c r="CF404" s="1212"/>
      <c r="CG404" s="1212"/>
      <c r="CH404" s="1212"/>
      <c r="CI404" s="1204"/>
      <c r="CJ404" s="1204"/>
      <c r="CK404" s="444"/>
    </row>
    <row r="405" spans="1:91" ht="16.5" hidden="1" customHeight="1">
      <c r="C405" s="2220" t="s">
        <v>1637</v>
      </c>
      <c r="D405" s="2096"/>
      <c r="E405" s="2096"/>
      <c r="F405" s="2096"/>
      <c r="G405" s="2096"/>
      <c r="H405" s="2096"/>
      <c r="I405" s="2096"/>
      <c r="J405" s="2096"/>
      <c r="K405" s="2096"/>
      <c r="L405" s="2096"/>
      <c r="M405" s="2096"/>
      <c r="N405" s="2096"/>
      <c r="O405" s="2096"/>
      <c r="P405" s="2096"/>
      <c r="Q405" s="2096"/>
      <c r="R405" s="2096"/>
      <c r="S405" s="2096"/>
      <c r="T405" s="2096"/>
      <c r="U405" s="2096"/>
      <c r="V405" s="2354"/>
      <c r="W405" s="2354"/>
      <c r="X405" s="2354"/>
      <c r="Y405" s="2354"/>
      <c r="Z405" s="2354"/>
      <c r="AA405" s="2354"/>
      <c r="AB405" s="2233"/>
      <c r="AC405" s="2233"/>
      <c r="AD405" s="2233"/>
      <c r="AE405" s="2233"/>
      <c r="AF405" s="2233"/>
      <c r="AG405" s="2233"/>
      <c r="AH405" s="2282"/>
      <c r="AI405" s="2282"/>
      <c r="AJ405" s="2282"/>
      <c r="AK405" s="2282"/>
      <c r="AL405" s="2282"/>
      <c r="AM405" s="2282"/>
      <c r="AN405" s="2282"/>
      <c r="AO405" s="2291">
        <v>1000000000</v>
      </c>
      <c r="AP405" s="2291"/>
      <c r="AQ405" s="2291"/>
      <c r="AR405" s="2291"/>
      <c r="AS405" s="2291"/>
      <c r="AT405" s="2291"/>
      <c r="AU405" s="2291"/>
      <c r="AV405" s="2291"/>
      <c r="AW405" s="2291"/>
      <c r="AY405" s="1702"/>
      <c r="AZ405" s="1702"/>
      <c r="BA405" s="1215"/>
      <c r="BB405" s="1216"/>
      <c r="BC405" s="1216"/>
      <c r="BD405" s="1216"/>
      <c r="BE405" s="1216"/>
      <c r="BF405" s="1216"/>
      <c r="BG405" s="1216"/>
      <c r="BH405" s="1216"/>
      <c r="BI405" s="1730"/>
      <c r="BJ405" s="1730"/>
      <c r="BK405" s="1730"/>
      <c r="BL405" s="1730"/>
      <c r="BM405" s="1730"/>
      <c r="BN405" s="1730"/>
      <c r="BO405" s="1730"/>
      <c r="BP405" s="1730"/>
      <c r="BQ405" s="1730"/>
      <c r="BR405" s="1730"/>
      <c r="BS405" s="1730"/>
      <c r="BT405" s="1730"/>
      <c r="BU405" s="1730"/>
      <c r="BV405" s="1730"/>
      <c r="BW405" s="1730"/>
      <c r="BX405" s="1730"/>
      <c r="BY405" s="1730"/>
      <c r="BZ405" s="1730"/>
      <c r="CA405" s="1730"/>
      <c r="CB405" s="1730"/>
      <c r="CC405" s="1212"/>
      <c r="CD405" s="1212"/>
      <c r="CE405" s="1212"/>
      <c r="CF405" s="1212"/>
      <c r="CG405" s="1212"/>
      <c r="CH405" s="1212"/>
      <c r="CI405" s="1204"/>
      <c r="CJ405" s="1204"/>
      <c r="CK405" s="444"/>
    </row>
    <row r="406" spans="1:91" ht="34.5" hidden="1" customHeight="1">
      <c r="C406" s="2219" t="s">
        <v>1636</v>
      </c>
      <c r="D406" s="2096"/>
      <c r="E406" s="2096"/>
      <c r="F406" s="2096"/>
      <c r="G406" s="2096"/>
      <c r="H406" s="2096"/>
      <c r="I406" s="2096"/>
      <c r="J406" s="2096"/>
      <c r="K406" s="2096"/>
      <c r="L406" s="2096"/>
      <c r="M406" s="2096"/>
      <c r="N406" s="2096"/>
      <c r="O406" s="2096"/>
      <c r="P406" s="2096"/>
      <c r="Q406" s="2096"/>
      <c r="R406" s="2096"/>
      <c r="S406" s="2096"/>
      <c r="T406" s="2096"/>
      <c r="U406" s="2096"/>
      <c r="V406" s="2346"/>
      <c r="W406" s="2346"/>
      <c r="X406" s="2346"/>
      <c r="Y406" s="2346"/>
      <c r="Z406" s="2346"/>
      <c r="AA406" s="2346"/>
      <c r="AB406" s="2233"/>
      <c r="AC406" s="2233"/>
      <c r="AD406" s="2233"/>
      <c r="AE406" s="2233"/>
      <c r="AF406" s="2233"/>
      <c r="AG406" s="2233"/>
      <c r="AH406" s="2381"/>
      <c r="AI406" s="2381"/>
      <c r="AJ406" s="2381"/>
      <c r="AK406" s="2381"/>
      <c r="AL406" s="2381"/>
      <c r="AM406" s="2381"/>
      <c r="AN406" s="2381"/>
      <c r="AO406" s="2291">
        <v>1000000000</v>
      </c>
      <c r="AP406" s="2291"/>
      <c r="AQ406" s="2291"/>
      <c r="AR406" s="2291"/>
      <c r="AS406" s="2291"/>
      <c r="AT406" s="2291"/>
      <c r="AU406" s="2291"/>
      <c r="AV406" s="2291"/>
      <c r="AW406" s="2291"/>
      <c r="AY406" s="1702"/>
      <c r="AZ406" s="1702"/>
      <c r="BA406" s="1215"/>
      <c r="BB406" s="1216"/>
      <c r="BC406" s="1216"/>
      <c r="BD406" s="1216"/>
      <c r="BE406" s="1216"/>
      <c r="BF406" s="1216"/>
      <c r="BG406" s="1216"/>
      <c r="BH406" s="1216"/>
      <c r="BI406" s="1730"/>
      <c r="BJ406" s="1730"/>
      <c r="BK406" s="1730"/>
      <c r="BL406" s="1730"/>
      <c r="BM406" s="1730"/>
      <c r="BN406" s="1730"/>
      <c r="BO406" s="1730"/>
      <c r="BP406" s="1730"/>
      <c r="BQ406" s="1730"/>
      <c r="BR406" s="1730"/>
      <c r="BS406" s="1730"/>
      <c r="BT406" s="1730"/>
      <c r="BU406" s="1730"/>
      <c r="BV406" s="1730"/>
      <c r="BW406" s="1730"/>
      <c r="BX406" s="1730"/>
      <c r="BY406" s="1730"/>
      <c r="BZ406" s="1730"/>
      <c r="CA406" s="1730"/>
      <c r="CB406" s="1730"/>
      <c r="CC406" s="1212"/>
      <c r="CD406" s="1212"/>
      <c r="CE406" s="1212"/>
      <c r="CF406" s="1212"/>
      <c r="CG406" s="1212"/>
      <c r="CH406" s="1212"/>
      <c r="CI406" s="1204"/>
      <c r="CJ406" s="1204"/>
      <c r="CK406" s="444"/>
    </row>
    <row r="407" spans="1:91" ht="16.5" hidden="1" customHeight="1" thickBot="1">
      <c r="C407" s="2337" t="s">
        <v>580</v>
      </c>
      <c r="D407" s="2337"/>
      <c r="E407" s="2337"/>
      <c r="F407" s="2337"/>
      <c r="G407" s="2337"/>
      <c r="H407" s="2337"/>
      <c r="I407" s="2337"/>
      <c r="J407" s="2337"/>
      <c r="K407" s="2337"/>
      <c r="L407" s="2337"/>
      <c r="M407" s="2337"/>
      <c r="N407" s="2337"/>
      <c r="O407" s="2337"/>
      <c r="P407" s="2337"/>
      <c r="Q407" s="2337"/>
      <c r="R407" s="2337"/>
      <c r="S407" s="2337"/>
      <c r="T407" s="2337"/>
      <c r="U407" s="2337"/>
      <c r="V407" s="2338"/>
      <c r="W407" s="2338"/>
      <c r="X407" s="2338"/>
      <c r="Y407" s="2338"/>
      <c r="Z407" s="2338"/>
      <c r="AA407" s="2338"/>
      <c r="AB407" s="2294"/>
      <c r="AC407" s="2294"/>
      <c r="AD407" s="2294"/>
      <c r="AE407" s="2294"/>
      <c r="AF407" s="2294"/>
      <c r="AG407" s="2294"/>
      <c r="AH407" s="2293"/>
      <c r="AI407" s="2293"/>
      <c r="AJ407" s="2293"/>
      <c r="AK407" s="2293"/>
      <c r="AL407" s="2293"/>
      <c r="AM407" s="2293"/>
      <c r="AN407" s="2293"/>
      <c r="AO407" s="2286">
        <v>8431218035</v>
      </c>
      <c r="AP407" s="2286"/>
      <c r="AQ407" s="2286"/>
      <c r="AR407" s="2286"/>
      <c r="AS407" s="2286"/>
      <c r="AT407" s="2286"/>
      <c r="AU407" s="2286"/>
      <c r="AV407" s="2286"/>
      <c r="AW407" s="2286"/>
      <c r="AY407" s="1702"/>
      <c r="AZ407" s="1702"/>
      <c r="BA407" s="1215"/>
      <c r="BB407" s="1216"/>
      <c r="BC407" s="1216"/>
      <c r="BD407" s="1216"/>
      <c r="BE407" s="1216"/>
      <c r="BF407" s="1216"/>
      <c r="BG407" s="1216"/>
      <c r="BH407" s="1216"/>
      <c r="BI407" s="1730"/>
      <c r="BJ407" s="1730"/>
      <c r="BK407" s="1730"/>
      <c r="BL407" s="1730"/>
      <c r="BM407" s="1730"/>
      <c r="BN407" s="1730"/>
      <c r="BO407" s="1730"/>
      <c r="BP407" s="1730"/>
      <c r="BQ407" s="1730"/>
      <c r="BR407" s="1730"/>
      <c r="BS407" s="1730"/>
      <c r="BT407" s="1730"/>
      <c r="BU407" s="1730"/>
      <c r="BV407" s="1730"/>
      <c r="BW407" s="1730"/>
      <c r="BX407" s="1730"/>
      <c r="BY407" s="1730"/>
      <c r="BZ407" s="1730"/>
      <c r="CA407" s="1730"/>
      <c r="CB407" s="1730"/>
      <c r="CC407" s="1212"/>
      <c r="CD407" s="1212"/>
      <c r="CE407" s="1212"/>
      <c r="CF407" s="1212"/>
      <c r="CG407" s="1212"/>
      <c r="CH407" s="1212"/>
      <c r="CI407" s="1204"/>
      <c r="CJ407" s="1204"/>
      <c r="CK407" s="444"/>
    </row>
    <row r="408" spans="1:91" ht="16.5" hidden="1" customHeight="1">
      <c r="A408" s="1712">
        <v>11</v>
      </c>
      <c r="B408" s="1702"/>
      <c r="C408" s="1215"/>
      <c r="D408" s="1215"/>
      <c r="E408" s="1215"/>
      <c r="F408" s="1215"/>
      <c r="G408" s="1215"/>
      <c r="H408" s="1215"/>
      <c r="I408" s="1215"/>
      <c r="J408" s="1215"/>
      <c r="K408" s="1215"/>
      <c r="L408" s="1156"/>
      <c r="M408" s="1156"/>
      <c r="N408" s="1156"/>
      <c r="O408" s="1156"/>
      <c r="P408" s="1156"/>
      <c r="Q408" s="1156"/>
      <c r="R408" s="1156"/>
      <c r="S408" s="1156"/>
      <c r="T408" s="447"/>
      <c r="U408" s="447"/>
      <c r="V408" s="447"/>
      <c r="W408" s="447"/>
      <c r="X408" s="447"/>
      <c r="Y408" s="447"/>
      <c r="Z408" s="447"/>
      <c r="AA408" s="447"/>
      <c r="AB408" s="1155"/>
      <c r="AC408" s="1155"/>
      <c r="AD408" s="1155"/>
      <c r="AE408" s="1155"/>
      <c r="AF408" s="1155"/>
      <c r="AG408" s="1155"/>
      <c r="AH408" s="1155"/>
      <c r="AI408" s="1155"/>
      <c r="AJ408" s="1156"/>
      <c r="AK408" s="1156"/>
      <c r="AL408" s="1156"/>
      <c r="AM408" s="1156"/>
      <c r="AN408" s="1156"/>
      <c r="AO408" s="1156"/>
      <c r="AP408" s="1156"/>
      <c r="AQ408" s="1156"/>
      <c r="AR408" s="1156"/>
      <c r="AS408" s="1156"/>
      <c r="AT408" s="1156"/>
      <c r="AU408" s="1156"/>
      <c r="AV408" s="1156"/>
      <c r="AW408" s="1156"/>
      <c r="AY408" s="1702"/>
      <c r="AZ408" s="1702"/>
      <c r="BA408" s="1215"/>
      <c r="BB408" s="1216"/>
      <c r="BC408" s="1216"/>
      <c r="BD408" s="1216"/>
      <c r="BE408" s="1216"/>
      <c r="BF408" s="1216"/>
      <c r="BG408" s="1216"/>
      <c r="BH408" s="1216"/>
      <c r="BI408" s="1730"/>
      <c r="BJ408" s="1730"/>
      <c r="BK408" s="1730"/>
      <c r="BL408" s="1730"/>
      <c r="BM408" s="1730"/>
      <c r="BN408" s="1730"/>
      <c r="BO408" s="1730"/>
      <c r="BP408" s="1730"/>
      <c r="BQ408" s="1730"/>
      <c r="BR408" s="1730"/>
      <c r="BS408" s="1730"/>
      <c r="BT408" s="1730"/>
      <c r="BU408" s="1730"/>
      <c r="BV408" s="1730"/>
      <c r="BW408" s="1730"/>
      <c r="BX408" s="1730"/>
      <c r="BY408" s="1730"/>
      <c r="BZ408" s="1730"/>
      <c r="CA408" s="1730"/>
      <c r="CB408" s="1730"/>
      <c r="CC408" s="1212"/>
      <c r="CD408" s="1212"/>
      <c r="CE408" s="1212"/>
      <c r="CF408" s="1212"/>
      <c r="CG408" s="1212"/>
      <c r="CH408" s="1212"/>
      <c r="CI408" s="1204"/>
      <c r="CJ408" s="1204"/>
      <c r="CK408" s="444"/>
    </row>
    <row r="409" spans="1:91" ht="16.5" hidden="1" customHeight="1">
      <c r="B409" s="1702"/>
      <c r="C409" s="1215"/>
      <c r="D409" s="1215"/>
      <c r="E409" s="1215"/>
      <c r="F409" s="1215"/>
      <c r="G409" s="1215"/>
      <c r="H409" s="1215"/>
      <c r="I409" s="1215"/>
      <c r="J409" s="1215"/>
      <c r="K409" s="1215"/>
      <c r="L409" s="1156"/>
      <c r="M409" s="1156"/>
      <c r="N409" s="1156"/>
      <c r="O409" s="1156"/>
      <c r="P409" s="1156"/>
      <c r="Q409" s="1156"/>
      <c r="R409" s="1156"/>
      <c r="S409" s="1156"/>
      <c r="T409" s="447"/>
      <c r="U409" s="447"/>
      <c r="V409" s="447"/>
      <c r="W409" s="447"/>
      <c r="X409" s="447"/>
      <c r="Y409" s="447"/>
      <c r="Z409" s="447"/>
      <c r="AA409" s="447"/>
      <c r="AB409" s="1155"/>
      <c r="AC409" s="1155"/>
      <c r="AD409" s="1155"/>
      <c r="AE409" s="1155"/>
      <c r="AF409" s="1155"/>
      <c r="AG409" s="1155"/>
      <c r="AH409" s="1155"/>
      <c r="AI409" s="1155"/>
      <c r="AJ409" s="1156"/>
      <c r="AK409" s="1156"/>
      <c r="AL409" s="1156"/>
      <c r="AM409" s="1156"/>
      <c r="AN409" s="1156"/>
      <c r="AO409" s="1156"/>
      <c r="AP409" s="1156"/>
      <c r="AQ409" s="1156"/>
      <c r="AR409" s="1156"/>
      <c r="AS409" s="1156"/>
      <c r="AT409" s="1156"/>
      <c r="AU409" s="1156"/>
      <c r="AV409" s="1156"/>
      <c r="AW409" s="1156"/>
      <c r="AY409" s="1702"/>
      <c r="AZ409" s="1702"/>
      <c r="BA409" s="1215"/>
      <c r="BB409" s="1216"/>
      <c r="BC409" s="1216"/>
      <c r="BD409" s="1216"/>
      <c r="BE409" s="1216"/>
      <c r="BF409" s="1216"/>
      <c r="BG409" s="1216"/>
      <c r="BH409" s="1216"/>
      <c r="BI409" s="1730"/>
      <c r="BJ409" s="1730"/>
      <c r="BK409" s="1730"/>
      <c r="BL409" s="1730"/>
      <c r="BM409" s="1730"/>
      <c r="BN409" s="1730"/>
      <c r="BO409" s="1730"/>
      <c r="BP409" s="1730"/>
      <c r="BQ409" s="1730"/>
      <c r="BR409" s="1730"/>
      <c r="BS409" s="1730"/>
      <c r="BT409" s="1730"/>
      <c r="BU409" s="1730"/>
      <c r="BV409" s="1730"/>
      <c r="BW409" s="1730"/>
      <c r="BX409" s="1730"/>
      <c r="BY409" s="1730"/>
      <c r="BZ409" s="1730"/>
      <c r="CA409" s="1730"/>
      <c r="CB409" s="1730"/>
      <c r="CC409" s="1212"/>
      <c r="CD409" s="1212"/>
      <c r="CE409" s="1212"/>
      <c r="CF409" s="1212"/>
      <c r="CG409" s="1212"/>
      <c r="CH409" s="1212"/>
      <c r="CI409" s="1204"/>
      <c r="CJ409" s="1204"/>
      <c r="CK409" s="444"/>
    </row>
    <row r="410" spans="1:91" ht="16.5" hidden="1" customHeight="1">
      <c r="B410" s="1702"/>
      <c r="C410" s="1215"/>
      <c r="D410" s="1215"/>
      <c r="E410" s="1215"/>
      <c r="F410" s="1215"/>
      <c r="G410" s="1215"/>
      <c r="H410" s="1215"/>
      <c r="I410" s="1215"/>
      <c r="J410" s="1215"/>
      <c r="K410" s="1215"/>
      <c r="L410" s="1156"/>
      <c r="M410" s="1156"/>
      <c r="N410" s="1156"/>
      <c r="O410" s="1156"/>
      <c r="P410" s="1156"/>
      <c r="Q410" s="1156"/>
      <c r="R410" s="1156"/>
      <c r="S410" s="1156"/>
      <c r="T410" s="447"/>
      <c r="U410" s="447"/>
      <c r="V410" s="447"/>
      <c r="W410" s="447"/>
      <c r="X410" s="447"/>
      <c r="Y410" s="447"/>
      <c r="Z410" s="447"/>
      <c r="AA410" s="447"/>
      <c r="AB410" s="1155"/>
      <c r="AC410" s="1155"/>
      <c r="AD410" s="1155"/>
      <c r="AE410" s="1155"/>
      <c r="AF410" s="1155"/>
      <c r="AG410" s="1155"/>
      <c r="AH410" s="1155"/>
      <c r="AI410" s="1155"/>
      <c r="AJ410" s="1156"/>
      <c r="AK410" s="1156"/>
      <c r="AL410" s="1156"/>
      <c r="AM410" s="1156"/>
      <c r="AN410" s="1156"/>
      <c r="AO410" s="1156"/>
      <c r="AP410" s="1156"/>
      <c r="AQ410" s="1156"/>
      <c r="AR410" s="1156"/>
      <c r="AS410" s="1156"/>
      <c r="AT410" s="1156"/>
      <c r="AU410" s="1156"/>
      <c r="AV410" s="1156"/>
      <c r="AW410" s="1156"/>
      <c r="AY410" s="1702"/>
      <c r="AZ410" s="1702"/>
      <c r="BA410" s="1215"/>
      <c r="BB410" s="1216"/>
      <c r="BC410" s="1216"/>
      <c r="BD410" s="1216"/>
      <c r="BE410" s="1216"/>
      <c r="BF410" s="1216"/>
      <c r="BG410" s="1216"/>
      <c r="BH410" s="1216"/>
      <c r="BI410" s="1730"/>
      <c r="BJ410" s="1730"/>
      <c r="BK410" s="1730"/>
      <c r="BL410" s="1730"/>
      <c r="BM410" s="1730"/>
      <c r="BN410" s="1730"/>
      <c r="BO410" s="1730"/>
      <c r="BP410" s="1730"/>
      <c r="BQ410" s="1730"/>
      <c r="BR410" s="1730"/>
      <c r="BS410" s="1730"/>
      <c r="BT410" s="1730"/>
      <c r="BU410" s="1730"/>
      <c r="BV410" s="1730"/>
      <c r="BW410" s="1730"/>
      <c r="BX410" s="1730"/>
      <c r="BY410" s="1730"/>
      <c r="BZ410" s="1730"/>
      <c r="CA410" s="1730"/>
      <c r="CB410" s="1730"/>
      <c r="CC410" s="1212"/>
      <c r="CD410" s="1212"/>
      <c r="CE410" s="1212"/>
      <c r="CF410" s="1212"/>
      <c r="CG410" s="1212"/>
      <c r="CH410" s="1212"/>
      <c r="CI410" s="1204"/>
      <c r="CJ410" s="1204"/>
      <c r="CK410" s="444"/>
    </row>
    <row r="411" spans="1:91" ht="17.25" customHeight="1">
      <c r="A411" s="1712">
        <v>12</v>
      </c>
      <c r="B411" s="908" t="s">
        <v>536</v>
      </c>
      <c r="C411" s="881" t="s">
        <v>874</v>
      </c>
      <c r="AA411" s="1625"/>
      <c r="AB411" s="1625"/>
      <c r="AE411" s="1167"/>
      <c r="AF411" s="1167"/>
      <c r="AG411" s="1167"/>
      <c r="AH411" s="1167"/>
      <c r="AI411" s="1167"/>
      <c r="AJ411" s="1167"/>
      <c r="AK411" s="1167"/>
      <c r="AL411" s="1167"/>
      <c r="AM411" s="1167"/>
      <c r="AO411" s="1167"/>
      <c r="AP411" s="1167"/>
      <c r="AQ411" s="1167"/>
      <c r="AR411" s="1167"/>
      <c r="AS411" s="1167"/>
      <c r="AT411" s="1167"/>
      <c r="AU411" s="1167"/>
      <c r="AV411" s="1167"/>
      <c r="AW411" s="1167"/>
      <c r="BA411" s="331"/>
      <c r="BB411" s="331"/>
      <c r="BC411" s="331"/>
      <c r="BD411" s="331"/>
      <c r="BE411" s="331"/>
      <c r="BF411" s="331"/>
      <c r="BG411" s="331"/>
      <c r="BH411" s="331"/>
      <c r="BI411" s="331"/>
      <c r="BJ411" s="331"/>
      <c r="BK411" s="331"/>
      <c r="BL411" s="331"/>
      <c r="BM411" s="331"/>
      <c r="BN411" s="331"/>
      <c r="BO411" s="331"/>
      <c r="BP411" s="331"/>
      <c r="BQ411" s="331"/>
      <c r="BR411" s="331"/>
      <c r="BS411" s="331"/>
      <c r="BT411" s="331"/>
      <c r="BU411" s="331"/>
      <c r="BV411" s="331"/>
      <c r="BW411" s="331"/>
      <c r="BX411" s="331"/>
      <c r="BY411" s="331"/>
      <c r="BZ411" s="331"/>
      <c r="CB411" s="1611"/>
      <c r="CC411" s="1611"/>
      <c r="CD411" s="1611"/>
      <c r="CE411" s="1611"/>
      <c r="CF411" s="1611"/>
      <c r="CG411" s="1611"/>
      <c r="CH411" s="1611"/>
      <c r="CI411" s="1225"/>
    </row>
    <row r="412" spans="1:91" ht="17.25" hidden="1" customHeight="1">
      <c r="D412" s="1691"/>
      <c r="E412" s="1691"/>
      <c r="F412" s="1691"/>
      <c r="G412" s="1691"/>
      <c r="H412" s="1691"/>
      <c r="I412" s="1691"/>
      <c r="J412" s="1691"/>
      <c r="K412" s="1691"/>
      <c r="L412" s="1691"/>
      <c r="M412" s="1691"/>
      <c r="N412" s="1691"/>
      <c r="O412" s="1691"/>
      <c r="P412" s="1691"/>
      <c r="Q412" s="1691"/>
      <c r="R412" s="1691"/>
      <c r="S412" s="1691"/>
      <c r="T412" s="1691"/>
      <c r="U412" s="1691"/>
      <c r="V412" s="1691"/>
      <c r="W412" s="1691"/>
      <c r="X412" s="1691"/>
      <c r="Y412" s="1691"/>
      <c r="Z412" s="1691"/>
      <c r="AA412" s="1665"/>
      <c r="AB412" s="1665"/>
      <c r="AC412" s="1691"/>
      <c r="AD412" s="1691"/>
      <c r="AE412" s="2283"/>
      <c r="AF412" s="2283"/>
      <c r="AG412" s="2283"/>
      <c r="AH412" s="2283"/>
      <c r="AI412" s="2283"/>
      <c r="AJ412" s="2283"/>
      <c r="AK412" s="2283"/>
      <c r="AL412" s="2283"/>
      <c r="AM412" s="2283"/>
      <c r="AN412" s="432"/>
      <c r="AO412" s="2283"/>
      <c r="AP412" s="2283"/>
      <c r="AQ412" s="2283"/>
      <c r="AR412" s="2283"/>
      <c r="AS412" s="2283"/>
      <c r="AT412" s="2283"/>
      <c r="AU412" s="2283"/>
      <c r="AV412" s="2283"/>
      <c r="AW412" s="2283"/>
      <c r="BA412" s="331"/>
      <c r="BB412" s="331"/>
      <c r="BC412" s="331"/>
      <c r="BD412" s="331"/>
      <c r="BE412" s="331"/>
      <c r="BF412" s="331"/>
      <c r="BG412" s="331"/>
      <c r="BH412" s="331"/>
      <c r="BI412" s="331"/>
      <c r="BJ412" s="331"/>
      <c r="BK412" s="331"/>
      <c r="BL412" s="331"/>
      <c r="BM412" s="331"/>
      <c r="BN412" s="331"/>
      <c r="BO412" s="331"/>
      <c r="BP412" s="331"/>
      <c r="BQ412" s="331"/>
      <c r="BR412" s="331"/>
      <c r="BS412" s="331"/>
      <c r="BT412" s="331"/>
      <c r="BU412" s="331"/>
      <c r="BV412" s="331"/>
      <c r="BW412" s="331"/>
      <c r="BX412" s="331"/>
      <c r="BY412" s="331"/>
      <c r="BZ412" s="331"/>
      <c r="CB412" s="1611"/>
      <c r="CC412" s="1611"/>
      <c r="CD412" s="1611"/>
      <c r="CE412" s="1611"/>
      <c r="CF412" s="1611"/>
      <c r="CG412" s="1611"/>
      <c r="CH412" s="1611"/>
    </row>
    <row r="413" spans="1:91" ht="15" hidden="1" customHeight="1">
      <c r="C413" s="1278"/>
      <c r="D413" s="1691"/>
      <c r="E413" s="1691"/>
      <c r="F413" s="1691"/>
      <c r="G413" s="1691"/>
      <c r="H413" s="1691"/>
      <c r="I413" s="1691"/>
      <c r="J413" s="1691"/>
      <c r="K413" s="1691"/>
      <c r="L413" s="1691"/>
      <c r="M413" s="1691"/>
      <c r="N413" s="1691"/>
      <c r="O413" s="1691"/>
      <c r="P413" s="1691"/>
      <c r="Q413" s="1691"/>
      <c r="R413" s="1691"/>
      <c r="S413" s="1691"/>
      <c r="T413" s="1691"/>
      <c r="U413" s="1691"/>
      <c r="V413" s="1691"/>
      <c r="W413" s="1691"/>
      <c r="X413" s="1691"/>
      <c r="Y413" s="1691"/>
      <c r="Z413" s="1691"/>
      <c r="AA413" s="1665"/>
      <c r="AB413" s="1665"/>
      <c r="AC413" s="1691"/>
      <c r="AD413" s="1691"/>
      <c r="AE413" s="2308"/>
      <c r="AF413" s="2308"/>
      <c r="AG413" s="2308"/>
      <c r="AH413" s="2308"/>
      <c r="AI413" s="2308"/>
      <c r="AJ413" s="2308"/>
      <c r="AK413" s="2308"/>
      <c r="AL413" s="2308"/>
      <c r="AM413" s="2308"/>
      <c r="AN413" s="1655"/>
      <c r="AO413" s="2345"/>
      <c r="AP413" s="2345"/>
      <c r="AQ413" s="2345"/>
      <c r="AR413" s="2345"/>
      <c r="AS413" s="2345"/>
      <c r="AT413" s="2345"/>
      <c r="AU413" s="2345"/>
      <c r="AV413" s="2345"/>
      <c r="AW413" s="2345"/>
      <c r="BA413" s="331"/>
      <c r="BB413" s="331"/>
      <c r="BC413" s="331"/>
      <c r="BD413" s="331"/>
      <c r="BE413" s="331"/>
      <c r="BF413" s="331"/>
      <c r="BG413" s="331"/>
      <c r="BH413" s="331"/>
      <c r="BI413" s="331"/>
      <c r="BJ413" s="331"/>
      <c r="BK413" s="331"/>
      <c r="BL413" s="331"/>
      <c r="BM413" s="331"/>
      <c r="BN413" s="331"/>
      <c r="BO413" s="331"/>
      <c r="BP413" s="331"/>
      <c r="BQ413" s="331"/>
      <c r="BR413" s="331"/>
      <c r="BS413" s="331"/>
      <c r="BT413" s="331"/>
      <c r="BU413" s="331"/>
      <c r="BV413" s="331"/>
      <c r="BW413" s="331"/>
      <c r="BX413" s="331"/>
      <c r="BY413" s="331"/>
      <c r="BZ413" s="331"/>
      <c r="CB413" s="1611"/>
      <c r="CC413" s="1611"/>
      <c r="CD413" s="1611"/>
      <c r="CE413" s="1611"/>
      <c r="CF413" s="1611"/>
      <c r="CG413" s="1611"/>
      <c r="CH413" s="1611"/>
    </row>
    <row r="414" spans="1:91" s="1691" customFormat="1" ht="14.25" hidden="1" customHeight="1">
      <c r="A414" s="1712"/>
      <c r="B414" s="1672"/>
      <c r="C414" s="1278" t="s">
        <v>1376</v>
      </c>
      <c r="AA414" s="1665"/>
      <c r="AB414" s="1665"/>
      <c r="AE414" s="2366">
        <v>285136246</v>
      </c>
      <c r="AF414" s="2366"/>
      <c r="AG414" s="2366"/>
      <c r="AH414" s="2366"/>
      <c r="AI414" s="2366"/>
      <c r="AJ414" s="2366"/>
      <c r="AK414" s="2366"/>
      <c r="AL414" s="2366"/>
      <c r="AM414" s="2366"/>
      <c r="AN414" s="1676"/>
      <c r="AO414" s="2366">
        <v>670601216</v>
      </c>
      <c r="AP414" s="2366"/>
      <c r="AQ414" s="2366"/>
      <c r="AR414" s="2366"/>
      <c r="AS414" s="2366"/>
      <c r="AT414" s="2366"/>
      <c r="AU414" s="2366"/>
      <c r="AV414" s="2366"/>
      <c r="AW414" s="2366"/>
      <c r="AY414" s="1672"/>
      <c r="AZ414" s="1672"/>
      <c r="BA414" s="1195"/>
      <c r="BB414" s="1195"/>
      <c r="BC414" s="1195"/>
      <c r="BD414" s="1195"/>
      <c r="BE414" s="1195"/>
      <c r="BF414" s="1195"/>
      <c r="BG414" s="1195"/>
      <c r="BH414" s="1195"/>
      <c r="BI414" s="1195"/>
      <c r="BJ414" s="1195"/>
      <c r="BK414" s="1195"/>
      <c r="BL414" s="1195"/>
      <c r="BM414" s="1195"/>
      <c r="BN414" s="1195"/>
      <c r="BO414" s="1195"/>
      <c r="BP414" s="1195"/>
      <c r="BQ414" s="1195"/>
      <c r="BR414" s="1195"/>
      <c r="BS414" s="1195"/>
      <c r="BT414" s="1195"/>
      <c r="BU414" s="1195"/>
      <c r="BV414" s="1195"/>
      <c r="BW414" s="1195"/>
      <c r="BX414" s="1195"/>
      <c r="BY414" s="1195"/>
      <c r="BZ414" s="1195"/>
      <c r="CB414" s="257"/>
      <c r="CC414" s="257"/>
      <c r="CD414" s="257"/>
      <c r="CE414" s="257"/>
      <c r="CF414" s="257"/>
      <c r="CG414" s="257"/>
      <c r="CH414" s="257"/>
      <c r="CI414" s="1226"/>
      <c r="CJ414" s="1279"/>
      <c r="CM414" s="1226"/>
    </row>
    <row r="415" spans="1:91" ht="15" hidden="1" customHeight="1">
      <c r="A415" s="440"/>
      <c r="B415" s="1702"/>
      <c r="C415" s="1170" t="s">
        <v>1379</v>
      </c>
      <c r="AA415" s="1625"/>
      <c r="AB415" s="1625"/>
      <c r="AE415" s="2367">
        <v>1439077908</v>
      </c>
      <c r="AF415" s="2367"/>
      <c r="AG415" s="2367"/>
      <c r="AH415" s="2367"/>
      <c r="AI415" s="2367"/>
      <c r="AJ415" s="2367"/>
      <c r="AK415" s="2367"/>
      <c r="AL415" s="2367"/>
      <c r="AM415" s="2367"/>
      <c r="AN415" s="1661"/>
      <c r="AO415" s="2367">
        <v>470239855</v>
      </c>
      <c r="AP415" s="2367"/>
      <c r="AQ415" s="2367"/>
      <c r="AR415" s="2367"/>
      <c r="AS415" s="2367"/>
      <c r="AT415" s="2367"/>
      <c r="AU415" s="2367"/>
      <c r="AV415" s="2367"/>
      <c r="AW415" s="2367"/>
      <c r="AY415" s="1702"/>
      <c r="AZ415" s="1702"/>
      <c r="BA415" s="331"/>
      <c r="BB415" s="331"/>
      <c r="BC415" s="331"/>
      <c r="BD415" s="331"/>
      <c r="BE415" s="331"/>
      <c r="BF415" s="331"/>
      <c r="BG415" s="331"/>
      <c r="BH415" s="331"/>
      <c r="BI415" s="331"/>
      <c r="BJ415" s="331"/>
      <c r="BK415" s="331"/>
      <c r="BL415" s="331"/>
      <c r="BM415" s="331"/>
      <c r="BN415" s="331"/>
      <c r="BO415" s="331"/>
      <c r="BP415" s="331"/>
      <c r="BQ415" s="331"/>
      <c r="BR415" s="331"/>
      <c r="BS415" s="331"/>
      <c r="BT415" s="331"/>
      <c r="BU415" s="331"/>
      <c r="BV415" s="331"/>
      <c r="BW415" s="331"/>
      <c r="BX415" s="331"/>
      <c r="BY415" s="331"/>
      <c r="BZ415" s="331"/>
      <c r="CB415" s="1611"/>
      <c r="CC415" s="1611"/>
      <c r="CD415" s="1611"/>
      <c r="CE415" s="1611"/>
      <c r="CF415" s="1611"/>
      <c r="CG415" s="1611"/>
      <c r="CH415" s="1611"/>
    </row>
    <row r="416" spans="1:91" ht="15" hidden="1" customHeight="1">
      <c r="A416" s="440"/>
      <c r="B416" s="1702"/>
      <c r="C416" s="1170" t="s">
        <v>1374</v>
      </c>
      <c r="AA416" s="1625"/>
      <c r="AB416" s="1625"/>
      <c r="AE416" s="2367">
        <v>-1160357107</v>
      </c>
      <c r="AF416" s="2367"/>
      <c r="AG416" s="2367"/>
      <c r="AH416" s="2367"/>
      <c r="AI416" s="2367"/>
      <c r="AJ416" s="2367"/>
      <c r="AK416" s="2367"/>
      <c r="AL416" s="2367"/>
      <c r="AM416" s="2367"/>
      <c r="AN416" s="1661"/>
      <c r="AO416" s="2367">
        <v>-855704825</v>
      </c>
      <c r="AP416" s="2367"/>
      <c r="AQ416" s="2367"/>
      <c r="AR416" s="2367"/>
      <c r="AS416" s="2367"/>
      <c r="AT416" s="2367"/>
      <c r="AU416" s="2367"/>
      <c r="AV416" s="2367"/>
      <c r="AW416" s="2367"/>
      <c r="AY416" s="1702"/>
      <c r="AZ416" s="1702"/>
      <c r="BA416" s="331"/>
      <c r="BB416" s="331"/>
      <c r="BC416" s="331"/>
      <c r="BD416" s="331"/>
      <c r="BE416" s="331"/>
      <c r="BF416" s="331"/>
      <c r="BG416" s="331"/>
      <c r="BH416" s="331"/>
      <c r="BI416" s="331"/>
      <c r="BJ416" s="331"/>
      <c r="BK416" s="331"/>
      <c r="BL416" s="331"/>
      <c r="BM416" s="331"/>
      <c r="BN416" s="331"/>
      <c r="BO416" s="331"/>
      <c r="BP416" s="331"/>
      <c r="BQ416" s="331"/>
      <c r="BR416" s="331"/>
      <c r="BS416" s="331"/>
      <c r="BT416" s="331"/>
      <c r="BU416" s="331"/>
      <c r="BV416" s="331"/>
      <c r="BW416" s="331"/>
      <c r="BX416" s="331"/>
      <c r="BY416" s="331"/>
      <c r="BZ416" s="331"/>
      <c r="CB416" s="1611"/>
      <c r="CC416" s="1611"/>
      <c r="CD416" s="1611"/>
      <c r="CE416" s="1611"/>
      <c r="CF416" s="1611"/>
      <c r="CG416" s="1611"/>
      <c r="CH416" s="1611"/>
    </row>
    <row r="417" spans="1:91" s="1691" customFormat="1" ht="14.25" hidden="1" customHeight="1">
      <c r="A417" s="1712"/>
      <c r="B417" s="1672"/>
      <c r="C417" s="1278" t="s">
        <v>262</v>
      </c>
      <c r="AA417" s="1665"/>
      <c r="AB417" s="1665"/>
      <c r="AE417" s="2423">
        <v>563857047</v>
      </c>
      <c r="AF417" s="2423"/>
      <c r="AG417" s="2423"/>
      <c r="AH417" s="2423"/>
      <c r="AI417" s="2423"/>
      <c r="AJ417" s="2423"/>
      <c r="AK417" s="2423"/>
      <c r="AL417" s="2423"/>
      <c r="AM417" s="2423"/>
      <c r="AN417" s="1676"/>
      <c r="AO417" s="2423">
        <v>285136246</v>
      </c>
      <c r="AP417" s="2423"/>
      <c r="AQ417" s="2423"/>
      <c r="AR417" s="2423"/>
      <c r="AS417" s="2423"/>
      <c r="AT417" s="2423"/>
      <c r="AU417" s="2423"/>
      <c r="AV417" s="2423"/>
      <c r="AW417" s="2423"/>
      <c r="AY417" s="1672"/>
      <c r="AZ417" s="1672"/>
      <c r="BA417" s="1195"/>
      <c r="BB417" s="1195"/>
      <c r="BC417" s="1195"/>
      <c r="BD417" s="1195"/>
      <c r="BE417" s="1195"/>
      <c r="BF417" s="1195"/>
      <c r="BG417" s="1195"/>
      <c r="BH417" s="1195"/>
      <c r="BI417" s="1195"/>
      <c r="BJ417" s="1195"/>
      <c r="BK417" s="1195"/>
      <c r="BL417" s="1195"/>
      <c r="BM417" s="1195"/>
      <c r="BN417" s="1195"/>
      <c r="BO417" s="1195"/>
      <c r="BP417" s="1195"/>
      <c r="BQ417" s="1195"/>
      <c r="BR417" s="1195"/>
      <c r="BS417" s="1195"/>
      <c r="BT417" s="1195"/>
      <c r="BU417" s="1195"/>
      <c r="BV417" s="1195"/>
      <c r="BW417" s="1195"/>
      <c r="BX417" s="1195"/>
      <c r="BY417" s="1195"/>
      <c r="BZ417" s="1195"/>
      <c r="CB417" s="257"/>
      <c r="CC417" s="257"/>
      <c r="CD417" s="257"/>
      <c r="CE417" s="257"/>
      <c r="CF417" s="257"/>
      <c r="CG417" s="257"/>
      <c r="CH417" s="257"/>
      <c r="CI417" s="1226"/>
      <c r="CJ417" s="1279"/>
      <c r="CM417" s="1226"/>
    </row>
    <row r="418" spans="1:91" s="1691" customFormat="1" ht="14.25" hidden="1" customHeight="1">
      <c r="A418" s="1712"/>
      <c r="B418" s="1672"/>
      <c r="C418" s="1278" t="s">
        <v>1380</v>
      </c>
      <c r="AA418" s="1665"/>
      <c r="AB418" s="1665"/>
      <c r="AE418" s="1676"/>
      <c r="AF418" s="1676"/>
      <c r="AG418" s="1676"/>
      <c r="AH418" s="1676"/>
      <c r="AI418" s="1676"/>
      <c r="AJ418" s="1676"/>
      <c r="AK418" s="1676"/>
      <c r="AL418" s="1676"/>
      <c r="AM418" s="1676"/>
      <c r="AN418" s="1676"/>
      <c r="AO418" s="1676"/>
      <c r="AP418" s="1676"/>
      <c r="AQ418" s="1676"/>
      <c r="AR418" s="1676"/>
      <c r="AS418" s="1676"/>
      <c r="AT418" s="1676"/>
      <c r="AU418" s="1676"/>
      <c r="AV418" s="1676"/>
      <c r="AW418" s="1676"/>
      <c r="AY418" s="1672"/>
      <c r="AZ418" s="1672"/>
      <c r="BA418" s="1195"/>
      <c r="BB418" s="1195"/>
      <c r="BC418" s="1195"/>
      <c r="BD418" s="1195"/>
      <c r="BE418" s="1195"/>
      <c r="BF418" s="1195"/>
      <c r="BG418" s="1195"/>
      <c r="BH418" s="1195"/>
      <c r="BI418" s="1195"/>
      <c r="BJ418" s="1195"/>
      <c r="BK418" s="1195"/>
      <c r="BL418" s="1195"/>
      <c r="BM418" s="1195"/>
      <c r="BN418" s="1195"/>
      <c r="BO418" s="1195"/>
      <c r="BP418" s="1195"/>
      <c r="BQ418" s="1195"/>
      <c r="BR418" s="1195"/>
      <c r="BS418" s="1195"/>
      <c r="BT418" s="1195"/>
      <c r="BU418" s="1195"/>
      <c r="BV418" s="1195"/>
      <c r="BW418" s="1195"/>
      <c r="BX418" s="1195"/>
      <c r="BY418" s="1195"/>
      <c r="BZ418" s="1195"/>
      <c r="CB418" s="257"/>
      <c r="CC418" s="257"/>
      <c r="CD418" s="257"/>
      <c r="CE418" s="257"/>
      <c r="CF418" s="257"/>
      <c r="CG418" s="257"/>
      <c r="CH418" s="257"/>
      <c r="CI418" s="1226"/>
      <c r="CJ418" s="1279"/>
      <c r="CM418" s="1226"/>
    </row>
    <row r="419" spans="1:91" s="1691" customFormat="1" ht="17.25" customHeight="1">
      <c r="A419" s="1712"/>
      <c r="B419" s="1672"/>
      <c r="AA419" s="1665"/>
      <c r="AB419" s="1665"/>
      <c r="AE419" s="2283" t="s">
        <v>2039</v>
      </c>
      <c r="AF419" s="2283"/>
      <c r="AG419" s="2283"/>
      <c r="AH419" s="2283"/>
      <c r="AI419" s="2283"/>
      <c r="AJ419" s="2283"/>
      <c r="AK419" s="2283"/>
      <c r="AL419" s="2283"/>
      <c r="AM419" s="2283"/>
      <c r="AN419" s="432"/>
      <c r="AO419" s="2283" t="s">
        <v>512</v>
      </c>
      <c r="AP419" s="2283"/>
      <c r="AQ419" s="2283"/>
      <c r="AR419" s="2283"/>
      <c r="AS419" s="2283"/>
      <c r="AT419" s="2283"/>
      <c r="AU419" s="2283"/>
      <c r="AV419" s="2283"/>
      <c r="AW419" s="2283"/>
      <c r="AY419" s="1672"/>
      <c r="AZ419" s="1672"/>
      <c r="BA419" s="1195"/>
      <c r="BB419" s="1195"/>
      <c r="BC419" s="1195"/>
      <c r="BD419" s="1195"/>
      <c r="BE419" s="1195"/>
      <c r="BF419" s="1195"/>
      <c r="BG419" s="1195"/>
      <c r="BH419" s="1195"/>
      <c r="BI419" s="1195"/>
      <c r="BJ419" s="1195"/>
      <c r="BK419" s="1195"/>
      <c r="BL419" s="1195"/>
      <c r="BM419" s="1195"/>
      <c r="BN419" s="1195"/>
      <c r="BO419" s="1195"/>
      <c r="BP419" s="1195"/>
      <c r="BQ419" s="1195"/>
      <c r="BR419" s="1195"/>
      <c r="BS419" s="1195"/>
      <c r="BT419" s="1195"/>
      <c r="BU419" s="1195"/>
      <c r="BV419" s="1195"/>
      <c r="BW419" s="1195"/>
      <c r="BX419" s="1195"/>
      <c r="BY419" s="1195"/>
      <c r="BZ419" s="1195"/>
      <c r="CB419" s="257"/>
      <c r="CC419" s="257"/>
      <c r="CD419" s="257"/>
      <c r="CE419" s="257"/>
      <c r="CF419" s="257"/>
      <c r="CG419" s="257"/>
      <c r="CH419" s="257"/>
      <c r="CI419" s="1226"/>
      <c r="CJ419" s="1279"/>
      <c r="CM419" s="1226"/>
    </row>
    <row r="420" spans="1:91" s="1691" customFormat="1" ht="17.25" customHeight="1">
      <c r="A420" s="1712"/>
      <c r="B420" s="1672"/>
      <c r="C420" s="1278"/>
      <c r="AA420" s="1665"/>
      <c r="AB420" s="1665"/>
      <c r="AE420" s="2277" t="s">
        <v>574</v>
      </c>
      <c r="AF420" s="2227"/>
      <c r="AG420" s="2227"/>
      <c r="AH420" s="2228"/>
      <c r="AI420" s="2228"/>
      <c r="AJ420" s="2227"/>
      <c r="AK420" s="2228"/>
      <c r="AL420" s="2227"/>
      <c r="AM420" s="2227"/>
      <c r="AN420" s="1655"/>
      <c r="AO420" s="2226" t="s">
        <v>574</v>
      </c>
      <c r="AP420" s="2227"/>
      <c r="AQ420" s="2227"/>
      <c r="AR420" s="2228"/>
      <c r="AS420" s="2228"/>
      <c r="AT420" s="2228"/>
      <c r="AU420" s="2227"/>
      <c r="AV420" s="2227"/>
      <c r="AW420" s="2227"/>
      <c r="AY420" s="1672"/>
      <c r="AZ420" s="1672"/>
      <c r="BA420" s="1195"/>
      <c r="BB420" s="1195"/>
      <c r="BC420" s="1195"/>
      <c r="BD420" s="1195"/>
      <c r="BE420" s="1195"/>
      <c r="BF420" s="1195"/>
      <c r="BG420" s="1195"/>
      <c r="BH420" s="1195"/>
      <c r="BI420" s="1195"/>
      <c r="BJ420" s="1195"/>
      <c r="BK420" s="1195"/>
      <c r="BL420" s="1195"/>
      <c r="BM420" s="1195"/>
      <c r="BN420" s="1195"/>
      <c r="BO420" s="1195"/>
      <c r="BP420" s="1195"/>
      <c r="BQ420" s="1195"/>
      <c r="BR420" s="1195"/>
      <c r="BS420" s="1195"/>
      <c r="BT420" s="1195"/>
      <c r="BU420" s="1195"/>
      <c r="BV420" s="1195"/>
      <c r="BW420" s="1195"/>
      <c r="BX420" s="1195"/>
      <c r="BY420" s="1195"/>
      <c r="BZ420" s="1195"/>
      <c r="CB420" s="257"/>
      <c r="CC420" s="257"/>
      <c r="CD420" s="257"/>
      <c r="CE420" s="257"/>
      <c r="CF420" s="257"/>
      <c r="CG420" s="257"/>
      <c r="CH420" s="257"/>
      <c r="CI420" s="1226"/>
      <c r="CJ420" s="1279"/>
      <c r="CM420" s="1226"/>
    </row>
    <row r="421" spans="1:91" ht="17.25" customHeight="1">
      <c r="C421" s="1278" t="s">
        <v>930</v>
      </c>
      <c r="AA421" s="1625"/>
      <c r="AB421" s="1625"/>
      <c r="AE421" s="2374">
        <v>120075106</v>
      </c>
      <c r="AF421" s="2374"/>
      <c r="AG421" s="2374"/>
      <c r="AH421" s="2375"/>
      <c r="AI421" s="2375"/>
      <c r="AJ421" s="2374"/>
      <c r="AK421" s="2376"/>
      <c r="AL421" s="2374"/>
      <c r="AM421" s="2374"/>
      <c r="AN421" s="1621"/>
      <c r="AO421" s="2374">
        <v>58170454</v>
      </c>
      <c r="AP421" s="2374"/>
      <c r="AQ421" s="2374"/>
      <c r="AR421" s="2375"/>
      <c r="AS421" s="2375"/>
      <c r="AT421" s="2374"/>
      <c r="AU421" s="2376"/>
      <c r="AV421" s="2374"/>
      <c r="AW421" s="2374"/>
      <c r="BA421" s="331"/>
      <c r="BB421" s="331"/>
      <c r="BC421" s="331"/>
      <c r="BD421" s="331"/>
      <c r="BE421" s="331"/>
      <c r="BF421" s="331"/>
      <c r="BG421" s="331"/>
      <c r="BH421" s="331"/>
      <c r="BI421" s="331"/>
      <c r="BJ421" s="331"/>
      <c r="BK421" s="331"/>
      <c r="BL421" s="331"/>
      <c r="BM421" s="331"/>
      <c r="BN421" s="331"/>
      <c r="BO421" s="331"/>
      <c r="BP421" s="331"/>
      <c r="BQ421" s="331"/>
      <c r="BR421" s="331"/>
      <c r="BS421" s="331"/>
      <c r="BT421" s="331"/>
      <c r="BU421" s="331"/>
      <c r="BV421" s="331"/>
      <c r="BW421" s="331"/>
      <c r="BX421" s="331"/>
      <c r="BY421" s="331"/>
      <c r="BZ421" s="331"/>
      <c r="CB421" s="1611"/>
      <c r="CC421" s="1611"/>
      <c r="CD421" s="1611"/>
      <c r="CE421" s="1611"/>
      <c r="CF421" s="1611"/>
      <c r="CG421" s="1611"/>
      <c r="CH421" s="1611"/>
      <c r="CI421" s="1226"/>
      <c r="CJ421" s="1279"/>
      <c r="CK421" s="438"/>
      <c r="CL421" s="1664"/>
    </row>
    <row r="422" spans="1:91" ht="17.25" hidden="1" customHeight="1">
      <c r="A422" s="440"/>
      <c r="B422" s="1702"/>
      <c r="C422" s="1634" t="s">
        <v>964</v>
      </c>
      <c r="AA422" s="1625"/>
      <c r="AB422" s="1625"/>
      <c r="AE422" s="2229"/>
      <c r="AF422" s="2229"/>
      <c r="AG422" s="2229"/>
      <c r="AH422" s="2229"/>
      <c r="AI422" s="2229"/>
      <c r="AJ422" s="2229"/>
      <c r="AK422" s="2229"/>
      <c r="AL422" s="2229"/>
      <c r="AM422" s="2229"/>
      <c r="AN422" s="1621"/>
      <c r="AO422" s="2229"/>
      <c r="AP422" s="2229"/>
      <c r="AQ422" s="2229"/>
      <c r="AR422" s="2229"/>
      <c r="AS422" s="2229"/>
      <c r="AT422" s="2229"/>
      <c r="AU422" s="2229"/>
      <c r="AV422" s="2229"/>
      <c r="AW422" s="2229"/>
      <c r="AY422" s="1702"/>
      <c r="AZ422" s="1702"/>
      <c r="BA422" s="331"/>
      <c r="BB422" s="331"/>
      <c r="BC422" s="331"/>
      <c r="BD422" s="331"/>
      <c r="BE422" s="331"/>
      <c r="BF422" s="331"/>
      <c r="BG422" s="331"/>
      <c r="BH422" s="331"/>
      <c r="BI422" s="331"/>
      <c r="BJ422" s="331"/>
      <c r="BK422" s="331"/>
      <c r="BL422" s="331"/>
      <c r="BM422" s="331"/>
      <c r="BN422" s="331"/>
      <c r="BO422" s="331"/>
      <c r="BP422" s="331"/>
      <c r="BQ422" s="331"/>
      <c r="BR422" s="331"/>
      <c r="BS422" s="331"/>
      <c r="BT422" s="331"/>
      <c r="BU422" s="331"/>
      <c r="BV422" s="331"/>
      <c r="BW422" s="331"/>
      <c r="BX422" s="331"/>
      <c r="BY422" s="331"/>
      <c r="BZ422" s="331"/>
      <c r="CB422" s="1611"/>
      <c r="CC422" s="1611"/>
      <c r="CD422" s="1611"/>
      <c r="CE422" s="1611"/>
      <c r="CF422" s="1611"/>
      <c r="CG422" s="1611"/>
      <c r="CH422" s="1611"/>
    </row>
    <row r="423" spans="1:91" ht="17.25" customHeight="1">
      <c r="A423" s="440"/>
      <c r="B423" s="1702"/>
      <c r="C423" s="1170" t="s">
        <v>1356</v>
      </c>
      <c r="AA423" s="1625"/>
      <c r="AB423" s="1625"/>
      <c r="AE423" s="2229">
        <v>110821655</v>
      </c>
      <c r="AF423" s="2229"/>
      <c r="AG423" s="2229"/>
      <c r="AH423" s="2229"/>
      <c r="AI423" s="2229"/>
      <c r="AJ423" s="2229"/>
      <c r="AK423" s="2229"/>
      <c r="AL423" s="2229"/>
      <c r="AM423" s="2229"/>
      <c r="AN423" s="1621"/>
      <c r="AO423" s="2229">
        <v>58170454</v>
      </c>
      <c r="AP423" s="2229"/>
      <c r="AQ423" s="2229"/>
      <c r="AR423" s="2229"/>
      <c r="AS423" s="2229"/>
      <c r="AT423" s="2229"/>
      <c r="AU423" s="2229"/>
      <c r="AV423" s="2229"/>
      <c r="AW423" s="2229"/>
      <c r="AY423" s="1702"/>
      <c r="AZ423" s="1702"/>
      <c r="BA423" s="331"/>
      <c r="BB423" s="331"/>
      <c r="BC423" s="331"/>
      <c r="BD423" s="331"/>
      <c r="BE423" s="331"/>
      <c r="BF423" s="331"/>
      <c r="BG423" s="331"/>
      <c r="BH423" s="331"/>
      <c r="BI423" s="331"/>
      <c r="BJ423" s="331"/>
      <c r="BK423" s="331"/>
      <c r="BL423" s="331"/>
      <c r="BM423" s="331"/>
      <c r="BN423" s="331"/>
      <c r="BO423" s="331"/>
      <c r="BP423" s="331"/>
      <c r="BQ423" s="331"/>
      <c r="BR423" s="331"/>
      <c r="BS423" s="331"/>
      <c r="BT423" s="331"/>
      <c r="BU423" s="331"/>
      <c r="BV423" s="331"/>
      <c r="BW423" s="331"/>
      <c r="BX423" s="331"/>
      <c r="BY423" s="331"/>
      <c r="BZ423" s="331"/>
      <c r="CB423" s="1611"/>
      <c r="CC423" s="1611"/>
      <c r="CD423" s="1611"/>
      <c r="CE423" s="1611"/>
      <c r="CF423" s="1611"/>
      <c r="CG423" s="1611"/>
      <c r="CH423" s="1611"/>
      <c r="CI423" s="1225"/>
    </row>
    <row r="424" spans="1:91">
      <c r="A424" s="440"/>
      <c r="B424" s="1702"/>
      <c r="C424" s="1170" t="s">
        <v>1351</v>
      </c>
      <c r="AA424" s="1625"/>
      <c r="AB424" s="1625"/>
      <c r="AE424" s="2229">
        <v>9253451</v>
      </c>
      <c r="AF424" s="2229"/>
      <c r="AG424" s="2229"/>
      <c r="AH424" s="2229"/>
      <c r="AI424" s="2229"/>
      <c r="AJ424" s="2229"/>
      <c r="AK424" s="2229"/>
      <c r="AL424" s="2229"/>
      <c r="AM424" s="2229"/>
      <c r="AN424" s="1621"/>
      <c r="AO424" s="2229"/>
      <c r="AP424" s="2229"/>
      <c r="AQ424" s="2229"/>
      <c r="AR424" s="2229"/>
      <c r="AS424" s="2229"/>
      <c r="AT424" s="2229"/>
      <c r="AU424" s="2229"/>
      <c r="AV424" s="2229"/>
      <c r="AW424" s="2229"/>
      <c r="AY424" s="1702"/>
      <c r="AZ424" s="1702"/>
      <c r="BA424" s="331"/>
      <c r="BB424" s="331"/>
      <c r="BC424" s="331"/>
      <c r="BD424" s="331"/>
      <c r="BE424" s="331"/>
      <c r="BF424" s="331"/>
      <c r="BG424" s="331"/>
      <c r="BH424" s="331"/>
      <c r="BI424" s="331"/>
      <c r="BJ424" s="331"/>
      <c r="BK424" s="331"/>
      <c r="BL424" s="331"/>
      <c r="BM424" s="331"/>
      <c r="BN424" s="331"/>
      <c r="BO424" s="331"/>
      <c r="BP424" s="331"/>
      <c r="BQ424" s="331"/>
      <c r="BR424" s="331"/>
      <c r="BS424" s="331"/>
      <c r="BT424" s="331"/>
      <c r="BU424" s="331"/>
      <c r="BV424" s="331"/>
      <c r="BW424" s="331"/>
      <c r="BX424" s="331"/>
      <c r="BY424" s="331"/>
      <c r="BZ424" s="331"/>
      <c r="CB424" s="1611"/>
      <c r="CC424" s="1611"/>
      <c r="CD424" s="1611"/>
      <c r="CE424" s="1611"/>
      <c r="CF424" s="1611"/>
      <c r="CG424" s="1611"/>
      <c r="CH424" s="1611"/>
    </row>
    <row r="425" spans="1:91" hidden="1">
      <c r="A425" s="440"/>
      <c r="B425" s="1702"/>
      <c r="C425" s="1170"/>
      <c r="AA425" s="1625"/>
      <c r="AB425" s="1625"/>
      <c r="AE425" s="1621"/>
      <c r="AF425" s="1621"/>
      <c r="AG425" s="1621"/>
      <c r="AH425" s="1621"/>
      <c r="AI425" s="1621"/>
      <c r="AJ425" s="1621"/>
      <c r="AK425" s="1621"/>
      <c r="AL425" s="1621"/>
      <c r="AM425" s="1621"/>
      <c r="AN425" s="1621"/>
      <c r="AO425" s="1621"/>
      <c r="AP425" s="1621"/>
      <c r="AQ425" s="1621"/>
      <c r="AR425" s="1621"/>
      <c r="AS425" s="1621"/>
      <c r="AT425" s="1621"/>
      <c r="AU425" s="1621"/>
      <c r="AV425" s="1621"/>
      <c r="AW425" s="1621"/>
      <c r="AY425" s="1702"/>
      <c r="AZ425" s="1702"/>
      <c r="BA425" s="331"/>
      <c r="BB425" s="331"/>
      <c r="BC425" s="331"/>
      <c r="BD425" s="331"/>
      <c r="BE425" s="331"/>
      <c r="BF425" s="331"/>
      <c r="BG425" s="331"/>
      <c r="BH425" s="331"/>
      <c r="BI425" s="331"/>
      <c r="BJ425" s="331"/>
      <c r="BK425" s="331"/>
      <c r="BL425" s="331"/>
      <c r="BM425" s="331"/>
      <c r="BN425" s="331"/>
      <c r="BO425" s="331"/>
      <c r="BP425" s="331"/>
      <c r="BQ425" s="331"/>
      <c r="BR425" s="331"/>
      <c r="BS425" s="331"/>
      <c r="BT425" s="331"/>
      <c r="BU425" s="331"/>
      <c r="BV425" s="331"/>
      <c r="BW425" s="331"/>
      <c r="BX425" s="331"/>
      <c r="BY425" s="331"/>
      <c r="BZ425" s="331"/>
      <c r="CB425" s="1611"/>
      <c r="CC425" s="1611"/>
      <c r="CD425" s="1611"/>
      <c r="CE425" s="1611"/>
      <c r="CF425" s="1611"/>
      <c r="CG425" s="1611"/>
      <c r="CH425" s="1611"/>
    </row>
    <row r="426" spans="1:91" s="1691" customFormat="1" hidden="1">
      <c r="A426" s="1712"/>
      <c r="B426" s="1672"/>
      <c r="AA426" s="1665"/>
      <c r="AB426" s="1665"/>
      <c r="AE426" s="2225"/>
      <c r="AF426" s="2225"/>
      <c r="AG426" s="2225"/>
      <c r="AH426" s="2225"/>
      <c r="AI426" s="2225"/>
      <c r="AJ426" s="2225"/>
      <c r="AK426" s="2225"/>
      <c r="AL426" s="2225"/>
      <c r="AM426" s="2225"/>
      <c r="AN426" s="1681"/>
      <c r="AO426" s="2225"/>
      <c r="AP426" s="2225"/>
      <c r="AQ426" s="2225"/>
      <c r="AR426" s="2225"/>
      <c r="AS426" s="2225"/>
      <c r="AT426" s="2225"/>
      <c r="AU426" s="2225"/>
      <c r="AV426" s="2225"/>
      <c r="AW426" s="2225"/>
      <c r="AY426" s="1672"/>
      <c r="AZ426" s="1672"/>
      <c r="BA426" s="1195"/>
      <c r="BB426" s="1195"/>
      <c r="BC426" s="1195"/>
      <c r="BD426" s="1195"/>
      <c r="BE426" s="1195"/>
      <c r="BF426" s="1195"/>
      <c r="BG426" s="1195"/>
      <c r="BH426" s="1195"/>
      <c r="BI426" s="1195"/>
      <c r="BJ426" s="1195"/>
      <c r="BK426" s="1195"/>
      <c r="BL426" s="1195"/>
      <c r="BM426" s="1195"/>
      <c r="BN426" s="1195"/>
      <c r="BO426" s="1195"/>
      <c r="BP426" s="1195"/>
      <c r="BQ426" s="1195"/>
      <c r="BR426" s="1195"/>
      <c r="BS426" s="1195"/>
      <c r="BT426" s="1195"/>
      <c r="BU426" s="1195"/>
      <c r="BV426" s="1195"/>
      <c r="BW426" s="1195"/>
      <c r="BX426" s="1195"/>
      <c r="BY426" s="1195"/>
      <c r="BZ426" s="1195"/>
      <c r="CB426" s="257"/>
      <c r="CC426" s="257"/>
      <c r="CD426" s="257"/>
      <c r="CE426" s="257"/>
      <c r="CF426" s="257"/>
      <c r="CG426" s="257"/>
      <c r="CH426" s="257"/>
      <c r="CI426" s="1226"/>
      <c r="CJ426" s="1279"/>
      <c r="CK426" s="1279"/>
      <c r="CL426" s="1279"/>
      <c r="CM426" s="1226"/>
    </row>
    <row r="427" spans="1:91" s="1691" customFormat="1" ht="14.25" hidden="1">
      <c r="A427" s="1712"/>
      <c r="B427" s="1672"/>
      <c r="C427" s="1278"/>
      <c r="AA427" s="1665"/>
      <c r="AB427" s="1665"/>
      <c r="AE427" s="2238"/>
      <c r="AF427" s="2397"/>
      <c r="AG427" s="2397"/>
      <c r="AH427" s="2398"/>
      <c r="AI427" s="2398"/>
      <c r="AJ427" s="2397"/>
      <c r="AK427" s="2398"/>
      <c r="AL427" s="2397"/>
      <c r="AM427" s="2397"/>
      <c r="AN427" s="1713"/>
      <c r="AO427" s="2240"/>
      <c r="AP427" s="2397"/>
      <c r="AQ427" s="2397"/>
      <c r="AR427" s="2398"/>
      <c r="AS427" s="2398"/>
      <c r="AT427" s="2398"/>
      <c r="AU427" s="2397"/>
      <c r="AV427" s="2397"/>
      <c r="AW427" s="2397"/>
      <c r="AY427" s="1672"/>
      <c r="AZ427" s="1672"/>
      <c r="BA427" s="1195"/>
      <c r="BB427" s="1195"/>
      <c r="BC427" s="1195"/>
      <c r="BD427" s="1195"/>
      <c r="BE427" s="1195"/>
      <c r="BF427" s="1195"/>
      <c r="BG427" s="1195"/>
      <c r="BH427" s="1195"/>
      <c r="BI427" s="1195"/>
      <c r="BJ427" s="1195"/>
      <c r="BK427" s="1195"/>
      <c r="BL427" s="1195"/>
      <c r="BM427" s="1195"/>
      <c r="BN427" s="1195"/>
      <c r="BO427" s="1195"/>
      <c r="BP427" s="1195"/>
      <c r="BQ427" s="1195"/>
      <c r="BR427" s="1195"/>
      <c r="BS427" s="1195"/>
      <c r="BT427" s="1195"/>
      <c r="BU427" s="1195"/>
      <c r="BV427" s="1195"/>
      <c r="BW427" s="1195"/>
      <c r="BX427" s="1195"/>
      <c r="BY427" s="1195"/>
      <c r="BZ427" s="1195"/>
      <c r="CB427" s="257"/>
      <c r="CC427" s="257"/>
      <c r="CD427" s="257"/>
      <c r="CE427" s="257"/>
      <c r="CF427" s="257"/>
      <c r="CG427" s="257"/>
      <c r="CH427" s="257"/>
      <c r="CI427" s="1226"/>
      <c r="CJ427" s="1279"/>
      <c r="CK427" s="1279"/>
      <c r="CL427" s="1279"/>
      <c r="CM427" s="1226"/>
    </row>
    <row r="428" spans="1:91" s="1691" customFormat="1" ht="14.25" hidden="1">
      <c r="A428" s="1712"/>
      <c r="B428" s="1672"/>
      <c r="C428" s="1278" t="s">
        <v>1376</v>
      </c>
      <c r="AA428" s="1665"/>
      <c r="AB428" s="1665"/>
      <c r="AE428" s="2231"/>
      <c r="AF428" s="2231"/>
      <c r="AG428" s="2231"/>
      <c r="AH428" s="2231"/>
      <c r="AI428" s="2231"/>
      <c r="AJ428" s="2231"/>
      <c r="AK428" s="2231"/>
      <c r="AL428" s="2231"/>
      <c r="AM428" s="2231"/>
      <c r="AN428" s="1622"/>
      <c r="AO428" s="2231"/>
      <c r="AP428" s="2231"/>
      <c r="AQ428" s="2231"/>
      <c r="AR428" s="2231"/>
      <c r="AS428" s="2231"/>
      <c r="AT428" s="2231"/>
      <c r="AU428" s="2231"/>
      <c r="AV428" s="2231"/>
      <c r="AW428" s="2231"/>
      <c r="AY428" s="1672"/>
      <c r="AZ428" s="1672"/>
      <c r="BA428" s="1195"/>
      <c r="BB428" s="1195"/>
      <c r="BC428" s="1195"/>
      <c r="BD428" s="1195"/>
      <c r="BE428" s="1195"/>
      <c r="BF428" s="1195"/>
      <c r="BG428" s="1195"/>
      <c r="BH428" s="1195"/>
      <c r="BI428" s="1195"/>
      <c r="BJ428" s="1195"/>
      <c r="BK428" s="1195"/>
      <c r="BL428" s="1195"/>
      <c r="BM428" s="1195"/>
      <c r="BN428" s="1195"/>
      <c r="BO428" s="1195"/>
      <c r="BP428" s="1195"/>
      <c r="BQ428" s="1195"/>
      <c r="BR428" s="1195"/>
      <c r="BS428" s="1195"/>
      <c r="BT428" s="1195"/>
      <c r="BU428" s="1195"/>
      <c r="BV428" s="1195"/>
      <c r="BW428" s="1195"/>
      <c r="BX428" s="1195"/>
      <c r="BY428" s="1195"/>
      <c r="BZ428" s="1195"/>
      <c r="CB428" s="257"/>
      <c r="CC428" s="257"/>
      <c r="CD428" s="257"/>
      <c r="CE428" s="257"/>
      <c r="CF428" s="257"/>
      <c r="CG428" s="257"/>
      <c r="CH428" s="257"/>
      <c r="CI428" s="1226"/>
      <c r="CJ428" s="1279"/>
      <c r="CK428" s="1279"/>
      <c r="CL428" s="1279"/>
      <c r="CM428" s="1226"/>
    </row>
    <row r="429" spans="1:91" hidden="1">
      <c r="A429" s="440"/>
      <c r="B429" s="1702"/>
      <c r="C429" s="1170" t="s">
        <v>1373</v>
      </c>
      <c r="AA429" s="1625"/>
      <c r="AB429" s="1625"/>
      <c r="AE429" s="2229"/>
      <c r="AF429" s="2229"/>
      <c r="AG429" s="2229"/>
      <c r="AH429" s="2229"/>
      <c r="AI429" s="2229"/>
      <c r="AJ429" s="2229"/>
      <c r="AK429" s="2229"/>
      <c r="AL429" s="2229"/>
      <c r="AM429" s="2229"/>
      <c r="AN429" s="1621"/>
      <c r="AO429" s="2229"/>
      <c r="AP429" s="2229"/>
      <c r="AQ429" s="2229"/>
      <c r="AR429" s="2229"/>
      <c r="AS429" s="2229"/>
      <c r="AT429" s="2229"/>
      <c r="AU429" s="2229"/>
      <c r="AV429" s="2229"/>
      <c r="AW429" s="2229"/>
      <c r="AY429" s="1702"/>
      <c r="AZ429" s="1702"/>
      <c r="BA429" s="331"/>
      <c r="BB429" s="331"/>
      <c r="BC429" s="331"/>
      <c r="BD429" s="331"/>
      <c r="BE429" s="331"/>
      <c r="BF429" s="331"/>
      <c r="BG429" s="331"/>
      <c r="BH429" s="331"/>
      <c r="BI429" s="331"/>
      <c r="BJ429" s="331"/>
      <c r="BK429" s="331"/>
      <c r="BL429" s="331"/>
      <c r="BM429" s="331"/>
      <c r="BN429" s="331"/>
      <c r="BO429" s="331"/>
      <c r="BP429" s="331"/>
      <c r="BQ429" s="331"/>
      <c r="BR429" s="331"/>
      <c r="BS429" s="331"/>
      <c r="BT429" s="331"/>
      <c r="BU429" s="331"/>
      <c r="BV429" s="331"/>
      <c r="BW429" s="331"/>
      <c r="BX429" s="331"/>
      <c r="BY429" s="331"/>
      <c r="BZ429" s="331"/>
      <c r="CB429" s="1611"/>
      <c r="CC429" s="1611"/>
      <c r="CD429" s="1611"/>
      <c r="CE429" s="1611"/>
      <c r="CF429" s="1611"/>
      <c r="CG429" s="1611"/>
      <c r="CH429" s="1611"/>
      <c r="CK429" s="1696"/>
    </row>
    <row r="430" spans="1:91" hidden="1">
      <c r="A430" s="440"/>
      <c r="B430" s="1702"/>
      <c r="C430" s="1170" t="s">
        <v>1374</v>
      </c>
      <c r="AA430" s="1625"/>
      <c r="AB430" s="1625"/>
      <c r="AE430" s="2229"/>
      <c r="AF430" s="2229"/>
      <c r="AG430" s="2229"/>
      <c r="AH430" s="2229"/>
      <c r="AI430" s="2229"/>
      <c r="AJ430" s="2229"/>
      <c r="AK430" s="2229"/>
      <c r="AL430" s="2229"/>
      <c r="AM430" s="2229"/>
      <c r="AN430" s="1621"/>
      <c r="AO430" s="2229"/>
      <c r="AP430" s="2229"/>
      <c r="AQ430" s="2229"/>
      <c r="AR430" s="2229"/>
      <c r="AS430" s="2229"/>
      <c r="AT430" s="2229"/>
      <c r="AU430" s="2229"/>
      <c r="AV430" s="2229"/>
      <c r="AW430" s="2229"/>
      <c r="AY430" s="1702"/>
      <c r="AZ430" s="1702"/>
      <c r="BA430" s="331"/>
      <c r="BB430" s="331"/>
      <c r="BC430" s="331"/>
      <c r="BD430" s="331"/>
      <c r="BE430" s="331"/>
      <c r="BF430" s="331"/>
      <c r="BG430" s="331"/>
      <c r="BH430" s="331"/>
      <c r="BI430" s="331"/>
      <c r="BJ430" s="331"/>
      <c r="BK430" s="331"/>
      <c r="BL430" s="331"/>
      <c r="BM430" s="331"/>
      <c r="BN430" s="331"/>
      <c r="BO430" s="331"/>
      <c r="BP430" s="331"/>
      <c r="BQ430" s="331"/>
      <c r="BR430" s="331"/>
      <c r="BS430" s="331"/>
      <c r="BT430" s="331"/>
      <c r="BU430" s="331"/>
      <c r="BV430" s="331"/>
      <c r="BW430" s="331"/>
      <c r="BX430" s="331"/>
      <c r="BY430" s="331"/>
      <c r="BZ430" s="331"/>
      <c r="CB430" s="1611"/>
      <c r="CC430" s="1611"/>
      <c r="CD430" s="1611"/>
      <c r="CE430" s="1611"/>
      <c r="CF430" s="1611"/>
      <c r="CG430" s="1611"/>
      <c r="CH430" s="1611"/>
      <c r="CK430" s="1664"/>
      <c r="CL430" s="1696"/>
    </row>
    <row r="431" spans="1:91" s="1691" customFormat="1" ht="14.25" hidden="1">
      <c r="A431" s="1712"/>
      <c r="B431" s="1672"/>
      <c r="C431" s="1278" t="s">
        <v>262</v>
      </c>
      <c r="AA431" s="1665"/>
      <c r="AB431" s="1665"/>
      <c r="AE431" s="2230"/>
      <c r="AF431" s="2230"/>
      <c r="AG431" s="2230"/>
      <c r="AH431" s="2230"/>
      <c r="AI431" s="2230"/>
      <c r="AJ431" s="2230"/>
      <c r="AK431" s="2230"/>
      <c r="AL431" s="2230"/>
      <c r="AM431" s="2230"/>
      <c r="AN431" s="1622"/>
      <c r="AO431" s="2230"/>
      <c r="AP431" s="2230"/>
      <c r="AQ431" s="2230"/>
      <c r="AR431" s="2230"/>
      <c r="AS431" s="2230"/>
      <c r="AT431" s="2230"/>
      <c r="AU431" s="2230"/>
      <c r="AV431" s="2230"/>
      <c r="AW431" s="2230"/>
      <c r="AY431" s="1672"/>
      <c r="AZ431" s="1672"/>
      <c r="BA431" s="1195"/>
      <c r="BB431" s="1195"/>
      <c r="BC431" s="1195"/>
      <c r="BD431" s="1195"/>
      <c r="BE431" s="1195"/>
      <c r="BF431" s="1195"/>
      <c r="BG431" s="1195"/>
      <c r="BH431" s="1195"/>
      <c r="BI431" s="1195"/>
      <c r="BJ431" s="1195"/>
      <c r="BK431" s="1195"/>
      <c r="BL431" s="1195"/>
      <c r="BM431" s="1195"/>
      <c r="BN431" s="1195"/>
      <c r="BO431" s="1195"/>
      <c r="BP431" s="1195"/>
      <c r="BQ431" s="1195"/>
      <c r="BR431" s="1195"/>
      <c r="BS431" s="1195"/>
      <c r="BT431" s="1195"/>
      <c r="BU431" s="1195"/>
      <c r="BV431" s="1195"/>
      <c r="BW431" s="1195"/>
      <c r="BX431" s="1195"/>
      <c r="BY431" s="1195"/>
      <c r="BZ431" s="1195"/>
      <c r="CB431" s="257"/>
      <c r="CC431" s="257"/>
      <c r="CD431" s="257"/>
      <c r="CE431" s="257"/>
      <c r="CF431" s="257"/>
      <c r="CG431" s="257"/>
      <c r="CH431" s="257"/>
      <c r="CI431" s="1226"/>
      <c r="CJ431" s="1279"/>
      <c r="CL431" s="1226"/>
      <c r="CM431" s="1226"/>
    </row>
    <row r="432" spans="1:91" s="1691" customFormat="1" ht="14.25" hidden="1">
      <c r="A432" s="1712"/>
      <c r="B432" s="1672"/>
      <c r="C432" s="1278" t="s">
        <v>1380</v>
      </c>
      <c r="AA432" s="1665"/>
      <c r="AB432" s="1665"/>
      <c r="AE432" s="1622"/>
      <c r="AF432" s="1622"/>
      <c r="AG432" s="1622"/>
      <c r="AH432" s="1622"/>
      <c r="AI432" s="1622"/>
      <c r="AJ432" s="1622"/>
      <c r="AK432" s="1622"/>
      <c r="AL432" s="1622"/>
      <c r="AM432" s="1622"/>
      <c r="AN432" s="1622"/>
      <c r="AO432" s="1622"/>
      <c r="AP432" s="1622"/>
      <c r="AQ432" s="1622"/>
      <c r="AR432" s="1622"/>
      <c r="AS432" s="1622"/>
      <c r="AT432" s="1622"/>
      <c r="AU432" s="1622"/>
      <c r="AV432" s="1622"/>
      <c r="AW432" s="1622"/>
      <c r="AY432" s="1672"/>
      <c r="AZ432" s="1672"/>
      <c r="BA432" s="1195"/>
      <c r="BB432" s="1195"/>
      <c r="BC432" s="1195"/>
      <c r="BD432" s="1195"/>
      <c r="BE432" s="1195"/>
      <c r="BF432" s="1195"/>
      <c r="BG432" s="1195"/>
      <c r="BH432" s="1195"/>
      <c r="BI432" s="1195"/>
      <c r="BJ432" s="1195"/>
      <c r="BK432" s="1195"/>
      <c r="BL432" s="1195"/>
      <c r="BM432" s="1195"/>
      <c r="BN432" s="1195"/>
      <c r="BO432" s="1195"/>
      <c r="BP432" s="1195"/>
      <c r="BQ432" s="1195"/>
      <c r="BR432" s="1195"/>
      <c r="BS432" s="1195"/>
      <c r="BT432" s="1195"/>
      <c r="BU432" s="1195"/>
      <c r="BV432" s="1195"/>
      <c r="BW432" s="1195"/>
      <c r="BX432" s="1195"/>
      <c r="BY432" s="1195"/>
      <c r="BZ432" s="1195"/>
      <c r="CB432" s="257"/>
      <c r="CC432" s="257"/>
      <c r="CD432" s="257"/>
      <c r="CE432" s="257"/>
      <c r="CF432" s="257"/>
      <c r="CG432" s="257"/>
      <c r="CH432" s="257"/>
      <c r="CI432" s="1226"/>
      <c r="CJ432" s="1279"/>
      <c r="CK432" s="1248"/>
      <c r="CM432" s="1226"/>
    </row>
    <row r="433" spans="1:91" s="1691" customFormat="1" hidden="1">
      <c r="A433" s="1712"/>
      <c r="B433" s="1672"/>
      <c r="AA433" s="1665"/>
      <c r="AB433" s="1665"/>
      <c r="AE433" s="2225"/>
      <c r="AF433" s="2225"/>
      <c r="AG433" s="2225"/>
      <c r="AH433" s="2225"/>
      <c r="AI433" s="2225"/>
      <c r="AJ433" s="2225"/>
      <c r="AK433" s="2225"/>
      <c r="AL433" s="2225"/>
      <c r="AM433" s="2225"/>
      <c r="AN433" s="1681"/>
      <c r="AO433" s="2225"/>
      <c r="AP433" s="2225"/>
      <c r="AQ433" s="2225"/>
      <c r="AR433" s="2225"/>
      <c r="AS433" s="2225"/>
      <c r="AT433" s="2225"/>
      <c r="AU433" s="2225"/>
      <c r="AV433" s="2225"/>
      <c r="AW433" s="2225"/>
      <c r="AY433" s="1672"/>
      <c r="AZ433" s="1672"/>
      <c r="BA433" s="1195"/>
      <c r="BB433" s="1195"/>
      <c r="BC433" s="1195"/>
      <c r="BD433" s="1195"/>
      <c r="BE433" s="1195"/>
      <c r="BF433" s="1195"/>
      <c r="BG433" s="1195"/>
      <c r="BH433" s="1195"/>
      <c r="BI433" s="1195"/>
      <c r="BJ433" s="1195"/>
      <c r="BK433" s="1195"/>
      <c r="BL433" s="1195"/>
      <c r="BM433" s="1195"/>
      <c r="BN433" s="1195"/>
      <c r="BO433" s="1195"/>
      <c r="BP433" s="1195"/>
      <c r="BQ433" s="1195"/>
      <c r="BR433" s="1195"/>
      <c r="BS433" s="1195"/>
      <c r="BT433" s="1195"/>
      <c r="BU433" s="1195"/>
      <c r="BV433" s="1195"/>
      <c r="BW433" s="1195"/>
      <c r="BX433" s="1195"/>
      <c r="BY433" s="1195"/>
      <c r="BZ433" s="1195"/>
      <c r="CB433" s="257"/>
      <c r="CC433" s="257"/>
      <c r="CD433" s="257"/>
      <c r="CE433" s="257"/>
      <c r="CF433" s="257"/>
      <c r="CG433" s="257"/>
      <c r="CH433" s="257"/>
      <c r="CI433" s="1226"/>
      <c r="CJ433" s="1279"/>
      <c r="CK433" s="1226"/>
      <c r="CM433" s="1226"/>
    </row>
    <row r="434" spans="1:91" s="1691" customFormat="1" ht="14.25" hidden="1">
      <c r="A434" s="1712"/>
      <c r="B434" s="1672"/>
      <c r="C434" s="1278"/>
      <c r="AA434" s="1665"/>
      <c r="AB434" s="1665"/>
      <c r="AE434" s="2237"/>
      <c r="AF434" s="2412"/>
      <c r="AG434" s="2412"/>
      <c r="AH434" s="2412"/>
      <c r="AI434" s="2412"/>
      <c r="AJ434" s="2412"/>
      <c r="AK434" s="2412"/>
      <c r="AL434" s="2412"/>
      <c r="AM434" s="2412"/>
      <c r="AN434" s="1713"/>
      <c r="AO434" s="2411"/>
      <c r="AP434" s="2412"/>
      <c r="AQ434" s="2412"/>
      <c r="AR434" s="2412"/>
      <c r="AS434" s="2412"/>
      <c r="AT434" s="2412"/>
      <c r="AU434" s="2412"/>
      <c r="AV434" s="2412"/>
      <c r="AW434" s="2412"/>
      <c r="AY434" s="1672"/>
      <c r="AZ434" s="1672"/>
      <c r="BA434" s="1195"/>
      <c r="BB434" s="1195"/>
      <c r="BC434" s="1195"/>
      <c r="BD434" s="1195"/>
      <c r="BE434" s="1195"/>
      <c r="BF434" s="1195"/>
      <c r="BG434" s="1195"/>
      <c r="BH434" s="1195"/>
      <c r="BI434" s="1195"/>
      <c r="BJ434" s="1195"/>
      <c r="BK434" s="1195"/>
      <c r="BL434" s="1195"/>
      <c r="BM434" s="1195"/>
      <c r="BN434" s="1195"/>
      <c r="BO434" s="1195"/>
      <c r="BP434" s="1195"/>
      <c r="BQ434" s="1195"/>
      <c r="BR434" s="1195"/>
      <c r="BS434" s="1195"/>
      <c r="BT434" s="1195"/>
      <c r="BU434" s="1195"/>
      <c r="BV434" s="1195"/>
      <c r="BW434" s="1195"/>
      <c r="BX434" s="1195"/>
      <c r="BY434" s="1195"/>
      <c r="BZ434" s="1195"/>
      <c r="CB434" s="257"/>
      <c r="CC434" s="257"/>
      <c r="CD434" s="257"/>
      <c r="CE434" s="257"/>
      <c r="CF434" s="257"/>
      <c r="CG434" s="257"/>
      <c r="CH434" s="257"/>
      <c r="CI434" s="1226"/>
      <c r="CJ434" s="1279"/>
      <c r="CK434" s="1279"/>
      <c r="CM434" s="1226"/>
    </row>
    <row r="435" spans="1:91" ht="17.25" customHeight="1">
      <c r="C435" s="1278" t="s">
        <v>934</v>
      </c>
      <c r="AA435" s="1625"/>
      <c r="AB435" s="1625"/>
      <c r="AE435" s="2231">
        <v>957304008</v>
      </c>
      <c r="AF435" s="2231"/>
      <c r="AG435" s="2231"/>
      <c r="AH435" s="2231"/>
      <c r="AI435" s="2231"/>
      <c r="AJ435" s="2231"/>
      <c r="AK435" s="2231"/>
      <c r="AL435" s="2231"/>
      <c r="AM435" s="2231"/>
      <c r="AN435" s="1624"/>
      <c r="AO435" s="2231">
        <v>515423017</v>
      </c>
      <c r="AP435" s="2231"/>
      <c r="AQ435" s="2231"/>
      <c r="AR435" s="2231"/>
      <c r="AS435" s="2231"/>
      <c r="AT435" s="2231"/>
      <c r="AU435" s="2231"/>
      <c r="AV435" s="2231"/>
      <c r="AW435" s="2231"/>
      <c r="BA435" s="331"/>
      <c r="BB435" s="331"/>
      <c r="BC435" s="331"/>
      <c r="BD435" s="331"/>
      <c r="BE435" s="331"/>
      <c r="BF435" s="331"/>
      <c r="BG435" s="331"/>
      <c r="BH435" s="331"/>
      <c r="BI435" s="331"/>
      <c r="BJ435" s="331"/>
      <c r="BK435" s="331"/>
      <c r="BL435" s="331"/>
      <c r="BM435" s="331"/>
      <c r="BN435" s="331"/>
      <c r="BO435" s="331"/>
      <c r="BP435" s="331"/>
      <c r="BQ435" s="331"/>
      <c r="BR435" s="331"/>
      <c r="BS435" s="331"/>
      <c r="BT435" s="331"/>
      <c r="BU435" s="331"/>
      <c r="BV435" s="331"/>
      <c r="BW435" s="331"/>
      <c r="BX435" s="331"/>
      <c r="BY435" s="331"/>
      <c r="BZ435" s="331"/>
      <c r="CB435" s="1611"/>
      <c r="CC435" s="1611"/>
      <c r="CD435" s="1611"/>
      <c r="CE435" s="1611"/>
      <c r="CF435" s="1611"/>
      <c r="CG435" s="1611"/>
      <c r="CH435" s="1611"/>
      <c r="CI435" s="1226"/>
      <c r="CJ435" s="1279"/>
      <c r="CK435" s="438"/>
      <c r="CL435" s="1664"/>
    </row>
    <row r="436" spans="1:91" s="1691" customFormat="1" ht="17.25" customHeight="1">
      <c r="A436" s="1712"/>
      <c r="B436" s="1672"/>
      <c r="C436" s="1170" t="s">
        <v>1483</v>
      </c>
      <c r="AA436" s="1665"/>
      <c r="AB436" s="1665"/>
      <c r="AE436" s="2229">
        <v>328367254</v>
      </c>
      <c r="AF436" s="2229"/>
      <c r="AG436" s="2229"/>
      <c r="AH436" s="2229"/>
      <c r="AI436" s="2229"/>
      <c r="AJ436" s="2229"/>
      <c r="AK436" s="2229"/>
      <c r="AL436" s="2229"/>
      <c r="AM436" s="2229"/>
      <c r="AN436" s="1622"/>
      <c r="AO436" s="2229">
        <v>69097646</v>
      </c>
      <c r="AP436" s="2229"/>
      <c r="AQ436" s="2229"/>
      <c r="AR436" s="2229"/>
      <c r="AS436" s="2229"/>
      <c r="AT436" s="2229"/>
      <c r="AU436" s="2229"/>
      <c r="AV436" s="2229"/>
      <c r="AW436" s="2229"/>
      <c r="AY436" s="1672"/>
      <c r="AZ436" s="1672"/>
      <c r="BA436" s="1195"/>
      <c r="BB436" s="1195"/>
      <c r="BC436" s="1195"/>
      <c r="BD436" s="1195"/>
      <c r="BE436" s="1195"/>
      <c r="BF436" s="1195"/>
      <c r="BG436" s="1195"/>
      <c r="BH436" s="1195"/>
      <c r="BI436" s="1195"/>
      <c r="BJ436" s="1195"/>
      <c r="BK436" s="1195"/>
      <c r="BL436" s="1195"/>
      <c r="BM436" s="1195"/>
      <c r="BN436" s="1195"/>
      <c r="BO436" s="1195"/>
      <c r="BP436" s="1195"/>
      <c r="BQ436" s="1195"/>
      <c r="BR436" s="1195"/>
      <c r="BS436" s="1195"/>
      <c r="BT436" s="1195"/>
      <c r="BU436" s="1195"/>
      <c r="BV436" s="1195"/>
      <c r="BW436" s="1195"/>
      <c r="BX436" s="1195"/>
      <c r="BY436" s="1195"/>
      <c r="BZ436" s="1195"/>
      <c r="CB436" s="257"/>
      <c r="CC436" s="257"/>
      <c r="CD436" s="257"/>
      <c r="CE436" s="257"/>
      <c r="CF436" s="257"/>
      <c r="CG436" s="257"/>
      <c r="CH436" s="257"/>
      <c r="CI436" s="1226"/>
      <c r="CJ436" s="1279"/>
      <c r="CM436" s="1226"/>
    </row>
    <row r="437" spans="1:91" s="1691" customFormat="1" ht="17.25" customHeight="1">
      <c r="A437" s="1712"/>
      <c r="B437" s="1672"/>
      <c r="C437" s="1170" t="s">
        <v>1482</v>
      </c>
      <c r="AA437" s="1665"/>
      <c r="AB437" s="1665"/>
      <c r="AE437" s="2229">
        <v>36340908</v>
      </c>
      <c r="AF437" s="2229"/>
      <c r="AG437" s="2229"/>
      <c r="AH437" s="2229"/>
      <c r="AI437" s="2229"/>
      <c r="AJ437" s="2229"/>
      <c r="AK437" s="2229"/>
      <c r="AL437" s="2229"/>
      <c r="AM437" s="2229"/>
      <c r="AN437" s="1622"/>
      <c r="AO437" s="2229">
        <v>32303029</v>
      </c>
      <c r="AP437" s="2229"/>
      <c r="AQ437" s="2229"/>
      <c r="AR437" s="2229"/>
      <c r="AS437" s="2229"/>
      <c r="AT437" s="2229"/>
      <c r="AU437" s="2229"/>
      <c r="AV437" s="2229"/>
      <c r="AW437" s="2229"/>
      <c r="AY437" s="1672"/>
      <c r="AZ437" s="1672"/>
      <c r="BA437" s="1195"/>
      <c r="BB437" s="1195"/>
      <c r="BC437" s="1195"/>
      <c r="BD437" s="1195"/>
      <c r="BE437" s="1195"/>
      <c r="BF437" s="1195"/>
      <c r="BG437" s="1195"/>
      <c r="BH437" s="1195"/>
      <c r="BI437" s="1195"/>
      <c r="BJ437" s="1195"/>
      <c r="BK437" s="1195"/>
      <c r="BL437" s="1195"/>
      <c r="BM437" s="1195"/>
      <c r="BN437" s="1195"/>
      <c r="BO437" s="1195"/>
      <c r="BP437" s="1195"/>
      <c r="BQ437" s="1195"/>
      <c r="BR437" s="1195"/>
      <c r="BS437" s="1195"/>
      <c r="BT437" s="1195"/>
      <c r="BU437" s="1195"/>
      <c r="BV437" s="1195"/>
      <c r="BW437" s="1195"/>
      <c r="BX437" s="1195"/>
      <c r="BY437" s="1195"/>
      <c r="BZ437" s="1195"/>
      <c r="CB437" s="257"/>
      <c r="CC437" s="257"/>
      <c r="CD437" s="257"/>
      <c r="CE437" s="257"/>
      <c r="CF437" s="257"/>
      <c r="CG437" s="257"/>
      <c r="CH437" s="257"/>
      <c r="CI437" s="1226"/>
      <c r="CJ437" s="1279"/>
      <c r="CM437" s="1226"/>
    </row>
    <row r="438" spans="1:91" ht="17.25" customHeight="1">
      <c r="A438" s="440"/>
      <c r="B438" s="1702"/>
      <c r="C438" s="1170" t="s">
        <v>1484</v>
      </c>
      <c r="AA438" s="1625"/>
      <c r="AB438" s="1625"/>
      <c r="AE438" s="2229">
        <v>592595846</v>
      </c>
      <c r="AF438" s="2229"/>
      <c r="AG438" s="2229"/>
      <c r="AH438" s="2229"/>
      <c r="AI438" s="2229"/>
      <c r="AJ438" s="2229"/>
      <c r="AK438" s="2229"/>
      <c r="AL438" s="2229"/>
      <c r="AM438" s="2229"/>
      <c r="AN438" s="1621"/>
      <c r="AO438" s="2229">
        <v>414022342</v>
      </c>
      <c r="AP438" s="2229"/>
      <c r="AQ438" s="2229"/>
      <c r="AR438" s="2229"/>
      <c r="AS438" s="2229"/>
      <c r="AT438" s="2229"/>
      <c r="AU438" s="2229"/>
      <c r="AV438" s="2229"/>
      <c r="AW438" s="2229"/>
      <c r="AY438" s="1702"/>
      <c r="AZ438" s="1702"/>
      <c r="BA438" s="331"/>
      <c r="BB438" s="331"/>
      <c r="BC438" s="331"/>
      <c r="BD438" s="331"/>
      <c r="BE438" s="331"/>
      <c r="BF438" s="331"/>
      <c r="BG438" s="331"/>
      <c r="BH438" s="331"/>
      <c r="BI438" s="331"/>
      <c r="BJ438" s="331"/>
      <c r="BK438" s="331"/>
      <c r="BL438" s="331"/>
      <c r="BM438" s="331"/>
      <c r="BN438" s="331"/>
      <c r="BO438" s="331"/>
      <c r="BP438" s="331"/>
      <c r="BQ438" s="331"/>
      <c r="BR438" s="331"/>
      <c r="BS438" s="331"/>
      <c r="BT438" s="331"/>
      <c r="BU438" s="331"/>
      <c r="BV438" s="331"/>
      <c r="BW438" s="331"/>
      <c r="BX438" s="331"/>
      <c r="BY438" s="331"/>
      <c r="BZ438" s="331"/>
      <c r="CB438" s="1611"/>
      <c r="CC438" s="1611"/>
      <c r="CD438" s="1611"/>
      <c r="CE438" s="1611"/>
      <c r="CF438" s="1611"/>
      <c r="CG438" s="1611"/>
      <c r="CH438" s="1611"/>
    </row>
    <row r="439" spans="1:91" hidden="1">
      <c r="A439" s="440"/>
      <c r="B439" s="1702"/>
      <c r="C439" s="1170" t="s">
        <v>912</v>
      </c>
      <c r="AA439" s="1625"/>
      <c r="AB439" s="1625"/>
      <c r="AE439" s="2406"/>
      <c r="AF439" s="2406"/>
      <c r="AG439" s="2406"/>
      <c r="AH439" s="2407"/>
      <c r="AI439" s="2407"/>
      <c r="AJ439" s="2406"/>
      <c r="AK439" s="2407"/>
      <c r="AL439" s="2406"/>
      <c r="AM439" s="2406"/>
      <c r="AN439" s="1621"/>
      <c r="AO439" s="2406"/>
      <c r="AP439" s="2406"/>
      <c r="AQ439" s="2406"/>
      <c r="AR439" s="2407"/>
      <c r="AS439" s="2407"/>
      <c r="AT439" s="2407"/>
      <c r="AU439" s="2406"/>
      <c r="AV439" s="2406"/>
      <c r="AW439" s="2406"/>
      <c r="AY439" s="1702"/>
      <c r="AZ439" s="1702"/>
      <c r="BA439" s="331"/>
      <c r="BB439" s="331"/>
      <c r="BC439" s="331"/>
      <c r="BD439" s="331"/>
      <c r="BE439" s="331"/>
      <c r="BF439" s="331"/>
      <c r="BG439" s="331"/>
      <c r="BH439" s="331"/>
      <c r="BI439" s="331"/>
      <c r="BJ439" s="331"/>
      <c r="BK439" s="331"/>
      <c r="BL439" s="331"/>
      <c r="BM439" s="331"/>
      <c r="BN439" s="331"/>
      <c r="BO439" s="331"/>
      <c r="BP439" s="331"/>
      <c r="BQ439" s="331"/>
      <c r="BR439" s="331"/>
      <c r="BS439" s="331"/>
      <c r="BT439" s="331"/>
      <c r="BU439" s="331"/>
      <c r="BV439" s="331"/>
      <c r="BW439" s="331"/>
      <c r="BX439" s="331"/>
      <c r="BY439" s="331"/>
      <c r="BZ439" s="331"/>
      <c r="CB439" s="1611"/>
      <c r="CC439" s="1611"/>
      <c r="CD439" s="1611"/>
      <c r="CE439" s="1611"/>
      <c r="CF439" s="1611"/>
      <c r="CG439" s="1611"/>
      <c r="CH439" s="1611"/>
    </row>
    <row r="440" spans="1:91" hidden="1">
      <c r="A440" s="440"/>
      <c r="B440" s="1702"/>
      <c r="C440" s="1170"/>
      <c r="AA440" s="1625"/>
      <c r="AB440" s="1625"/>
      <c r="AE440" s="1624"/>
      <c r="AF440" s="1624"/>
      <c r="AG440" s="1624"/>
      <c r="AH440" s="1624"/>
      <c r="AI440" s="1624"/>
      <c r="AJ440" s="1624"/>
      <c r="AK440" s="1624"/>
      <c r="AL440" s="1624"/>
      <c r="AM440" s="1624"/>
      <c r="AN440" s="1621"/>
      <c r="AO440" s="1624"/>
      <c r="AP440" s="1624"/>
      <c r="AQ440" s="1624"/>
      <c r="AR440" s="1624"/>
      <c r="AS440" s="1624"/>
      <c r="AT440" s="1624"/>
      <c r="AU440" s="1624"/>
      <c r="AV440" s="1624"/>
      <c r="AW440" s="1624"/>
      <c r="AY440" s="1702"/>
      <c r="AZ440" s="1702"/>
      <c r="BA440" s="331"/>
      <c r="BB440" s="331"/>
      <c r="BC440" s="331"/>
      <c r="BD440" s="331"/>
      <c r="BE440" s="331"/>
      <c r="BF440" s="331"/>
      <c r="BG440" s="331"/>
      <c r="BH440" s="331"/>
      <c r="BI440" s="331"/>
      <c r="BJ440" s="331"/>
      <c r="BK440" s="331"/>
      <c r="BL440" s="331"/>
      <c r="BM440" s="331"/>
      <c r="BN440" s="331"/>
      <c r="BO440" s="331"/>
      <c r="BP440" s="331"/>
      <c r="BQ440" s="331"/>
      <c r="BR440" s="331"/>
      <c r="BS440" s="331"/>
      <c r="BT440" s="331"/>
      <c r="BU440" s="331"/>
      <c r="BV440" s="331"/>
      <c r="BW440" s="331"/>
      <c r="BX440" s="331"/>
      <c r="BY440" s="331"/>
      <c r="BZ440" s="331"/>
      <c r="CB440" s="1611"/>
      <c r="CC440" s="1611"/>
      <c r="CD440" s="1611"/>
      <c r="CE440" s="1611"/>
      <c r="CF440" s="1611"/>
      <c r="CG440" s="1611"/>
      <c r="CH440" s="1611"/>
    </row>
    <row r="441" spans="1:91" hidden="1">
      <c r="A441" s="440"/>
      <c r="B441" s="1702"/>
      <c r="C441" s="1170" t="s">
        <v>1375</v>
      </c>
      <c r="AA441" s="1625"/>
      <c r="AB441" s="1625"/>
      <c r="AE441" s="1624"/>
      <c r="AF441" s="1624"/>
      <c r="AG441" s="1624"/>
      <c r="AH441" s="1624"/>
      <c r="AI441" s="1624"/>
      <c r="AJ441" s="1624"/>
      <c r="AK441" s="1624"/>
      <c r="AL441" s="1624"/>
      <c r="AM441" s="1624"/>
      <c r="AN441" s="1621"/>
      <c r="AO441" s="1624"/>
      <c r="AP441" s="1624"/>
      <c r="AQ441" s="1624"/>
      <c r="AR441" s="1624"/>
      <c r="AS441" s="1624"/>
      <c r="AT441" s="1624"/>
      <c r="AU441" s="1624"/>
      <c r="AV441" s="1624"/>
      <c r="AW441" s="1624"/>
      <c r="AY441" s="1702"/>
      <c r="AZ441" s="1702"/>
      <c r="BA441" s="331"/>
      <c r="BB441" s="331"/>
      <c r="BC441" s="331"/>
      <c r="BD441" s="331"/>
      <c r="BE441" s="331"/>
      <c r="BF441" s="331"/>
      <c r="BG441" s="331"/>
      <c r="BH441" s="331"/>
      <c r="BI441" s="331"/>
      <c r="BJ441" s="331"/>
      <c r="BK441" s="331"/>
      <c r="BL441" s="331"/>
      <c r="BM441" s="331"/>
      <c r="BN441" s="331"/>
      <c r="BO441" s="331"/>
      <c r="BP441" s="331"/>
      <c r="BQ441" s="331"/>
      <c r="BR441" s="331"/>
      <c r="BS441" s="331"/>
      <c r="BT441" s="331"/>
      <c r="BU441" s="331"/>
      <c r="BV441" s="331"/>
      <c r="BW441" s="331"/>
      <c r="BX441" s="331"/>
      <c r="BY441" s="331"/>
      <c r="BZ441" s="331"/>
      <c r="CB441" s="1611"/>
      <c r="CC441" s="1611"/>
      <c r="CD441" s="1611"/>
      <c r="CE441" s="1611"/>
      <c r="CF441" s="1611"/>
      <c r="CG441" s="1611"/>
      <c r="CH441" s="1611"/>
    </row>
    <row r="442" spans="1:91" s="1691" customFormat="1" ht="14.25" hidden="1">
      <c r="A442" s="1712"/>
      <c r="B442" s="1672"/>
      <c r="C442" s="1278" t="s">
        <v>1376</v>
      </c>
      <c r="AA442" s="1665"/>
      <c r="AB442" s="1665"/>
      <c r="AE442" s="2231"/>
      <c r="AF442" s="2231"/>
      <c r="AG442" s="2231"/>
      <c r="AH442" s="2231"/>
      <c r="AI442" s="2231"/>
      <c r="AJ442" s="2231"/>
      <c r="AK442" s="2231"/>
      <c r="AL442" s="2231"/>
      <c r="AM442" s="2231"/>
      <c r="AN442" s="1622"/>
      <c r="AO442" s="2231"/>
      <c r="AP442" s="2231"/>
      <c r="AQ442" s="2231"/>
      <c r="AR442" s="2231"/>
      <c r="AS442" s="2231"/>
      <c r="AT442" s="2231"/>
      <c r="AU442" s="2231"/>
      <c r="AV442" s="2231"/>
      <c r="AW442" s="2231"/>
      <c r="AY442" s="1672"/>
      <c r="AZ442" s="1672"/>
      <c r="BA442" s="1195"/>
      <c r="BB442" s="1195"/>
      <c r="BC442" s="1195"/>
      <c r="BD442" s="1195"/>
      <c r="BE442" s="1195"/>
      <c r="BF442" s="1195"/>
      <c r="BG442" s="1195"/>
      <c r="BH442" s="1195"/>
      <c r="BI442" s="1195"/>
      <c r="BJ442" s="1195"/>
      <c r="BK442" s="1195"/>
      <c r="BL442" s="1195"/>
      <c r="BM442" s="1195"/>
      <c r="BN442" s="1195"/>
      <c r="BO442" s="1195"/>
      <c r="BP442" s="1195"/>
      <c r="BQ442" s="1195"/>
      <c r="BR442" s="1195"/>
      <c r="BS442" s="1195"/>
      <c r="BT442" s="1195"/>
      <c r="BU442" s="1195"/>
      <c r="BV442" s="1195"/>
      <c r="BW442" s="1195"/>
      <c r="BX442" s="1195"/>
      <c r="BY442" s="1195"/>
      <c r="BZ442" s="1195"/>
      <c r="CB442" s="257"/>
      <c r="CC442" s="257"/>
      <c r="CD442" s="257"/>
      <c r="CE442" s="257"/>
      <c r="CF442" s="257"/>
      <c r="CG442" s="257"/>
      <c r="CH442" s="257"/>
      <c r="CI442" s="1226"/>
      <c r="CJ442" s="1279"/>
      <c r="CM442" s="1226"/>
    </row>
    <row r="443" spans="1:91" hidden="1">
      <c r="A443" s="440"/>
      <c r="B443" s="1702"/>
      <c r="C443" s="1170" t="s">
        <v>1373</v>
      </c>
      <c r="AA443" s="1625"/>
      <c r="AB443" s="1625"/>
      <c r="AE443" s="2229"/>
      <c r="AF443" s="2229"/>
      <c r="AG443" s="2229"/>
      <c r="AH443" s="2229"/>
      <c r="AI443" s="2229"/>
      <c r="AJ443" s="2229"/>
      <c r="AK443" s="2229"/>
      <c r="AL443" s="2229"/>
      <c r="AM443" s="2229"/>
      <c r="AN443" s="1621"/>
      <c r="AO443" s="2229"/>
      <c r="AP443" s="2229"/>
      <c r="AQ443" s="2229"/>
      <c r="AR443" s="2229"/>
      <c r="AS443" s="2229"/>
      <c r="AT443" s="2229"/>
      <c r="AU443" s="2229"/>
      <c r="AV443" s="2229"/>
      <c r="AW443" s="2229"/>
      <c r="AY443" s="1702"/>
      <c r="AZ443" s="1702"/>
      <c r="BA443" s="331"/>
      <c r="BB443" s="331"/>
      <c r="BC443" s="331"/>
      <c r="BD443" s="331"/>
      <c r="BE443" s="331"/>
      <c r="BF443" s="331"/>
      <c r="BG443" s="331"/>
      <c r="BH443" s="331"/>
      <c r="BI443" s="331"/>
      <c r="BJ443" s="331"/>
      <c r="BK443" s="331"/>
      <c r="BL443" s="331"/>
      <c r="BM443" s="331"/>
      <c r="BN443" s="331"/>
      <c r="BO443" s="331"/>
      <c r="BP443" s="331"/>
      <c r="BQ443" s="331"/>
      <c r="BR443" s="331"/>
      <c r="BS443" s="331"/>
      <c r="BT443" s="331"/>
      <c r="BU443" s="331"/>
      <c r="BV443" s="331"/>
      <c r="BW443" s="331"/>
      <c r="BX443" s="331"/>
      <c r="BY443" s="331"/>
      <c r="BZ443" s="331"/>
      <c r="CB443" s="1611"/>
      <c r="CC443" s="1611"/>
      <c r="CD443" s="1611"/>
      <c r="CE443" s="1611"/>
      <c r="CF443" s="1611"/>
      <c r="CG443" s="1611"/>
      <c r="CH443" s="1611"/>
    </row>
    <row r="444" spans="1:91" hidden="1">
      <c r="A444" s="440"/>
      <c r="B444" s="1702"/>
      <c r="C444" s="1170" t="s">
        <v>1374</v>
      </c>
      <c r="AA444" s="1625"/>
      <c r="AB444" s="1625"/>
      <c r="AE444" s="2229"/>
      <c r="AF444" s="2229"/>
      <c r="AG444" s="2229"/>
      <c r="AH444" s="2229"/>
      <c r="AI444" s="2229"/>
      <c r="AJ444" s="2229"/>
      <c r="AK444" s="2229"/>
      <c r="AL444" s="2229"/>
      <c r="AM444" s="2229"/>
      <c r="AN444" s="1621"/>
      <c r="AO444" s="2229"/>
      <c r="AP444" s="2229"/>
      <c r="AQ444" s="2229"/>
      <c r="AR444" s="2229"/>
      <c r="AS444" s="2229"/>
      <c r="AT444" s="2229"/>
      <c r="AU444" s="2229"/>
      <c r="AV444" s="2229"/>
      <c r="AW444" s="2229"/>
      <c r="AY444" s="1702"/>
      <c r="AZ444" s="1702"/>
      <c r="BA444" s="331"/>
      <c r="BB444" s="331"/>
      <c r="BC444" s="331"/>
      <c r="BD444" s="331"/>
      <c r="BE444" s="331"/>
      <c r="BF444" s="331"/>
      <c r="BG444" s="331"/>
      <c r="BH444" s="331"/>
      <c r="BI444" s="331"/>
      <c r="BJ444" s="331"/>
      <c r="BK444" s="331"/>
      <c r="BL444" s="331"/>
      <c r="BM444" s="331"/>
      <c r="BN444" s="331"/>
      <c r="BO444" s="331"/>
      <c r="BP444" s="331"/>
      <c r="BQ444" s="331"/>
      <c r="BR444" s="331"/>
      <c r="BS444" s="331"/>
      <c r="BT444" s="331"/>
      <c r="BU444" s="331"/>
      <c r="BV444" s="331"/>
      <c r="BW444" s="331"/>
      <c r="BX444" s="331"/>
      <c r="BY444" s="331"/>
      <c r="BZ444" s="331"/>
      <c r="CB444" s="1611"/>
      <c r="CC444" s="1611"/>
      <c r="CD444" s="1611"/>
      <c r="CE444" s="1611"/>
      <c r="CF444" s="1611"/>
      <c r="CG444" s="1611"/>
      <c r="CH444" s="1611"/>
    </row>
    <row r="445" spans="1:91" s="1691" customFormat="1" ht="14.25" hidden="1">
      <c r="A445" s="1712"/>
      <c r="B445" s="1672"/>
      <c r="C445" s="1278" t="s">
        <v>262</v>
      </c>
      <c r="AA445" s="1665"/>
      <c r="AB445" s="1665"/>
      <c r="AE445" s="2230"/>
      <c r="AF445" s="2230"/>
      <c r="AG445" s="2230"/>
      <c r="AH445" s="2230"/>
      <c r="AI445" s="2230"/>
      <c r="AJ445" s="2230"/>
      <c r="AK445" s="2230"/>
      <c r="AL445" s="2230"/>
      <c r="AM445" s="2230"/>
      <c r="AN445" s="1622"/>
      <c r="AO445" s="2230"/>
      <c r="AP445" s="2230"/>
      <c r="AQ445" s="2230"/>
      <c r="AR445" s="2230"/>
      <c r="AS445" s="2230"/>
      <c r="AT445" s="2230"/>
      <c r="AU445" s="2230"/>
      <c r="AV445" s="2230"/>
      <c r="AW445" s="2230"/>
      <c r="AY445" s="1672"/>
      <c r="AZ445" s="1672"/>
      <c r="BA445" s="1195"/>
      <c r="BB445" s="1195"/>
      <c r="BC445" s="1195"/>
      <c r="BD445" s="1195"/>
      <c r="BE445" s="1195"/>
      <c r="BF445" s="1195"/>
      <c r="BG445" s="1195"/>
      <c r="BH445" s="1195"/>
      <c r="BI445" s="1195"/>
      <c r="BJ445" s="1195"/>
      <c r="BK445" s="1195"/>
      <c r="BL445" s="1195"/>
      <c r="BM445" s="1195"/>
      <c r="BN445" s="1195"/>
      <c r="BO445" s="1195"/>
      <c r="BP445" s="1195"/>
      <c r="BQ445" s="1195"/>
      <c r="BR445" s="1195"/>
      <c r="BS445" s="1195"/>
      <c r="BT445" s="1195"/>
      <c r="BU445" s="1195"/>
      <c r="BV445" s="1195"/>
      <c r="BW445" s="1195"/>
      <c r="BX445" s="1195"/>
      <c r="BY445" s="1195"/>
      <c r="BZ445" s="1195"/>
      <c r="CB445" s="257"/>
      <c r="CC445" s="257"/>
      <c r="CD445" s="257"/>
      <c r="CE445" s="257"/>
      <c r="CF445" s="257"/>
      <c r="CG445" s="257"/>
      <c r="CH445" s="257"/>
      <c r="CI445" s="1226"/>
      <c r="CJ445" s="1279"/>
      <c r="CM445" s="1226"/>
    </row>
    <row r="446" spans="1:91" s="1691" customFormat="1" ht="17.25" customHeight="1" thickBot="1">
      <c r="A446" s="1712"/>
      <c r="B446" s="1672"/>
      <c r="C446" s="2394" t="s">
        <v>580</v>
      </c>
      <c r="D446" s="2394"/>
      <c r="E446" s="2394"/>
      <c r="F446" s="2394"/>
      <c r="G446" s="2394"/>
      <c r="H446" s="2394"/>
      <c r="I446" s="2394"/>
      <c r="J446" s="2394"/>
      <c r="K446" s="2394"/>
      <c r="L446" s="2394"/>
      <c r="M446" s="2394"/>
      <c r="N446" s="2394"/>
      <c r="O446" s="2394"/>
      <c r="P446" s="2394"/>
      <c r="Q446" s="2394"/>
      <c r="R446" s="2394"/>
      <c r="S446" s="2394"/>
      <c r="T446" s="2394"/>
      <c r="U446" s="2394"/>
      <c r="V446" s="2394"/>
      <c r="W446" s="2394"/>
      <c r="X446" s="2394"/>
      <c r="Y446" s="2394"/>
      <c r="Z446" s="1670"/>
      <c r="AA446" s="1665"/>
      <c r="AB446" s="1665"/>
      <c r="AE446" s="2243">
        <v>1077379114</v>
      </c>
      <c r="AF446" s="2243"/>
      <c r="AG446" s="2243"/>
      <c r="AH446" s="2244"/>
      <c r="AI446" s="2244"/>
      <c r="AJ446" s="2243"/>
      <c r="AK446" s="2244"/>
      <c r="AL446" s="2243"/>
      <c r="AM446" s="2243"/>
      <c r="AN446" s="1622"/>
      <c r="AO446" s="2243">
        <v>573593471</v>
      </c>
      <c r="AP446" s="2243"/>
      <c r="AQ446" s="2243"/>
      <c r="AR446" s="2244"/>
      <c r="AS446" s="2244"/>
      <c r="AT446" s="2245"/>
      <c r="AU446" s="2243"/>
      <c r="AV446" s="2243"/>
      <c r="AW446" s="2243"/>
      <c r="AY446" s="1672"/>
      <c r="AZ446" s="1672"/>
      <c r="BA446" s="1195"/>
      <c r="BB446" s="1195"/>
      <c r="BC446" s="1195"/>
      <c r="BD446" s="1195"/>
      <c r="BE446" s="1195"/>
      <c r="BF446" s="1195"/>
      <c r="BG446" s="1195"/>
      <c r="BH446" s="1195"/>
      <c r="BI446" s="1195"/>
      <c r="BJ446" s="1195"/>
      <c r="BK446" s="1195"/>
      <c r="BL446" s="1195"/>
      <c r="BM446" s="1195"/>
      <c r="BN446" s="1195"/>
      <c r="BO446" s="1195"/>
      <c r="BP446" s="1195"/>
      <c r="BQ446" s="1195"/>
      <c r="BR446" s="1195"/>
      <c r="BS446" s="1195"/>
      <c r="BT446" s="1195"/>
      <c r="BU446" s="1195"/>
      <c r="BV446" s="1195"/>
      <c r="BW446" s="1195"/>
      <c r="BX446" s="1195"/>
      <c r="BY446" s="1195"/>
      <c r="BZ446" s="1195"/>
      <c r="CB446" s="257"/>
      <c r="CC446" s="257"/>
      <c r="CD446" s="257"/>
      <c r="CE446" s="257"/>
      <c r="CF446" s="257"/>
      <c r="CG446" s="257"/>
      <c r="CH446" s="257"/>
      <c r="CI446" s="1226"/>
      <c r="CJ446" s="1279"/>
      <c r="CK446" s="1279"/>
      <c r="CL446" s="1279"/>
      <c r="CM446" s="1226"/>
    </row>
    <row r="447" spans="1:91" ht="15.75" hidden="1" thickTop="1">
      <c r="C447" s="1670"/>
      <c r="D447" s="1670"/>
      <c r="E447" s="1670"/>
      <c r="F447" s="1670"/>
      <c r="G447" s="1670"/>
      <c r="H447" s="1670"/>
      <c r="I447" s="1670"/>
      <c r="J447" s="1670"/>
      <c r="K447" s="1670"/>
      <c r="L447" s="1670"/>
      <c r="M447" s="1670"/>
      <c r="N447" s="1670"/>
      <c r="O447" s="1670"/>
      <c r="P447" s="1670"/>
      <c r="Q447" s="1670"/>
      <c r="R447" s="1670"/>
      <c r="S447" s="1670"/>
      <c r="T447" s="1670"/>
      <c r="U447" s="1670"/>
      <c r="V447" s="1670"/>
      <c r="W447" s="1670"/>
      <c r="X447" s="1670"/>
      <c r="Y447" s="1670"/>
      <c r="Z447" s="1670"/>
      <c r="AA447" s="1625"/>
      <c r="AB447" s="1625"/>
      <c r="AE447" s="1682"/>
      <c r="AF447" s="1682"/>
      <c r="AG447" s="1682"/>
      <c r="AH447" s="1682"/>
      <c r="AI447" s="1682"/>
      <c r="AJ447" s="1682"/>
      <c r="AK447" s="1682"/>
      <c r="AL447" s="1682"/>
      <c r="AM447" s="1682"/>
      <c r="AN447" s="1664"/>
      <c r="AO447" s="1682"/>
      <c r="AP447" s="1682"/>
      <c r="AQ447" s="1682"/>
      <c r="AR447" s="1682"/>
      <c r="AS447" s="1682"/>
      <c r="AT447" s="1682"/>
      <c r="AU447" s="1682"/>
      <c r="AV447" s="1682"/>
      <c r="AW447" s="1682"/>
      <c r="BA447" s="331"/>
      <c r="BB447" s="331"/>
      <c r="BC447" s="331"/>
      <c r="BD447" s="331"/>
      <c r="BE447" s="331"/>
      <c r="BF447" s="331"/>
      <c r="BG447" s="331"/>
      <c r="BH447" s="331"/>
      <c r="BI447" s="331"/>
      <c r="BJ447" s="331"/>
      <c r="BK447" s="331"/>
      <c r="BL447" s="331"/>
      <c r="BM447" s="331"/>
      <c r="BN447" s="331"/>
      <c r="BO447" s="331"/>
      <c r="BP447" s="331"/>
      <c r="BQ447" s="331"/>
      <c r="BR447" s="331"/>
      <c r="BS447" s="331"/>
      <c r="BT447" s="331"/>
      <c r="BU447" s="331"/>
      <c r="BV447" s="331"/>
      <c r="BW447" s="331"/>
      <c r="BX447" s="331"/>
      <c r="BY447" s="331"/>
      <c r="BZ447" s="331"/>
      <c r="CB447" s="1611"/>
      <c r="CC447" s="1611"/>
      <c r="CD447" s="1611"/>
      <c r="CE447" s="1611"/>
      <c r="CF447" s="1611"/>
      <c r="CG447" s="1611"/>
      <c r="CH447" s="1611"/>
      <c r="CK447" s="1664"/>
      <c r="CL447" s="1664"/>
    </row>
    <row r="448" spans="1:91" hidden="1">
      <c r="A448" s="1712">
        <v>16</v>
      </c>
      <c r="B448" s="1672" t="s">
        <v>536</v>
      </c>
      <c r="C448" s="1691" t="s">
        <v>875</v>
      </c>
      <c r="AA448" s="1625"/>
      <c r="AB448" s="1625"/>
      <c r="AE448" s="2283" t="s">
        <v>2039</v>
      </c>
      <c r="AF448" s="2283"/>
      <c r="AG448" s="2283"/>
      <c r="AH448" s="2283"/>
      <c r="AI448" s="2283"/>
      <c r="AJ448" s="2283"/>
      <c r="AK448" s="2283"/>
      <c r="AL448" s="2283"/>
      <c r="AM448" s="2283"/>
      <c r="AO448" s="2283" t="s">
        <v>512</v>
      </c>
      <c r="AP448" s="2283"/>
      <c r="AQ448" s="2283"/>
      <c r="AR448" s="2283"/>
      <c r="AS448" s="2283"/>
      <c r="AT448" s="2283"/>
      <c r="AU448" s="2283"/>
      <c r="AV448" s="2283"/>
      <c r="AW448" s="2283"/>
      <c r="BA448" s="331"/>
      <c r="BB448" s="331"/>
      <c r="BC448" s="331"/>
      <c r="BD448" s="331"/>
      <c r="BE448" s="331"/>
      <c r="BF448" s="331"/>
      <c r="BG448" s="331"/>
      <c r="BH448" s="331"/>
      <c r="BI448" s="331"/>
      <c r="BJ448" s="331"/>
      <c r="BK448" s="331"/>
      <c r="BL448" s="331"/>
      <c r="BM448" s="331"/>
      <c r="BN448" s="331"/>
      <c r="BO448" s="331"/>
      <c r="BP448" s="331"/>
      <c r="BQ448" s="331"/>
      <c r="BR448" s="331"/>
      <c r="BS448" s="331"/>
      <c r="BT448" s="331"/>
      <c r="BU448" s="331"/>
      <c r="BV448" s="331"/>
      <c r="BW448" s="331"/>
      <c r="BX448" s="331"/>
      <c r="BY448" s="331"/>
      <c r="BZ448" s="331"/>
      <c r="CB448" s="1611"/>
      <c r="CC448" s="1611"/>
      <c r="CD448" s="1611"/>
      <c r="CE448" s="1611"/>
      <c r="CF448" s="1611"/>
      <c r="CG448" s="1611"/>
      <c r="CH448" s="1611"/>
    </row>
    <row r="449" spans="1:91" hidden="1">
      <c r="AA449" s="1625"/>
      <c r="AB449" s="1625"/>
      <c r="AE449" s="2277" t="s">
        <v>574</v>
      </c>
      <c r="AF449" s="2227"/>
      <c r="AG449" s="2227"/>
      <c r="AH449" s="2228"/>
      <c r="AI449" s="2228"/>
      <c r="AJ449" s="2227"/>
      <c r="AK449" s="2228"/>
      <c r="AL449" s="2227"/>
      <c r="AM449" s="2227"/>
      <c r="AN449" s="1655"/>
      <c r="AO449" s="2226" t="s">
        <v>574</v>
      </c>
      <c r="AP449" s="2227"/>
      <c r="AQ449" s="2227"/>
      <c r="AR449" s="2228"/>
      <c r="AS449" s="2228"/>
      <c r="AT449" s="2228"/>
      <c r="AU449" s="2227"/>
      <c r="AV449" s="2227"/>
      <c r="AW449" s="2227"/>
      <c r="BA449" s="331"/>
      <c r="BB449" s="331"/>
      <c r="BC449" s="331"/>
      <c r="BD449" s="331"/>
      <c r="BE449" s="331"/>
      <c r="BF449" s="331"/>
      <c r="BG449" s="331"/>
      <c r="BH449" s="331"/>
      <c r="BI449" s="331"/>
      <c r="BJ449" s="331"/>
      <c r="BK449" s="331"/>
      <c r="BL449" s="331"/>
      <c r="BM449" s="331"/>
      <c r="BN449" s="331"/>
      <c r="BO449" s="331"/>
      <c r="BP449" s="331"/>
      <c r="BQ449" s="331"/>
      <c r="BR449" s="331"/>
      <c r="BS449" s="331"/>
      <c r="BT449" s="331"/>
      <c r="BU449" s="331"/>
      <c r="BV449" s="331"/>
      <c r="BW449" s="331"/>
      <c r="BX449" s="331"/>
      <c r="BY449" s="331"/>
      <c r="BZ449" s="331"/>
      <c r="CB449" s="1611"/>
      <c r="CC449" s="1611"/>
      <c r="CD449" s="1611"/>
      <c r="CE449" s="1611"/>
      <c r="CF449" s="1611"/>
      <c r="CG449" s="1611"/>
      <c r="CH449" s="1611"/>
    </row>
    <row r="450" spans="1:91" hidden="1">
      <c r="C450" s="1691" t="s">
        <v>965</v>
      </c>
      <c r="AA450" s="1625"/>
      <c r="AB450" s="1625"/>
      <c r="AE450" s="2675">
        <v>0</v>
      </c>
      <c r="AF450" s="2675"/>
      <c r="AG450" s="2675"/>
      <c r="AH450" s="2636"/>
      <c r="AI450" s="2636"/>
      <c r="AJ450" s="2675"/>
      <c r="AK450" s="3050"/>
      <c r="AL450" s="2675"/>
      <c r="AM450" s="2675"/>
      <c r="AN450" s="1664"/>
      <c r="AO450" s="2675">
        <v>0</v>
      </c>
      <c r="AP450" s="2675"/>
      <c r="AQ450" s="2675"/>
      <c r="AR450" s="2636"/>
      <c r="AS450" s="2636"/>
      <c r="AT450" s="2636"/>
      <c r="AU450" s="2675"/>
      <c r="AV450" s="2675"/>
      <c r="AW450" s="2675"/>
      <c r="BA450" s="331"/>
      <c r="BB450" s="331"/>
      <c r="BC450" s="331"/>
      <c r="BD450" s="331"/>
      <c r="BE450" s="331"/>
      <c r="BF450" s="331"/>
      <c r="BG450" s="331"/>
      <c r="BH450" s="331"/>
      <c r="BI450" s="331"/>
      <c r="BJ450" s="331"/>
      <c r="BK450" s="331"/>
      <c r="BL450" s="331"/>
      <c r="BM450" s="331"/>
      <c r="BN450" s="331"/>
      <c r="BO450" s="331"/>
      <c r="BP450" s="331"/>
      <c r="BQ450" s="331"/>
      <c r="BR450" s="331"/>
      <c r="BS450" s="331"/>
      <c r="BT450" s="331"/>
      <c r="BU450" s="331"/>
      <c r="BV450" s="331"/>
      <c r="BW450" s="331"/>
      <c r="BX450" s="331"/>
      <c r="BY450" s="331"/>
      <c r="BZ450" s="331"/>
      <c r="CB450" s="1611"/>
      <c r="CC450" s="1611"/>
      <c r="CD450" s="1611"/>
      <c r="CE450" s="1611"/>
      <c r="CF450" s="1611"/>
      <c r="CG450" s="1611"/>
      <c r="CH450" s="1611"/>
      <c r="CK450" s="438"/>
      <c r="CL450" s="1664"/>
    </row>
    <row r="451" spans="1:91" s="1744" customFormat="1" hidden="1">
      <c r="A451" s="814"/>
      <c r="B451" s="383"/>
      <c r="C451" s="1744" t="s">
        <v>913</v>
      </c>
      <c r="AA451" s="1716"/>
      <c r="AB451" s="1716"/>
      <c r="AE451" s="3088">
        <v>0</v>
      </c>
      <c r="AF451" s="3088"/>
      <c r="AG451" s="3088"/>
      <c r="AH451" s="3088"/>
      <c r="AI451" s="3088"/>
      <c r="AJ451" s="3088"/>
      <c r="AK451" s="3088"/>
      <c r="AL451" s="3088"/>
      <c r="AM451" s="3088"/>
      <c r="AN451" s="1753"/>
      <c r="AO451" s="3088">
        <v>0</v>
      </c>
      <c r="AP451" s="3088"/>
      <c r="AQ451" s="3088"/>
      <c r="AR451" s="3088"/>
      <c r="AS451" s="3088"/>
      <c r="AT451" s="3088"/>
      <c r="AU451" s="3088"/>
      <c r="AV451" s="3088"/>
      <c r="AW451" s="3088"/>
      <c r="AY451" s="383"/>
      <c r="AZ451" s="383"/>
      <c r="BA451" s="1830"/>
      <c r="BB451" s="1830"/>
      <c r="BC451" s="1830"/>
      <c r="BD451" s="1830"/>
      <c r="BE451" s="1830"/>
      <c r="BF451" s="1830"/>
      <c r="BG451" s="1830"/>
      <c r="BH451" s="1830"/>
      <c r="BI451" s="1830"/>
      <c r="BJ451" s="1830"/>
      <c r="BK451" s="1830"/>
      <c r="BL451" s="1830"/>
      <c r="BM451" s="1830"/>
      <c r="BN451" s="1830"/>
      <c r="BO451" s="1830"/>
      <c r="BP451" s="1830"/>
      <c r="BQ451" s="1830"/>
      <c r="BR451" s="1830"/>
      <c r="BS451" s="1830"/>
      <c r="BT451" s="1830"/>
      <c r="BU451" s="1830"/>
      <c r="BV451" s="1830"/>
      <c r="BW451" s="1830"/>
      <c r="BX451" s="1830"/>
      <c r="BY451" s="1830"/>
      <c r="BZ451" s="1830"/>
      <c r="CB451" s="1287"/>
      <c r="CC451" s="1287"/>
      <c r="CD451" s="1287"/>
      <c r="CE451" s="1287"/>
      <c r="CF451" s="1287"/>
      <c r="CG451" s="1287"/>
      <c r="CH451" s="1287"/>
      <c r="CI451" s="436"/>
      <c r="CJ451" s="1753"/>
      <c r="CM451" s="436"/>
    </row>
    <row r="452" spans="1:91" hidden="1">
      <c r="A452" s="440"/>
      <c r="B452" s="1702"/>
      <c r="C452" s="1278" t="s">
        <v>966</v>
      </c>
      <c r="AA452" s="1625"/>
      <c r="AB452" s="1625"/>
      <c r="AE452" s="2358"/>
      <c r="AF452" s="2358"/>
      <c r="AG452" s="2358"/>
      <c r="AH452" s="2358"/>
      <c r="AI452" s="2358"/>
      <c r="AJ452" s="2358"/>
      <c r="AK452" s="2358"/>
      <c r="AL452" s="2358"/>
      <c r="AM452" s="2358"/>
      <c r="AN452" s="1664"/>
      <c r="AO452" s="2358"/>
      <c r="AP452" s="2358"/>
      <c r="AQ452" s="2358"/>
      <c r="AR452" s="2358"/>
      <c r="AS452" s="2358"/>
      <c r="AT452" s="2358"/>
      <c r="AU452" s="2358"/>
      <c r="AV452" s="2358"/>
      <c r="AW452" s="2358"/>
      <c r="AY452" s="1702"/>
      <c r="AZ452" s="1702"/>
      <c r="BA452" s="331"/>
      <c r="BB452" s="331"/>
      <c r="BC452" s="331"/>
      <c r="BD452" s="331"/>
      <c r="BE452" s="331"/>
      <c r="BF452" s="331"/>
      <c r="BG452" s="331"/>
      <c r="BH452" s="331"/>
      <c r="BI452" s="331"/>
      <c r="BJ452" s="331"/>
      <c r="BK452" s="331"/>
      <c r="BL452" s="331"/>
      <c r="BM452" s="331"/>
      <c r="BN452" s="331"/>
      <c r="BO452" s="331"/>
      <c r="BP452" s="331"/>
      <c r="BQ452" s="331"/>
      <c r="BR452" s="331"/>
      <c r="BS452" s="331"/>
      <c r="BT452" s="331"/>
      <c r="BU452" s="331"/>
      <c r="BV452" s="331"/>
      <c r="BW452" s="331"/>
      <c r="BX452" s="331"/>
      <c r="BY452" s="331"/>
      <c r="BZ452" s="331"/>
      <c r="CB452" s="1611"/>
      <c r="CC452" s="1611"/>
      <c r="CD452" s="1611"/>
      <c r="CE452" s="1611"/>
      <c r="CF452" s="1611"/>
      <c r="CG452" s="1611"/>
      <c r="CH452" s="1611"/>
      <c r="CK452" s="438"/>
      <c r="CL452" s="1664"/>
    </row>
    <row r="453" spans="1:91" s="1691" customFormat="1" hidden="1" thickBot="1">
      <c r="A453" s="1712"/>
      <c r="B453" s="1672"/>
      <c r="C453" s="2394" t="s">
        <v>861</v>
      </c>
      <c r="D453" s="2394"/>
      <c r="E453" s="2394"/>
      <c r="F453" s="2394"/>
      <c r="G453" s="2394"/>
      <c r="H453" s="2394"/>
      <c r="I453" s="2394"/>
      <c r="J453" s="2394"/>
      <c r="K453" s="2394"/>
      <c r="L453" s="2394"/>
      <c r="M453" s="2394"/>
      <c r="N453" s="2394"/>
      <c r="O453" s="2394"/>
      <c r="P453" s="2394"/>
      <c r="Q453" s="2394"/>
      <c r="R453" s="2394"/>
      <c r="S453" s="2394"/>
      <c r="T453" s="2394"/>
      <c r="U453" s="2394"/>
      <c r="V453" s="2394"/>
      <c r="W453" s="2394"/>
      <c r="X453" s="2394"/>
      <c r="Y453" s="2394"/>
      <c r="Z453" s="1670"/>
      <c r="AB453" s="1665"/>
      <c r="AE453" s="2430">
        <v>0</v>
      </c>
      <c r="AF453" s="2430"/>
      <c r="AG453" s="2430"/>
      <c r="AH453" s="2431"/>
      <c r="AI453" s="2431"/>
      <c r="AJ453" s="2430"/>
      <c r="AK453" s="2431"/>
      <c r="AL453" s="2430"/>
      <c r="AM453" s="2430"/>
      <c r="AN453" s="1279"/>
      <c r="AO453" s="2430">
        <v>0</v>
      </c>
      <c r="AP453" s="2430"/>
      <c r="AQ453" s="2430"/>
      <c r="AR453" s="2431"/>
      <c r="AS453" s="2431"/>
      <c r="AT453" s="2432"/>
      <c r="AU453" s="2430"/>
      <c r="AV453" s="2430"/>
      <c r="AW453" s="2430"/>
      <c r="AY453" s="1672"/>
      <c r="AZ453" s="1672"/>
      <c r="BA453" s="1195"/>
      <c r="BB453" s="1195"/>
      <c r="BC453" s="1195"/>
      <c r="BD453" s="1195"/>
      <c r="BE453" s="1195"/>
      <c r="BF453" s="1195"/>
      <c r="BG453" s="1195"/>
      <c r="BH453" s="1195"/>
      <c r="BI453" s="1195"/>
      <c r="BJ453" s="1195"/>
      <c r="BK453" s="1195"/>
      <c r="BL453" s="1195"/>
      <c r="BM453" s="1195"/>
      <c r="BN453" s="1195"/>
      <c r="BO453" s="1195"/>
      <c r="BP453" s="1195"/>
      <c r="BQ453" s="1195"/>
      <c r="BR453" s="1195"/>
      <c r="BS453" s="1195"/>
      <c r="BT453" s="1195"/>
      <c r="BU453" s="1195"/>
      <c r="BV453" s="1195"/>
      <c r="BW453" s="1195"/>
      <c r="BX453" s="1195"/>
      <c r="BY453" s="1195"/>
      <c r="BZ453" s="1195"/>
      <c r="CB453" s="257"/>
      <c r="CC453" s="257"/>
      <c r="CD453" s="257"/>
      <c r="CE453" s="257"/>
      <c r="CF453" s="257"/>
      <c r="CG453" s="257"/>
      <c r="CH453" s="257"/>
      <c r="CI453" s="1226"/>
      <c r="CJ453" s="1279"/>
      <c r="CM453" s="1226"/>
    </row>
    <row r="454" spans="1:91" s="1202" customFormat="1" ht="28.5" customHeight="1" thickTop="1">
      <c r="A454" s="1202">
        <v>13</v>
      </c>
      <c r="B454" s="1202" t="s">
        <v>536</v>
      </c>
      <c r="C454" s="1195" t="s">
        <v>877</v>
      </c>
    </row>
    <row r="455" spans="1:91" ht="17.25" customHeight="1">
      <c r="C455" s="1272" t="s">
        <v>2138</v>
      </c>
      <c r="D455" s="331"/>
      <c r="E455" s="331"/>
      <c r="F455" s="331"/>
      <c r="G455" s="331"/>
      <c r="H455" s="331"/>
      <c r="I455" s="331"/>
      <c r="J455" s="331"/>
      <c r="K455" s="331"/>
      <c r="L455" s="331"/>
      <c r="M455" s="331"/>
      <c r="N455" s="331"/>
      <c r="O455" s="331"/>
      <c r="P455" s="331"/>
      <c r="Q455" s="331"/>
      <c r="R455" s="331"/>
      <c r="S455" s="331"/>
      <c r="T455" s="331"/>
      <c r="U455" s="331"/>
      <c r="V455" s="331"/>
      <c r="W455" s="331"/>
      <c r="X455" s="331"/>
      <c r="AB455" s="331"/>
      <c r="AC455" s="331"/>
      <c r="AD455" s="331"/>
      <c r="AE455" s="2283" t="s">
        <v>2039</v>
      </c>
      <c r="AF455" s="2283"/>
      <c r="AG455" s="2283"/>
      <c r="AH455" s="2283"/>
      <c r="AI455" s="2283"/>
      <c r="AJ455" s="2283"/>
      <c r="AK455" s="2283"/>
      <c r="AL455" s="2283"/>
      <c r="AM455" s="2283"/>
      <c r="AO455" s="2283" t="s">
        <v>512</v>
      </c>
      <c r="AP455" s="2283"/>
      <c r="AQ455" s="2283"/>
      <c r="AR455" s="2283"/>
      <c r="AS455" s="2283"/>
      <c r="AT455" s="2283"/>
      <c r="AU455" s="2283"/>
      <c r="AV455" s="2283"/>
      <c r="AW455" s="2283"/>
      <c r="AY455" s="1672">
        <v>15</v>
      </c>
      <c r="AZ455" s="1672" t="s">
        <v>536</v>
      </c>
      <c r="BA455" s="1195" t="s">
        <v>715</v>
      </c>
      <c r="BB455" s="331"/>
      <c r="BC455" s="331"/>
      <c r="BD455" s="331"/>
      <c r="BE455" s="331"/>
      <c r="BF455" s="331"/>
      <c r="BG455" s="331"/>
      <c r="BH455" s="331"/>
      <c r="BI455" s="331"/>
      <c r="BJ455" s="331"/>
      <c r="BK455" s="331"/>
      <c r="BL455" s="331"/>
      <c r="BM455" s="331"/>
      <c r="BN455" s="331"/>
      <c r="BO455" s="331"/>
      <c r="BP455" s="331"/>
      <c r="BQ455" s="331"/>
      <c r="BR455" s="331"/>
      <c r="BS455" s="331"/>
      <c r="BT455" s="331"/>
      <c r="BU455" s="331"/>
      <c r="BV455" s="331"/>
      <c r="BW455" s="331"/>
      <c r="BX455" s="331"/>
      <c r="BY455" s="331"/>
      <c r="BZ455" s="331"/>
      <c r="CB455" s="1611"/>
      <c r="CC455" s="1611"/>
      <c r="CD455" s="1611"/>
      <c r="CE455" s="1611"/>
      <c r="CF455" s="1611"/>
      <c r="CG455" s="1611"/>
      <c r="CH455" s="1611"/>
      <c r="CI455" s="1226"/>
    </row>
    <row r="456" spans="1:91" ht="17.25" customHeight="1">
      <c r="D456" s="331"/>
      <c r="E456" s="331"/>
      <c r="F456" s="331"/>
      <c r="G456" s="331"/>
      <c r="H456" s="331"/>
      <c r="I456" s="331"/>
      <c r="J456" s="331"/>
      <c r="K456" s="331"/>
      <c r="L456" s="331"/>
      <c r="M456" s="331"/>
      <c r="N456" s="331"/>
      <c r="O456" s="331"/>
      <c r="P456" s="331"/>
      <c r="Q456" s="331"/>
      <c r="R456" s="331"/>
      <c r="S456" s="331"/>
      <c r="T456" s="331"/>
      <c r="U456" s="331"/>
      <c r="V456" s="331"/>
      <c r="W456" s="331"/>
      <c r="X456" s="331"/>
      <c r="Y456" s="1604"/>
      <c r="Z456" s="1604"/>
      <c r="AA456" s="1604"/>
      <c r="AB456" s="331"/>
      <c r="AC456" s="331"/>
      <c r="AD456" s="331"/>
      <c r="AE456" s="2277" t="s">
        <v>574</v>
      </c>
      <c r="AF456" s="2227"/>
      <c r="AG456" s="2227"/>
      <c r="AH456" s="2228"/>
      <c r="AI456" s="2228"/>
      <c r="AJ456" s="2227"/>
      <c r="AK456" s="2228"/>
      <c r="AL456" s="2227"/>
      <c r="AM456" s="2227"/>
      <c r="AN456" s="1655"/>
      <c r="AO456" s="2226" t="s">
        <v>574</v>
      </c>
      <c r="AP456" s="2227"/>
      <c r="AQ456" s="2227"/>
      <c r="AR456" s="2228"/>
      <c r="AS456" s="2228"/>
      <c r="AT456" s="2228"/>
      <c r="AU456" s="2227"/>
      <c r="AV456" s="2227"/>
      <c r="AW456" s="2227"/>
      <c r="BA456" s="331"/>
      <c r="BB456" s="331"/>
      <c r="BC456" s="331"/>
      <c r="BD456" s="331"/>
      <c r="BE456" s="331"/>
      <c r="BF456" s="331"/>
      <c r="BG456" s="331"/>
      <c r="BH456" s="331"/>
      <c r="BI456" s="331"/>
      <c r="BJ456" s="331"/>
      <c r="BK456" s="331"/>
      <c r="BL456" s="331"/>
      <c r="BM456" s="331"/>
      <c r="BN456" s="331"/>
      <c r="BO456" s="331"/>
      <c r="BP456" s="331"/>
      <c r="BQ456" s="331"/>
      <c r="BR456" s="331"/>
      <c r="BS456" s="331"/>
      <c r="BT456" s="331"/>
      <c r="BU456" s="1227"/>
      <c r="BV456" s="1227"/>
      <c r="BW456" s="1227"/>
      <c r="BX456" s="1227"/>
      <c r="BY456" s="1227"/>
      <c r="BZ456" s="1227"/>
      <c r="CB456" s="1227"/>
      <c r="CC456" s="1227"/>
      <c r="CD456" s="1227"/>
      <c r="CE456" s="1227"/>
      <c r="CF456" s="1227"/>
      <c r="CG456" s="1227"/>
      <c r="CH456" s="1227"/>
    </row>
    <row r="457" spans="1:91" ht="17.25" customHeight="1">
      <c r="C457" s="1672" t="s">
        <v>967</v>
      </c>
      <c r="D457" s="1672"/>
      <c r="E457" s="1672"/>
      <c r="F457" s="1672"/>
      <c r="G457" s="1672"/>
      <c r="H457" s="1672"/>
      <c r="I457" s="1672"/>
      <c r="J457" s="1672"/>
      <c r="K457" s="1672"/>
      <c r="L457" s="1672"/>
      <c r="M457" s="1672"/>
      <c r="N457" s="1672"/>
      <c r="O457" s="1672"/>
      <c r="P457" s="1672"/>
      <c r="Q457" s="1672"/>
      <c r="R457" s="1672"/>
      <c r="S457" s="1672"/>
      <c r="T457" s="1672"/>
      <c r="U457" s="1672"/>
      <c r="V457" s="1672"/>
      <c r="W457" s="1672"/>
      <c r="X457" s="1672"/>
      <c r="Y457" s="2233"/>
      <c r="Z457" s="2233"/>
      <c r="AA457" s="2233"/>
      <c r="AE457" s="2231">
        <v>491824158707</v>
      </c>
      <c r="AF457" s="2231"/>
      <c r="AG457" s="2231"/>
      <c r="AH457" s="2231"/>
      <c r="AI457" s="2231"/>
      <c r="AJ457" s="2231"/>
      <c r="AK457" s="2231"/>
      <c r="AL457" s="2231"/>
      <c r="AM457" s="2231"/>
      <c r="AN457" s="1622"/>
      <c r="AO457" s="2231">
        <v>391295946732</v>
      </c>
      <c r="AP457" s="2231"/>
      <c r="AQ457" s="2231"/>
      <c r="AR457" s="2231"/>
      <c r="AS457" s="2231"/>
      <c r="AT457" s="2231"/>
      <c r="AU457" s="2231"/>
      <c r="AV457" s="2231"/>
      <c r="AW457" s="2231"/>
      <c r="BA457" s="1702" t="s">
        <v>310</v>
      </c>
      <c r="BB457" s="1672"/>
      <c r="BC457" s="1672"/>
      <c r="BD457" s="1672"/>
      <c r="BE457" s="1672"/>
      <c r="BF457" s="1672"/>
      <c r="BG457" s="1672"/>
      <c r="BH457" s="1672"/>
      <c r="BI457" s="1672"/>
      <c r="BJ457" s="1672"/>
      <c r="BK457" s="1672"/>
      <c r="BL457" s="1672"/>
      <c r="BM457" s="1672"/>
      <c r="BN457" s="1672"/>
      <c r="BO457" s="1672"/>
      <c r="BP457" s="1672"/>
      <c r="BQ457" s="1672"/>
      <c r="BR457" s="1672"/>
      <c r="BU457" s="2234"/>
      <c r="BV457" s="2234"/>
      <c r="BW457" s="2234"/>
      <c r="BX457" s="2234"/>
      <c r="BY457" s="2234"/>
      <c r="BZ457" s="2234"/>
      <c r="CB457" s="2234"/>
      <c r="CC457" s="2234"/>
      <c r="CD457" s="2234"/>
      <c r="CE457" s="2234"/>
      <c r="CF457" s="2234"/>
      <c r="CG457" s="2234"/>
      <c r="CH457" s="1611"/>
      <c r="CI457" s="1226"/>
      <c r="CJ457" s="1279"/>
      <c r="CK457" s="438"/>
      <c r="CL457" s="1664"/>
    </row>
    <row r="458" spans="1:91" ht="17.25" customHeight="1">
      <c r="C458" s="1702" t="s">
        <v>974</v>
      </c>
      <c r="D458" s="1672"/>
      <c r="E458" s="1672"/>
      <c r="F458" s="1672"/>
      <c r="G458" s="1672"/>
      <c r="H458" s="1672"/>
      <c r="I458" s="1672"/>
      <c r="J458" s="1672"/>
      <c r="K458" s="1672"/>
      <c r="L458" s="1672"/>
      <c r="M458" s="1672"/>
      <c r="N458" s="1672"/>
      <c r="O458" s="1672"/>
      <c r="P458" s="1672"/>
      <c r="Q458" s="1672"/>
      <c r="R458" s="1672"/>
      <c r="S458" s="1672"/>
      <c r="T458" s="1672"/>
      <c r="U458" s="1672"/>
      <c r="V458" s="1672"/>
      <c r="W458" s="1672"/>
      <c r="X458" s="1672"/>
      <c r="Y458" s="2233"/>
      <c r="Z458" s="2233"/>
      <c r="AA458" s="2233"/>
      <c r="AE458" s="2229">
        <v>353969558873</v>
      </c>
      <c r="AF458" s="2229"/>
      <c r="AG458" s="2229"/>
      <c r="AH458" s="2229"/>
      <c r="AI458" s="2229"/>
      <c r="AJ458" s="2229"/>
      <c r="AK458" s="2229"/>
      <c r="AL458" s="2229"/>
      <c r="AM458" s="2229"/>
      <c r="AN458" s="1621"/>
      <c r="AO458" s="2229">
        <v>352808174363</v>
      </c>
      <c r="AP458" s="2229"/>
      <c r="AQ458" s="2229"/>
      <c r="AR458" s="2229"/>
      <c r="AS458" s="2229"/>
      <c r="AT458" s="2229"/>
      <c r="AU458" s="2229"/>
      <c r="AV458" s="2229"/>
      <c r="AW458" s="2229"/>
      <c r="BA458" s="1702" t="s">
        <v>728</v>
      </c>
      <c r="BB458" s="1672"/>
      <c r="BC458" s="1672"/>
      <c r="BD458" s="1672"/>
      <c r="BE458" s="1672"/>
      <c r="BF458" s="1672"/>
      <c r="BG458" s="1672"/>
      <c r="BH458" s="1672"/>
      <c r="BI458" s="1672"/>
      <c r="BJ458" s="1672"/>
      <c r="BK458" s="1672"/>
      <c r="BL458" s="1672"/>
      <c r="BM458" s="1672"/>
      <c r="BN458" s="1672"/>
      <c r="BO458" s="1672"/>
      <c r="BP458" s="1672"/>
      <c r="BQ458" s="1672"/>
      <c r="BR458" s="1672"/>
      <c r="BU458" s="2224"/>
      <c r="BV458" s="2224"/>
      <c r="BW458" s="2224"/>
      <c r="BX458" s="2224"/>
      <c r="BY458" s="2224"/>
      <c r="BZ458" s="2224"/>
      <c r="CB458" s="2224"/>
      <c r="CC458" s="2224"/>
      <c r="CD458" s="2224"/>
      <c r="CE458" s="2224"/>
      <c r="CF458" s="2224"/>
      <c r="CG458" s="2224"/>
      <c r="CH458" s="1619"/>
    </row>
    <row r="459" spans="1:91" ht="17.25" customHeight="1">
      <c r="C459" s="1702" t="s">
        <v>1849</v>
      </c>
      <c r="D459" s="1672"/>
      <c r="E459" s="1672"/>
      <c r="F459" s="1672"/>
      <c r="G459" s="1672"/>
      <c r="H459" s="1672"/>
      <c r="I459" s="1672"/>
      <c r="J459" s="1672"/>
      <c r="K459" s="1672"/>
      <c r="L459" s="1672"/>
      <c r="M459" s="1672"/>
      <c r="N459" s="1672"/>
      <c r="O459" s="1672"/>
      <c r="P459" s="1672"/>
      <c r="Q459" s="1672"/>
      <c r="R459" s="1672"/>
      <c r="S459" s="1672"/>
      <c r="T459" s="1672"/>
      <c r="U459" s="1672"/>
      <c r="V459" s="1672"/>
      <c r="W459" s="1672"/>
      <c r="X459" s="1672"/>
      <c r="Y459" s="2233"/>
      <c r="Z459" s="2233"/>
      <c r="AA459" s="2233"/>
      <c r="AE459" s="2229">
        <v>2145854037</v>
      </c>
      <c r="AF459" s="2229"/>
      <c r="AG459" s="2229"/>
      <c r="AH459" s="2229"/>
      <c r="AI459" s="2229"/>
      <c r="AJ459" s="2229"/>
      <c r="AK459" s="2229"/>
      <c r="AL459" s="2229"/>
      <c r="AM459" s="2229"/>
      <c r="AN459" s="1621"/>
      <c r="AO459" s="2229">
        <v>662758236</v>
      </c>
      <c r="AP459" s="2229"/>
      <c r="AQ459" s="2229"/>
      <c r="AR459" s="2229"/>
      <c r="AS459" s="2229"/>
      <c r="AT459" s="2229"/>
      <c r="AU459" s="2229"/>
      <c r="AV459" s="2229"/>
      <c r="AW459" s="2229"/>
      <c r="BA459" s="1702" t="s">
        <v>728</v>
      </c>
      <c r="BB459" s="1672"/>
      <c r="BC459" s="1672"/>
      <c r="BD459" s="1672"/>
      <c r="BE459" s="1672"/>
      <c r="BF459" s="1672"/>
      <c r="BG459" s="1672"/>
      <c r="BH459" s="1672"/>
      <c r="BI459" s="1672"/>
      <c r="BJ459" s="1672"/>
      <c r="BK459" s="1672"/>
      <c r="BL459" s="1672"/>
      <c r="BM459" s="1672"/>
      <c r="BN459" s="1672"/>
      <c r="BO459" s="1672"/>
      <c r="BP459" s="1672"/>
      <c r="BQ459" s="1672"/>
      <c r="BR459" s="1672"/>
      <c r="BU459" s="2224"/>
      <c r="BV459" s="2224"/>
      <c r="BW459" s="2224"/>
      <c r="BX459" s="2224"/>
      <c r="BY459" s="2224"/>
      <c r="BZ459" s="2224"/>
      <c r="CB459" s="2224"/>
      <c r="CC459" s="2224"/>
      <c r="CD459" s="2224"/>
      <c r="CE459" s="2224"/>
      <c r="CF459" s="2224"/>
      <c r="CG459" s="2224"/>
      <c r="CH459" s="1619"/>
    </row>
    <row r="460" spans="1:91" ht="17.25" customHeight="1">
      <c r="C460" s="1702" t="s">
        <v>1432</v>
      </c>
      <c r="D460" s="1672"/>
      <c r="E460" s="1672"/>
      <c r="F460" s="1672"/>
      <c r="G460" s="1672"/>
      <c r="H460" s="1672"/>
      <c r="I460" s="1672"/>
      <c r="J460" s="1672"/>
      <c r="K460" s="1672"/>
      <c r="L460" s="1672"/>
      <c r="M460" s="1672"/>
      <c r="N460" s="1672"/>
      <c r="O460" s="1672"/>
      <c r="P460" s="1672"/>
      <c r="Q460" s="1672"/>
      <c r="R460" s="1672"/>
      <c r="S460" s="1672"/>
      <c r="T460" s="1672"/>
      <c r="U460" s="1672"/>
      <c r="V460" s="1672"/>
      <c r="W460" s="1672"/>
      <c r="X460" s="1672"/>
      <c r="Y460" s="2233"/>
      <c r="Z460" s="2233"/>
      <c r="AA460" s="2233"/>
      <c r="AE460" s="2229">
        <v>135708745797</v>
      </c>
      <c r="AF460" s="2229"/>
      <c r="AG460" s="2229"/>
      <c r="AH460" s="2229"/>
      <c r="AI460" s="2229"/>
      <c r="AJ460" s="2229"/>
      <c r="AK460" s="2229"/>
      <c r="AL460" s="2229"/>
      <c r="AM460" s="2229"/>
      <c r="AN460" s="1621"/>
      <c r="AO460" s="2229">
        <v>37825014133</v>
      </c>
      <c r="AP460" s="2229"/>
      <c r="AQ460" s="2229"/>
      <c r="AR460" s="2229"/>
      <c r="AS460" s="2229"/>
      <c r="AT460" s="2229"/>
      <c r="AU460" s="2229"/>
      <c r="AV460" s="2229"/>
      <c r="AW460" s="2229"/>
      <c r="BA460" s="1702" t="s">
        <v>728</v>
      </c>
      <c r="BB460" s="1672"/>
      <c r="BC460" s="1672"/>
      <c r="BD460" s="1672"/>
      <c r="BE460" s="1672"/>
      <c r="BF460" s="1672"/>
      <c r="BG460" s="1672"/>
      <c r="BH460" s="1672"/>
      <c r="BI460" s="1672"/>
      <c r="BJ460" s="1672"/>
      <c r="BK460" s="1672"/>
      <c r="BL460" s="1672"/>
      <c r="BM460" s="1672"/>
      <c r="BN460" s="1672"/>
      <c r="BO460" s="1672"/>
      <c r="BP460" s="1672"/>
      <c r="BQ460" s="1672"/>
      <c r="BR460" s="1672"/>
      <c r="BU460" s="2224"/>
      <c r="BV460" s="2224"/>
      <c r="BW460" s="2224"/>
      <c r="BX460" s="2224"/>
      <c r="BY460" s="2224"/>
      <c r="BZ460" s="2224"/>
      <c r="CB460" s="2224"/>
      <c r="CC460" s="2224"/>
      <c r="CD460" s="2224"/>
      <c r="CE460" s="2224"/>
      <c r="CF460" s="2224"/>
      <c r="CG460" s="2224"/>
      <c r="CH460" s="1619"/>
    </row>
    <row r="461" spans="1:91" ht="22.5" customHeight="1">
      <c r="C461" s="1672" t="s">
        <v>1899</v>
      </c>
      <c r="D461" s="1672"/>
      <c r="E461" s="1672"/>
      <c r="F461" s="1672"/>
      <c r="G461" s="1672"/>
      <c r="H461" s="1672"/>
      <c r="I461" s="1672"/>
      <c r="J461" s="1672"/>
      <c r="K461" s="1672"/>
      <c r="L461" s="1672"/>
      <c r="M461" s="1672"/>
      <c r="N461" s="1672"/>
      <c r="O461" s="1672"/>
      <c r="P461" s="1672"/>
      <c r="Q461" s="1672"/>
      <c r="R461" s="1672"/>
      <c r="S461" s="1672"/>
      <c r="T461" s="1672"/>
      <c r="U461" s="1672"/>
      <c r="V461" s="1672"/>
      <c r="W461" s="1672"/>
      <c r="X461" s="1672"/>
      <c r="Y461" s="2233"/>
      <c r="Z461" s="2233"/>
      <c r="AA461" s="2233"/>
      <c r="AE461" s="2231">
        <v>230583995895</v>
      </c>
      <c r="AF461" s="2231"/>
      <c r="AG461" s="2231"/>
      <c r="AH461" s="2231"/>
      <c r="AI461" s="2231"/>
      <c r="AJ461" s="2231"/>
      <c r="AK461" s="2231"/>
      <c r="AL461" s="2231"/>
      <c r="AM461" s="2231"/>
      <c r="AN461" s="1622"/>
      <c r="AO461" s="2231">
        <v>2003862945</v>
      </c>
      <c r="AP461" s="2231"/>
      <c r="AQ461" s="2231"/>
      <c r="AR461" s="2231"/>
      <c r="AS461" s="2231"/>
      <c r="AT461" s="2231"/>
      <c r="AU461" s="2231"/>
      <c r="AV461" s="2231"/>
      <c r="AW461" s="2231"/>
      <c r="BA461" s="1702" t="s">
        <v>714</v>
      </c>
      <c r="BB461" s="1672"/>
      <c r="BC461" s="1672"/>
      <c r="BD461" s="1672"/>
      <c r="BE461" s="1672"/>
      <c r="BF461" s="1672"/>
      <c r="BG461" s="1672"/>
      <c r="BH461" s="1672"/>
      <c r="BI461" s="1672"/>
      <c r="BJ461" s="1672"/>
      <c r="BK461" s="1672"/>
      <c r="BL461" s="1672"/>
      <c r="BM461" s="1672"/>
      <c r="BN461" s="1672"/>
      <c r="BO461" s="1672"/>
      <c r="BP461" s="1672"/>
      <c r="BQ461" s="1672"/>
      <c r="BR461" s="1672"/>
      <c r="BU461" s="2224"/>
      <c r="BV461" s="2224"/>
      <c r="BW461" s="2224"/>
      <c r="BX461" s="2224"/>
      <c r="BY461" s="2224"/>
      <c r="BZ461" s="2224"/>
      <c r="CB461" s="2224"/>
      <c r="CC461" s="2224"/>
      <c r="CD461" s="2224"/>
      <c r="CE461" s="2224"/>
      <c r="CF461" s="2224"/>
      <c r="CG461" s="2224"/>
      <c r="CH461" s="1619"/>
      <c r="CK461" s="438"/>
      <c r="CL461" s="1664"/>
    </row>
    <row r="462" spans="1:91" ht="17.25" customHeight="1">
      <c r="C462" s="1672" t="s">
        <v>1900</v>
      </c>
      <c r="D462" s="1672"/>
      <c r="E462" s="1672"/>
      <c r="F462" s="1672"/>
      <c r="G462" s="1672"/>
      <c r="H462" s="1672"/>
      <c r="I462" s="1672"/>
      <c r="J462" s="1672"/>
      <c r="K462" s="1672"/>
      <c r="L462" s="1672"/>
      <c r="M462" s="1672"/>
      <c r="N462" s="1672"/>
      <c r="O462" s="1672"/>
      <c r="P462" s="1672"/>
      <c r="Q462" s="1672"/>
      <c r="R462" s="1672"/>
      <c r="S462" s="1672"/>
      <c r="T462" s="1672"/>
      <c r="U462" s="1672"/>
      <c r="V462" s="1672"/>
      <c r="W462" s="1672"/>
      <c r="X462" s="1672"/>
      <c r="Y462" s="2359"/>
      <c r="Z462" s="2359"/>
      <c r="AA462" s="2359"/>
      <c r="AE462" s="2231">
        <v>225664617100</v>
      </c>
      <c r="AF462" s="2231"/>
      <c r="AG462" s="2231"/>
      <c r="AH462" s="2231"/>
      <c r="AI462" s="2231"/>
      <c r="AJ462" s="2231"/>
      <c r="AK462" s="2231"/>
      <c r="AL462" s="2231"/>
      <c r="AM462" s="2231"/>
      <c r="AN462" s="1621"/>
      <c r="AO462" s="2231">
        <v>402197250</v>
      </c>
      <c r="AP462" s="2231"/>
      <c r="AQ462" s="2231"/>
      <c r="AR462" s="2231"/>
      <c r="AS462" s="2231"/>
      <c r="AT462" s="2231"/>
      <c r="AU462" s="2231"/>
      <c r="AV462" s="2231"/>
      <c r="AW462" s="2231"/>
      <c r="BA462" s="1672" t="s">
        <v>521</v>
      </c>
      <c r="BB462" s="1672"/>
      <c r="BC462" s="1672"/>
      <c r="BD462" s="1672"/>
      <c r="BE462" s="1672"/>
      <c r="BF462" s="1672"/>
      <c r="BG462" s="1672"/>
      <c r="BH462" s="1672"/>
      <c r="BI462" s="1672"/>
      <c r="BJ462" s="1672"/>
      <c r="BK462" s="1672"/>
      <c r="BL462" s="1672"/>
      <c r="BM462" s="1672"/>
      <c r="BN462" s="1672"/>
      <c r="BO462" s="1672"/>
      <c r="BP462" s="1672"/>
      <c r="BQ462" s="1672"/>
      <c r="BR462" s="1672"/>
      <c r="BU462" s="2831">
        <v>0</v>
      </c>
      <c r="BV462" s="2831"/>
      <c r="BW462" s="2831"/>
      <c r="BX462" s="2831"/>
      <c r="BY462" s="2831"/>
      <c r="BZ462" s="2831"/>
      <c r="CB462" s="2831">
        <v>0</v>
      </c>
      <c r="CC462" s="2831"/>
      <c r="CD462" s="2831"/>
      <c r="CE462" s="2831"/>
      <c r="CF462" s="2831"/>
      <c r="CG462" s="2831"/>
      <c r="CH462" s="257"/>
      <c r="CI462" s="1226"/>
      <c r="CJ462" s="1279"/>
      <c r="CK462" s="438"/>
      <c r="CL462" s="1664"/>
    </row>
    <row r="463" spans="1:91" ht="17.25" customHeight="1">
      <c r="C463" s="1702" t="s">
        <v>974</v>
      </c>
      <c r="D463" s="1672"/>
      <c r="E463" s="1672"/>
      <c r="F463" s="1672"/>
      <c r="G463" s="1672"/>
      <c r="H463" s="1672"/>
      <c r="I463" s="1672"/>
      <c r="J463" s="1672"/>
      <c r="K463" s="1672"/>
      <c r="L463" s="1672"/>
      <c r="M463" s="1672"/>
      <c r="N463" s="1672"/>
      <c r="O463" s="1672"/>
      <c r="P463" s="1672"/>
      <c r="Q463" s="1672"/>
      <c r="R463" s="1672"/>
      <c r="S463" s="1672"/>
      <c r="T463" s="1672"/>
      <c r="U463" s="1672"/>
      <c r="V463" s="1672"/>
      <c r="W463" s="1672"/>
      <c r="X463" s="1672"/>
      <c r="Y463" s="2233"/>
      <c r="Z463" s="2233"/>
      <c r="AA463" s="2233"/>
      <c r="AE463" s="2229">
        <v>225664617100</v>
      </c>
      <c r="AF463" s="2229"/>
      <c r="AG463" s="2229"/>
      <c r="AH463" s="2229"/>
      <c r="AI463" s="2229"/>
      <c r="AJ463" s="2229"/>
      <c r="AK463" s="2229"/>
      <c r="AL463" s="2229"/>
      <c r="AM463" s="2229"/>
      <c r="AN463" s="1621"/>
      <c r="AO463" s="2229">
        <v>0</v>
      </c>
      <c r="AP463" s="2229"/>
      <c r="AQ463" s="2229"/>
      <c r="AR463" s="2229"/>
      <c r="AS463" s="2229"/>
      <c r="AT463" s="2229"/>
      <c r="AU463" s="2229"/>
      <c r="AV463" s="2229"/>
      <c r="AW463" s="2229"/>
      <c r="BA463" s="1702" t="s">
        <v>728</v>
      </c>
      <c r="BB463" s="1672"/>
      <c r="BC463" s="1672"/>
      <c r="BD463" s="1672"/>
      <c r="BE463" s="1672"/>
      <c r="BF463" s="1672"/>
      <c r="BG463" s="1672"/>
      <c r="BH463" s="1672"/>
      <c r="BI463" s="1672"/>
      <c r="BJ463" s="1672"/>
      <c r="BK463" s="1672"/>
      <c r="BL463" s="1672"/>
      <c r="BM463" s="1672"/>
      <c r="BN463" s="1672"/>
      <c r="BO463" s="1672"/>
      <c r="BP463" s="1672"/>
      <c r="BQ463" s="1672"/>
      <c r="BR463" s="1672"/>
      <c r="BU463" s="2224"/>
      <c r="BV463" s="2224"/>
      <c r="BW463" s="2224"/>
      <c r="BX463" s="2224"/>
      <c r="BY463" s="2224"/>
      <c r="BZ463" s="2224"/>
      <c r="CB463" s="2224"/>
      <c r="CC463" s="2224"/>
      <c r="CD463" s="2224"/>
      <c r="CE463" s="2224"/>
      <c r="CF463" s="2224"/>
      <c r="CG463" s="2224"/>
      <c r="CH463" s="1619"/>
    </row>
    <row r="464" spans="1:91" ht="17.25" customHeight="1">
      <c r="C464" s="1702"/>
      <c r="D464" s="1229" t="s">
        <v>2119</v>
      </c>
      <c r="E464" s="1672"/>
      <c r="F464" s="1672"/>
      <c r="G464" s="1672"/>
      <c r="H464" s="1672"/>
      <c r="I464" s="1672"/>
      <c r="J464" s="1672"/>
      <c r="K464" s="1672"/>
      <c r="L464" s="1672"/>
      <c r="M464" s="1672"/>
      <c r="N464" s="1672"/>
      <c r="O464" s="1672"/>
      <c r="P464" s="1672"/>
      <c r="Q464" s="1672"/>
      <c r="R464" s="1672"/>
      <c r="S464" s="1672"/>
      <c r="T464" s="1672"/>
      <c r="U464" s="1672"/>
      <c r="V464" s="1672"/>
      <c r="W464" s="1672"/>
      <c r="X464" s="1672"/>
      <c r="Y464" s="1625"/>
      <c r="Z464" s="1625"/>
      <c r="AA464" s="1625"/>
      <c r="AE464" s="2428">
        <v>225664617100</v>
      </c>
      <c r="AF464" s="2428"/>
      <c r="AG464" s="2428"/>
      <c r="AH464" s="2428"/>
      <c r="AI464" s="2428"/>
      <c r="AJ464" s="2428"/>
      <c r="AK464" s="2428"/>
      <c r="AL464" s="2428"/>
      <c r="AM464" s="2428"/>
      <c r="AN464" s="1621"/>
      <c r="AO464" s="2428">
        <v>0</v>
      </c>
      <c r="AP464" s="2428"/>
      <c r="AQ464" s="2428"/>
      <c r="AR464" s="2428"/>
      <c r="AS464" s="2428"/>
      <c r="AT464" s="2428"/>
      <c r="AU464" s="2428"/>
      <c r="AV464" s="2428"/>
      <c r="AW464" s="2428"/>
      <c r="BA464" s="1702"/>
      <c r="BB464" s="1672"/>
      <c r="BC464" s="1672"/>
      <c r="BD464" s="1672"/>
      <c r="BE464" s="1672"/>
      <c r="BF464" s="1672"/>
      <c r="BG464" s="1672"/>
      <c r="BH464" s="1672"/>
      <c r="BI464" s="1672"/>
      <c r="BJ464" s="1672"/>
      <c r="BK464" s="1672"/>
      <c r="BL464" s="1672"/>
      <c r="BM464" s="1672"/>
      <c r="BN464" s="1672"/>
      <c r="BO464" s="1672"/>
      <c r="BP464" s="1672"/>
      <c r="BQ464" s="1672"/>
      <c r="BR464" s="1672"/>
      <c r="BU464" s="1619"/>
      <c r="BV464" s="1619"/>
      <c r="BW464" s="1619"/>
      <c r="BX464" s="1619"/>
      <c r="BY464" s="1619"/>
      <c r="BZ464" s="1619"/>
      <c r="CB464" s="1619"/>
      <c r="CC464" s="1619"/>
      <c r="CD464" s="1619"/>
      <c r="CE464" s="1619"/>
      <c r="CF464" s="1619"/>
      <c r="CG464" s="1619"/>
      <c r="CH464" s="1619"/>
    </row>
    <row r="465" spans="3:90" ht="17.25" customHeight="1">
      <c r="C465" s="1702"/>
      <c r="D465" s="1229" t="s">
        <v>1981</v>
      </c>
      <c r="E465" s="1672"/>
      <c r="F465" s="1672"/>
      <c r="G465" s="1672"/>
      <c r="H465" s="1672"/>
      <c r="I465" s="1672"/>
      <c r="J465" s="1672"/>
      <c r="K465" s="1672"/>
      <c r="L465" s="1672"/>
      <c r="M465" s="1672"/>
      <c r="N465" s="1672"/>
      <c r="O465" s="1672"/>
      <c r="P465" s="1672"/>
      <c r="Q465" s="1672"/>
      <c r="R465" s="1672"/>
      <c r="S465" s="1672"/>
      <c r="T465" s="1672"/>
      <c r="U465" s="1672"/>
      <c r="V465" s="1672"/>
      <c r="W465" s="1672"/>
      <c r="X465" s="1672"/>
      <c r="Y465" s="1625"/>
      <c r="Z465" s="1625"/>
      <c r="AA465" s="1625"/>
      <c r="AE465" s="2428">
        <v>0</v>
      </c>
      <c r="AF465" s="2428"/>
      <c r="AG465" s="2428"/>
      <c r="AH465" s="2428"/>
      <c r="AI465" s="2428"/>
      <c r="AJ465" s="2428"/>
      <c r="AK465" s="2428"/>
      <c r="AL465" s="2428"/>
      <c r="AM465" s="2428"/>
      <c r="AN465" s="1621"/>
      <c r="AO465" s="2428">
        <v>402197250</v>
      </c>
      <c r="AP465" s="2428"/>
      <c r="AQ465" s="2428"/>
      <c r="AR465" s="2428"/>
      <c r="AS465" s="2428"/>
      <c r="AT465" s="2428"/>
      <c r="AU465" s="2428"/>
      <c r="AV465" s="2428"/>
      <c r="AW465" s="2428"/>
      <c r="BA465" s="1702"/>
      <c r="BB465" s="1672"/>
      <c r="BC465" s="1672"/>
      <c r="BD465" s="1672"/>
      <c r="BE465" s="1672"/>
      <c r="BF465" s="1672"/>
      <c r="BG465" s="1672"/>
      <c r="BH465" s="1672"/>
      <c r="BI465" s="1672"/>
      <c r="BJ465" s="1672"/>
      <c r="BK465" s="1672"/>
      <c r="BL465" s="1672"/>
      <c r="BM465" s="1672"/>
      <c r="BN465" s="1672"/>
      <c r="BO465" s="1672"/>
      <c r="BP465" s="1672"/>
      <c r="BQ465" s="1672"/>
      <c r="BR465" s="1672"/>
      <c r="BU465" s="1619"/>
      <c r="BV465" s="1619"/>
      <c r="BW465" s="1619"/>
      <c r="BX465" s="1619"/>
      <c r="BY465" s="1619"/>
      <c r="BZ465" s="1619"/>
      <c r="CB465" s="1619"/>
      <c r="CC465" s="1619"/>
      <c r="CD465" s="1619"/>
      <c r="CE465" s="1619"/>
      <c r="CF465" s="1619"/>
      <c r="CG465" s="1619"/>
      <c r="CH465" s="1619"/>
    </row>
    <row r="466" spans="3:90" ht="17.25" hidden="1" customHeight="1">
      <c r="C466" s="1634" t="s">
        <v>975</v>
      </c>
      <c r="Y466" s="2233"/>
      <c r="Z466" s="2233"/>
      <c r="AA466" s="2233"/>
      <c r="AE466" s="2232"/>
      <c r="AF466" s="2232"/>
      <c r="AG466" s="2232"/>
      <c r="AH466" s="2232"/>
      <c r="AI466" s="2232"/>
      <c r="AJ466" s="2232"/>
      <c r="AK466" s="2232"/>
      <c r="AL466" s="2232"/>
      <c r="AM466" s="2232"/>
      <c r="AN466" s="1621"/>
      <c r="AO466" s="2232"/>
      <c r="AP466" s="2232"/>
      <c r="AQ466" s="2232"/>
      <c r="AR466" s="2232"/>
      <c r="AS466" s="2232"/>
      <c r="AT466" s="2232"/>
      <c r="AU466" s="2232"/>
      <c r="AV466" s="2232"/>
      <c r="AW466" s="2232"/>
      <c r="BA466" s="1634" t="s">
        <v>729</v>
      </c>
      <c r="BU466" s="2387"/>
      <c r="BV466" s="2387"/>
      <c r="BW466" s="2387"/>
      <c r="BX466" s="2387"/>
      <c r="BY466" s="2387"/>
      <c r="BZ466" s="2387"/>
      <c r="CB466" s="2387"/>
      <c r="CC466" s="2387"/>
      <c r="CD466" s="2387"/>
      <c r="CE466" s="2387"/>
      <c r="CF466" s="2387"/>
      <c r="CG466" s="2387"/>
      <c r="CH466" s="1619"/>
    </row>
    <row r="467" spans="3:90" ht="15" hidden="1" customHeight="1">
      <c r="C467" s="1634" t="s">
        <v>204</v>
      </c>
      <c r="Y467" s="1625"/>
      <c r="Z467" s="1625"/>
      <c r="AA467" s="1625"/>
      <c r="AE467" s="2284"/>
      <c r="AF467" s="2284"/>
      <c r="AG467" s="2284"/>
      <c r="AH467" s="2284"/>
      <c r="AI467" s="2284"/>
      <c r="AJ467" s="2284"/>
      <c r="AK467" s="2284"/>
      <c r="AL467" s="2284"/>
      <c r="AM467" s="2284"/>
      <c r="AN467" s="1664"/>
      <c r="AO467" s="2284"/>
      <c r="AP467" s="2284"/>
      <c r="AQ467" s="2284"/>
      <c r="AR467" s="2284"/>
      <c r="AS467" s="2284"/>
      <c r="AT467" s="2284"/>
      <c r="AU467" s="2284"/>
      <c r="AV467" s="2284"/>
      <c r="AW467" s="2284"/>
      <c r="BU467" s="1611"/>
      <c r="BV467" s="1611"/>
      <c r="BW467" s="1611"/>
      <c r="BX467" s="1611"/>
      <c r="BY467" s="1611"/>
      <c r="BZ467" s="1611"/>
      <c r="CB467" s="1611"/>
      <c r="CC467" s="1611"/>
      <c r="CD467" s="1611"/>
      <c r="CE467" s="1611"/>
      <c r="CF467" s="1611"/>
      <c r="CG467" s="1611"/>
      <c r="CH467" s="1619"/>
    </row>
    <row r="468" spans="3:90" ht="15" hidden="1" customHeight="1">
      <c r="C468" s="1691" t="s">
        <v>973</v>
      </c>
      <c r="Y468" s="1625"/>
      <c r="Z468" s="1625"/>
      <c r="AA468" s="1625"/>
      <c r="AE468" s="2284">
        <v>0</v>
      </c>
      <c r="AF468" s="2284"/>
      <c r="AG468" s="2284"/>
      <c r="AH468" s="2284"/>
      <c r="AI468" s="2284"/>
      <c r="AJ468" s="2284"/>
      <c r="AK468" s="2284"/>
      <c r="AL468" s="2284"/>
      <c r="AM468" s="2284"/>
      <c r="AN468" s="1664"/>
      <c r="AO468" s="2284">
        <v>0</v>
      </c>
      <c r="AP468" s="2284"/>
      <c r="AQ468" s="2284"/>
      <c r="AR468" s="2284"/>
      <c r="AS468" s="2284"/>
      <c r="AT468" s="2284"/>
      <c r="AU468" s="2284"/>
      <c r="AV468" s="2284"/>
      <c r="AW468" s="2284"/>
      <c r="BU468" s="1611"/>
      <c r="BV468" s="1611"/>
      <c r="BW468" s="1611"/>
      <c r="BX468" s="1611"/>
      <c r="BY468" s="1611"/>
      <c r="BZ468" s="1611"/>
      <c r="CB468" s="1611"/>
      <c r="CC468" s="1611"/>
      <c r="CD468" s="1611"/>
      <c r="CE468" s="1611"/>
      <c r="CF468" s="1611"/>
      <c r="CG468" s="1611"/>
      <c r="CH468" s="1619"/>
    </row>
    <row r="469" spans="3:90" ht="15" hidden="1" customHeight="1">
      <c r="C469" s="1634" t="s">
        <v>976</v>
      </c>
      <c r="Y469" s="1625"/>
      <c r="Z469" s="1625"/>
      <c r="AA469" s="1625"/>
      <c r="AE469" s="2284"/>
      <c r="AF469" s="2284"/>
      <c r="AG469" s="2284"/>
      <c r="AH469" s="2284"/>
      <c r="AI469" s="2284"/>
      <c r="AJ469" s="2284"/>
      <c r="AK469" s="2284"/>
      <c r="AL469" s="2284"/>
      <c r="AM469" s="2284"/>
      <c r="AN469" s="1664"/>
      <c r="AO469" s="2284"/>
      <c r="AP469" s="2284"/>
      <c r="AQ469" s="2284"/>
      <c r="AR469" s="2284"/>
      <c r="AS469" s="2284"/>
      <c r="AT469" s="2284"/>
      <c r="AU469" s="2284"/>
      <c r="AV469" s="2284"/>
      <c r="AW469" s="2284"/>
      <c r="BU469" s="1611"/>
      <c r="BV469" s="1611"/>
      <c r="BW469" s="1611"/>
      <c r="BX469" s="1611"/>
      <c r="BY469" s="1611"/>
      <c r="BZ469" s="1611"/>
      <c r="CB469" s="1611"/>
      <c r="CC469" s="1611"/>
      <c r="CD469" s="1611"/>
      <c r="CE469" s="1611"/>
      <c r="CF469" s="1611"/>
      <c r="CG469" s="1611"/>
      <c r="CH469" s="1619"/>
    </row>
    <row r="470" spans="3:90" ht="15" hidden="1" customHeight="1">
      <c r="C470" s="1634" t="s">
        <v>977</v>
      </c>
      <c r="Y470" s="1625"/>
      <c r="Z470" s="1625"/>
      <c r="AA470" s="1625"/>
      <c r="AE470" s="2284"/>
      <c r="AF470" s="2284"/>
      <c r="AG470" s="2284"/>
      <c r="AH470" s="2284"/>
      <c r="AI470" s="2284"/>
      <c r="AJ470" s="2284"/>
      <c r="AK470" s="2284"/>
      <c r="AL470" s="2284"/>
      <c r="AM470" s="2284"/>
      <c r="AN470" s="1664"/>
      <c r="AO470" s="2284"/>
      <c r="AP470" s="2284"/>
      <c r="AQ470" s="2284"/>
      <c r="AR470" s="2284"/>
      <c r="AS470" s="2284"/>
      <c r="AT470" s="2284"/>
      <c r="AU470" s="2284"/>
      <c r="AV470" s="2284"/>
      <c r="AW470" s="2284"/>
      <c r="BU470" s="1611"/>
      <c r="BV470" s="1611"/>
      <c r="BW470" s="1611"/>
      <c r="BX470" s="1611"/>
      <c r="BY470" s="1611"/>
      <c r="BZ470" s="1611"/>
      <c r="CB470" s="1611"/>
      <c r="CC470" s="1611"/>
      <c r="CD470" s="1611"/>
      <c r="CE470" s="1611"/>
      <c r="CF470" s="1611"/>
      <c r="CG470" s="1611"/>
      <c r="CH470" s="1619"/>
    </row>
    <row r="471" spans="3:90" ht="15" hidden="1" customHeight="1">
      <c r="C471" s="1634" t="s">
        <v>978</v>
      </c>
      <c r="Y471" s="1625"/>
      <c r="Z471" s="1625"/>
      <c r="AA471" s="1625"/>
      <c r="AE471" s="2377"/>
      <c r="AF471" s="2377"/>
      <c r="AG471" s="2377"/>
      <c r="AH471" s="2378"/>
      <c r="AI471" s="2378"/>
      <c r="AJ471" s="2377"/>
      <c r="AK471" s="2378"/>
      <c r="AL471" s="2377"/>
      <c r="AM471" s="2377"/>
      <c r="AN471" s="1664"/>
      <c r="AO471" s="2377"/>
      <c r="AP471" s="2377"/>
      <c r="AQ471" s="2377"/>
      <c r="AR471" s="2378"/>
      <c r="AS471" s="2378"/>
      <c r="AT471" s="2378"/>
      <c r="AU471" s="2377"/>
      <c r="AV471" s="2377"/>
      <c r="AW471" s="2377"/>
      <c r="BU471" s="1611"/>
      <c r="BV471" s="1611"/>
      <c r="BW471" s="1611"/>
      <c r="BX471" s="1611"/>
      <c r="BY471" s="1611"/>
      <c r="BZ471" s="1611"/>
      <c r="CB471" s="1611"/>
      <c r="CC471" s="1611"/>
      <c r="CD471" s="1611"/>
      <c r="CE471" s="1611"/>
      <c r="CF471" s="1611"/>
      <c r="CG471" s="1611"/>
      <c r="CH471" s="1619"/>
    </row>
    <row r="472" spans="3:90" ht="8.25" hidden="1" customHeight="1">
      <c r="C472" s="383"/>
      <c r="D472" s="1672"/>
      <c r="E472" s="1672"/>
      <c r="F472" s="1672"/>
      <c r="G472" s="1672"/>
      <c r="H472" s="1672"/>
      <c r="I472" s="1672"/>
      <c r="J472" s="1672"/>
      <c r="K472" s="1672"/>
      <c r="L472" s="1672"/>
      <c r="M472" s="1672"/>
      <c r="N472" s="1672"/>
      <c r="O472" s="1672"/>
      <c r="P472" s="1672"/>
      <c r="Q472" s="1672"/>
      <c r="R472" s="1672"/>
      <c r="S472" s="1672"/>
      <c r="T472" s="1672"/>
      <c r="U472" s="1672"/>
      <c r="V472" s="1672"/>
      <c r="W472" s="1672"/>
      <c r="X472" s="1672"/>
      <c r="Y472" s="2233"/>
      <c r="Z472" s="2233"/>
      <c r="AA472" s="2233"/>
      <c r="AE472" s="2284"/>
      <c r="AF472" s="2284"/>
      <c r="AG472" s="2284"/>
      <c r="AH472" s="2284"/>
      <c r="AI472" s="2284"/>
      <c r="AJ472" s="2284"/>
      <c r="AK472" s="2284"/>
      <c r="AL472" s="2284"/>
      <c r="AM472" s="2284"/>
      <c r="AN472" s="1664"/>
      <c r="AO472" s="2284"/>
      <c r="AP472" s="2284"/>
      <c r="AQ472" s="2284"/>
      <c r="AR472" s="2284"/>
      <c r="AS472" s="2284"/>
      <c r="AT472" s="2284"/>
      <c r="AU472" s="2284"/>
      <c r="AV472" s="2284"/>
      <c r="AW472" s="2284"/>
      <c r="BA472" s="1702" t="s">
        <v>714</v>
      </c>
      <c r="BB472" s="1672"/>
      <c r="BC472" s="1672"/>
      <c r="BD472" s="1672"/>
      <c r="BE472" s="1672"/>
      <c r="BF472" s="1672"/>
      <c r="BG472" s="1672"/>
      <c r="BH472" s="1672"/>
      <c r="BI472" s="1672"/>
      <c r="BJ472" s="1672"/>
      <c r="BK472" s="1672"/>
      <c r="BL472" s="1672"/>
      <c r="BM472" s="1672"/>
      <c r="BN472" s="1672"/>
      <c r="BO472" s="1672"/>
      <c r="BP472" s="1672"/>
      <c r="BQ472" s="1672"/>
      <c r="BR472" s="1672"/>
      <c r="BU472" s="2224"/>
      <c r="BV472" s="2224"/>
      <c r="BW472" s="2224"/>
      <c r="BX472" s="2224"/>
      <c r="BY472" s="2224"/>
      <c r="BZ472" s="2224"/>
      <c r="CB472" s="2224"/>
      <c r="CC472" s="2224"/>
      <c r="CD472" s="2224"/>
      <c r="CE472" s="2224"/>
      <c r="CF472" s="2224"/>
      <c r="CG472" s="2224"/>
      <c r="CH472" s="1619"/>
      <c r="CK472" s="438"/>
      <c r="CL472" s="1664"/>
    </row>
    <row r="473" spans="3:90" ht="17.25" customHeight="1">
      <c r="C473" s="1672" t="s">
        <v>1901</v>
      </c>
      <c r="D473" s="1672"/>
      <c r="E473" s="1672"/>
      <c r="F473" s="1672"/>
      <c r="G473" s="1672"/>
      <c r="H473" s="1672"/>
      <c r="I473" s="1672"/>
      <c r="J473" s="1672"/>
      <c r="K473" s="1672"/>
      <c r="L473" s="1672"/>
      <c r="M473" s="1672"/>
      <c r="N473" s="1672"/>
      <c r="O473" s="1672"/>
      <c r="P473" s="1672"/>
      <c r="Q473" s="1672"/>
      <c r="R473" s="1672"/>
      <c r="S473" s="1672"/>
      <c r="T473" s="1672"/>
      <c r="U473" s="1672"/>
      <c r="V473" s="1672"/>
      <c r="W473" s="1672"/>
      <c r="X473" s="1672"/>
      <c r="Y473" s="2359"/>
      <c r="Z473" s="2359"/>
      <c r="AA473" s="2359"/>
      <c r="AE473" s="2231">
        <v>4919378795</v>
      </c>
      <c r="AF473" s="2231"/>
      <c r="AG473" s="2231"/>
      <c r="AH473" s="2231"/>
      <c r="AI473" s="2231"/>
      <c r="AJ473" s="2231"/>
      <c r="AK473" s="2231"/>
      <c r="AL473" s="2231"/>
      <c r="AM473" s="2231"/>
      <c r="AN473" s="1621"/>
      <c r="AO473" s="2231">
        <v>1601665695</v>
      </c>
      <c r="AP473" s="2231"/>
      <c r="AQ473" s="2231"/>
      <c r="AR473" s="2231"/>
      <c r="AS473" s="2231"/>
      <c r="AT473" s="2231"/>
      <c r="AU473" s="2231"/>
      <c r="AV473" s="2231"/>
      <c r="AW473" s="2231"/>
      <c r="BA473" s="1672" t="s">
        <v>521</v>
      </c>
      <c r="BB473" s="1672"/>
      <c r="BC473" s="1672"/>
      <c r="BD473" s="1672"/>
      <c r="BE473" s="1672"/>
      <c r="BF473" s="1672"/>
      <c r="BG473" s="1672"/>
      <c r="BH473" s="1672"/>
      <c r="BI473" s="1672"/>
      <c r="BJ473" s="1672"/>
      <c r="BK473" s="1672"/>
      <c r="BL473" s="1672"/>
      <c r="BM473" s="1672"/>
      <c r="BN473" s="1672"/>
      <c r="BO473" s="1672"/>
      <c r="BP473" s="1672"/>
      <c r="BQ473" s="1672"/>
      <c r="BR473" s="1672"/>
      <c r="BU473" s="2831">
        <v>0</v>
      </c>
      <c r="BV473" s="2831"/>
      <c r="BW473" s="2831"/>
      <c r="BX473" s="2831"/>
      <c r="BY473" s="2831"/>
      <c r="BZ473" s="2831"/>
      <c r="CB473" s="2831">
        <v>0</v>
      </c>
      <c r="CC473" s="2831"/>
      <c r="CD473" s="2831"/>
      <c r="CE473" s="2831"/>
      <c r="CF473" s="2831"/>
      <c r="CG473" s="2831"/>
      <c r="CH473" s="257"/>
      <c r="CI473" s="1226"/>
      <c r="CJ473" s="1279"/>
      <c r="CK473" s="438"/>
      <c r="CL473" s="1664"/>
    </row>
    <row r="474" spans="3:90" ht="17.25" customHeight="1">
      <c r="C474" s="1702" t="s">
        <v>1639</v>
      </c>
      <c r="D474" s="1672"/>
      <c r="E474" s="1672"/>
      <c r="F474" s="1672"/>
      <c r="G474" s="1672"/>
      <c r="H474" s="1672"/>
      <c r="I474" s="1672"/>
      <c r="J474" s="1672"/>
      <c r="K474" s="1672"/>
      <c r="L474" s="1672"/>
      <c r="M474" s="1672"/>
      <c r="N474" s="1672"/>
      <c r="O474" s="1672"/>
      <c r="P474" s="1672"/>
      <c r="Q474" s="1672"/>
      <c r="R474" s="1672"/>
      <c r="S474" s="1672"/>
      <c r="T474" s="1672"/>
      <c r="U474" s="1672"/>
      <c r="V474" s="1672"/>
      <c r="W474" s="1672"/>
      <c r="X474" s="1672"/>
      <c r="Y474" s="2233"/>
      <c r="Z474" s="2233"/>
      <c r="AA474" s="2233"/>
      <c r="AE474" s="2229">
        <v>4919378795</v>
      </c>
      <c r="AF474" s="2229"/>
      <c r="AG474" s="2229"/>
      <c r="AH474" s="2229"/>
      <c r="AI474" s="2229"/>
      <c r="AJ474" s="2229"/>
      <c r="AK474" s="2229"/>
      <c r="AL474" s="2229"/>
      <c r="AM474" s="2229"/>
      <c r="AN474" s="1621"/>
      <c r="AO474" s="2229">
        <v>1601665695</v>
      </c>
      <c r="AP474" s="2229"/>
      <c r="AQ474" s="2229"/>
      <c r="AR474" s="2229"/>
      <c r="AS474" s="2229"/>
      <c r="AT474" s="2229"/>
      <c r="AU474" s="2229"/>
      <c r="AV474" s="2229"/>
      <c r="AW474" s="2229"/>
      <c r="BA474" s="1702" t="s">
        <v>728</v>
      </c>
      <c r="BB474" s="1672"/>
      <c r="BC474" s="1672"/>
      <c r="BD474" s="1672"/>
      <c r="BE474" s="1672"/>
      <c r="BF474" s="1672"/>
      <c r="BG474" s="1672"/>
      <c r="BH474" s="1672"/>
      <c r="BI474" s="1672"/>
      <c r="BJ474" s="1672"/>
      <c r="BK474" s="1672"/>
      <c r="BL474" s="1672"/>
      <c r="BM474" s="1672"/>
      <c r="BN474" s="1672"/>
      <c r="BO474" s="1672"/>
      <c r="BP474" s="1672"/>
      <c r="BQ474" s="1672"/>
      <c r="BR474" s="1672"/>
      <c r="BU474" s="2224"/>
      <c r="BV474" s="2224"/>
      <c r="BW474" s="2224"/>
      <c r="BX474" s="2224"/>
      <c r="BY474" s="2224"/>
      <c r="BZ474" s="2224"/>
      <c r="CB474" s="2224"/>
      <c r="CC474" s="2224"/>
      <c r="CD474" s="2224"/>
      <c r="CE474" s="2224"/>
      <c r="CF474" s="2224"/>
      <c r="CG474" s="2224"/>
      <c r="CH474" s="1619"/>
    </row>
    <row r="475" spans="3:90" ht="17.25" customHeight="1">
      <c r="C475" s="1702"/>
      <c r="D475" s="1229" t="s">
        <v>2120</v>
      </c>
      <c r="E475" s="1672"/>
      <c r="F475" s="1672"/>
      <c r="G475" s="1672"/>
      <c r="H475" s="1672"/>
      <c r="I475" s="1672"/>
      <c r="J475" s="1672"/>
      <c r="K475" s="1672"/>
      <c r="L475" s="1672"/>
      <c r="M475" s="1672"/>
      <c r="N475" s="1672"/>
      <c r="O475" s="1672"/>
      <c r="P475" s="1672"/>
      <c r="Q475" s="1672"/>
      <c r="R475" s="1672"/>
      <c r="S475" s="1672"/>
      <c r="T475" s="1672"/>
      <c r="U475" s="1672"/>
      <c r="V475" s="1672"/>
      <c r="W475" s="1672"/>
      <c r="X475" s="1672"/>
      <c r="Y475" s="1625"/>
      <c r="Z475" s="1625"/>
      <c r="AA475" s="1625"/>
      <c r="AE475" s="2428">
        <v>4919378795</v>
      </c>
      <c r="AF475" s="2428"/>
      <c r="AG475" s="2428"/>
      <c r="AH475" s="2428"/>
      <c r="AI475" s="2428"/>
      <c r="AJ475" s="2428"/>
      <c r="AK475" s="2428"/>
      <c r="AL475" s="2428"/>
      <c r="AM475" s="2428"/>
      <c r="AN475" s="1621"/>
      <c r="AO475" s="2428">
        <v>1601665695</v>
      </c>
      <c r="AP475" s="2428"/>
      <c r="AQ475" s="2428"/>
      <c r="AR475" s="2428"/>
      <c r="AS475" s="2428"/>
      <c r="AT475" s="2428"/>
      <c r="AU475" s="2428"/>
      <c r="AV475" s="2428"/>
      <c r="AW475" s="2428"/>
      <c r="BA475" s="1702"/>
      <c r="BB475" s="1672"/>
      <c r="BC475" s="1672"/>
      <c r="BD475" s="1672"/>
      <c r="BE475" s="1672"/>
      <c r="BF475" s="1672"/>
      <c r="BG475" s="1672"/>
      <c r="BH475" s="1672"/>
      <c r="BI475" s="1672"/>
      <c r="BJ475" s="1672"/>
      <c r="BK475" s="1672"/>
      <c r="BL475" s="1672"/>
      <c r="BM475" s="1672"/>
      <c r="BN475" s="1672"/>
      <c r="BO475" s="1672"/>
      <c r="BP475" s="1672"/>
      <c r="BQ475" s="1672"/>
      <c r="BR475" s="1672"/>
      <c r="BU475" s="1619"/>
      <c r="BV475" s="1619"/>
      <c r="BW475" s="1619"/>
      <c r="BX475" s="1619"/>
      <c r="BY475" s="1619"/>
      <c r="BZ475" s="1619"/>
      <c r="CB475" s="1619"/>
      <c r="CC475" s="1619"/>
      <c r="CD475" s="1619"/>
      <c r="CE475" s="1619"/>
      <c r="CF475" s="1619"/>
      <c r="CG475" s="1619"/>
      <c r="CH475" s="1619"/>
    </row>
    <row r="476" spans="3:90" ht="17.25" hidden="1" customHeight="1">
      <c r="C476" s="1634" t="s">
        <v>1638</v>
      </c>
      <c r="Y476" s="2233"/>
      <c r="Z476" s="2233"/>
      <c r="AA476" s="2233"/>
      <c r="AE476" s="2232"/>
      <c r="AF476" s="2232"/>
      <c r="AG476" s="2232"/>
      <c r="AH476" s="2232"/>
      <c r="AI476" s="2232"/>
      <c r="AJ476" s="2232"/>
      <c r="AK476" s="2232"/>
      <c r="AL476" s="2232"/>
      <c r="AM476" s="2232"/>
      <c r="AN476" s="1621"/>
      <c r="AO476" s="2232"/>
      <c r="AP476" s="2232"/>
      <c r="AQ476" s="2232"/>
      <c r="AR476" s="2232"/>
      <c r="AS476" s="2232"/>
      <c r="AT476" s="2232"/>
      <c r="AU476" s="2232"/>
      <c r="AV476" s="2232"/>
      <c r="AW476" s="2232"/>
      <c r="BA476" s="1634" t="s">
        <v>729</v>
      </c>
      <c r="BU476" s="2387"/>
      <c r="BV476" s="2387"/>
      <c r="BW476" s="2387"/>
      <c r="BX476" s="2387"/>
      <c r="BY476" s="2387"/>
      <c r="BZ476" s="2387"/>
      <c r="CB476" s="2387"/>
      <c r="CC476" s="2387"/>
      <c r="CD476" s="2387"/>
      <c r="CE476" s="2387"/>
      <c r="CF476" s="2387"/>
      <c r="CG476" s="2387"/>
      <c r="CH476" s="1619"/>
    </row>
    <row r="477" spans="3:90" ht="17.25" customHeight="1" thickBot="1">
      <c r="C477" s="2394" t="s">
        <v>580</v>
      </c>
      <c r="D477" s="2394"/>
      <c r="E477" s="2394"/>
      <c r="F477" s="2394"/>
      <c r="G477" s="2394"/>
      <c r="H477" s="2394"/>
      <c r="I477" s="2394"/>
      <c r="J477" s="2394"/>
      <c r="K477" s="2394"/>
      <c r="L477" s="2394"/>
      <c r="M477" s="2394"/>
      <c r="N477" s="2394"/>
      <c r="O477" s="2394"/>
      <c r="P477" s="2394"/>
      <c r="Q477" s="2394"/>
      <c r="R477" s="2394"/>
      <c r="S477" s="2394"/>
      <c r="T477" s="2394"/>
      <c r="U477" s="2394"/>
      <c r="V477" s="2394"/>
      <c r="W477" s="2394"/>
      <c r="X477" s="2394"/>
      <c r="Y477" s="2394"/>
      <c r="Z477" s="1670"/>
      <c r="AA477" s="1736"/>
      <c r="AE477" s="2243">
        <v>948072771702</v>
      </c>
      <c r="AF477" s="2243"/>
      <c r="AG477" s="2243"/>
      <c r="AH477" s="2244"/>
      <c r="AI477" s="2244"/>
      <c r="AJ477" s="2243"/>
      <c r="AK477" s="2244"/>
      <c r="AL477" s="2243"/>
      <c r="AM477" s="2243"/>
      <c r="AN477" s="1621"/>
      <c r="AO477" s="2243">
        <v>393702006927</v>
      </c>
      <c r="AP477" s="2243"/>
      <c r="AQ477" s="2243"/>
      <c r="AR477" s="2244"/>
      <c r="AS477" s="2244"/>
      <c r="AT477" s="2245"/>
      <c r="AU477" s="2243"/>
      <c r="AV477" s="2243"/>
      <c r="AW477" s="2243"/>
      <c r="BA477" s="1672" t="s">
        <v>580</v>
      </c>
      <c r="BB477" s="1672"/>
      <c r="BC477" s="1672"/>
      <c r="BD477" s="1672"/>
      <c r="BE477" s="1672"/>
      <c r="BF477" s="1672"/>
      <c r="BG477" s="1672"/>
      <c r="BH477" s="1672"/>
      <c r="BI477" s="1672"/>
      <c r="BJ477" s="1672"/>
      <c r="BK477" s="1672"/>
      <c r="BL477" s="1672"/>
      <c r="BM477" s="1672"/>
      <c r="BN477" s="1672"/>
      <c r="BO477" s="1672"/>
      <c r="BP477" s="1672"/>
      <c r="BQ477" s="1672"/>
      <c r="BR477" s="1672"/>
      <c r="BU477" s="2222">
        <v>0</v>
      </c>
      <c r="BV477" s="2222"/>
      <c r="BW477" s="2222"/>
      <c r="BX477" s="2222"/>
      <c r="BY477" s="2222"/>
      <c r="BZ477" s="2222"/>
      <c r="CB477" s="2222">
        <v>0</v>
      </c>
      <c r="CC477" s="2222"/>
      <c r="CD477" s="2222"/>
      <c r="CE477" s="2222"/>
      <c r="CF477" s="2222"/>
      <c r="CG477" s="2222"/>
      <c r="CH477" s="257"/>
      <c r="CK477" s="1754"/>
      <c r="CL477" s="1754"/>
    </row>
    <row r="478" spans="3:90" ht="15.75" thickTop="1">
      <c r="C478" s="1670"/>
      <c r="D478" s="1670"/>
      <c r="E478" s="1670"/>
      <c r="F478" s="1670"/>
      <c r="G478" s="1670"/>
      <c r="H478" s="1670"/>
      <c r="I478" s="1670"/>
      <c r="J478" s="1670"/>
      <c r="K478" s="1670"/>
      <c r="L478" s="1670"/>
      <c r="M478" s="1670"/>
      <c r="N478" s="1670"/>
      <c r="O478" s="1670"/>
      <c r="P478" s="1670"/>
      <c r="Q478" s="1670"/>
      <c r="R478" s="1670"/>
      <c r="S478" s="1670"/>
      <c r="T478" s="1670"/>
      <c r="U478" s="1670"/>
      <c r="V478" s="1670"/>
      <c r="W478" s="1670"/>
      <c r="X478" s="1670"/>
      <c r="Y478" s="1670"/>
      <c r="Z478" s="1670"/>
      <c r="AA478" s="1736"/>
      <c r="AE478" s="257"/>
      <c r="AF478" s="257"/>
      <c r="AG478" s="257"/>
      <c r="AH478" s="257"/>
      <c r="AI478" s="257"/>
      <c r="AJ478" s="257"/>
      <c r="AK478" s="257"/>
      <c r="AL478" s="257"/>
      <c r="AM478" s="257"/>
      <c r="AO478" s="257"/>
      <c r="AP478" s="257"/>
      <c r="AQ478" s="257"/>
      <c r="AR478" s="257"/>
      <c r="AS478" s="257"/>
      <c r="AT478" s="257"/>
      <c r="AU478" s="257"/>
      <c r="AV478" s="257"/>
      <c r="AW478" s="257"/>
      <c r="BA478" s="1672"/>
      <c r="BB478" s="1672"/>
      <c r="BC478" s="1672"/>
      <c r="BD478" s="1672"/>
      <c r="BE478" s="1672"/>
      <c r="BF478" s="1672"/>
      <c r="BG478" s="1672"/>
      <c r="BH478" s="1672"/>
      <c r="BI478" s="1672"/>
      <c r="BJ478" s="1672"/>
      <c r="BK478" s="1672"/>
      <c r="BL478" s="1672"/>
      <c r="BM478" s="1672"/>
      <c r="BN478" s="1672"/>
      <c r="BO478" s="1672"/>
      <c r="BP478" s="1672"/>
      <c r="BQ478" s="1672"/>
      <c r="BR478" s="1672"/>
      <c r="BU478" s="257"/>
      <c r="BV478" s="257"/>
      <c r="BW478" s="257"/>
      <c r="BX478" s="257"/>
      <c r="BY478" s="257"/>
      <c r="BZ478" s="257"/>
      <c r="CB478" s="257"/>
      <c r="CC478" s="257"/>
      <c r="CD478" s="257"/>
      <c r="CE478" s="257"/>
      <c r="CF478" s="257"/>
      <c r="CG478" s="257"/>
      <c r="CH478" s="257"/>
      <c r="CK478" s="1754"/>
      <c r="CL478" s="1754"/>
    </row>
    <row r="479" spans="3:90">
      <c r="C479" s="1670"/>
      <c r="D479" s="1670"/>
      <c r="E479" s="1670"/>
      <c r="F479" s="1670"/>
      <c r="G479" s="1670"/>
      <c r="H479" s="1670"/>
      <c r="I479" s="1670"/>
      <c r="J479" s="1670"/>
      <c r="K479" s="1670"/>
      <c r="L479" s="1670"/>
      <c r="M479" s="1670"/>
      <c r="N479" s="1670"/>
      <c r="O479" s="1670"/>
      <c r="P479" s="1670"/>
      <c r="Q479" s="1670"/>
      <c r="R479" s="1670"/>
      <c r="S479" s="1670"/>
      <c r="T479" s="1670"/>
      <c r="U479" s="1670"/>
      <c r="V479" s="1670"/>
      <c r="W479" s="1670"/>
      <c r="X479" s="1670"/>
      <c r="Y479" s="1670"/>
      <c r="Z479" s="1670"/>
      <c r="AA479" s="1736"/>
      <c r="AE479" s="2283" t="s">
        <v>2039</v>
      </c>
      <c r="AF479" s="2283"/>
      <c r="AG479" s="2283"/>
      <c r="AH479" s="2283"/>
      <c r="AI479" s="2283"/>
      <c r="AJ479" s="2283"/>
      <c r="AK479" s="2283"/>
      <c r="AL479" s="2283"/>
      <c r="AM479" s="2283"/>
      <c r="AO479" s="2283" t="s">
        <v>512</v>
      </c>
      <c r="AP479" s="2283"/>
      <c r="AQ479" s="2283"/>
      <c r="AR479" s="2283"/>
      <c r="AS479" s="2283"/>
      <c r="AT479" s="2283"/>
      <c r="AU479" s="2283"/>
      <c r="AV479" s="2283"/>
      <c r="AW479" s="2283"/>
      <c r="BA479" s="1672"/>
      <c r="BB479" s="1672"/>
      <c r="BC479" s="1672"/>
      <c r="BD479" s="1672"/>
      <c r="BE479" s="1672"/>
      <c r="BF479" s="1672"/>
      <c r="BG479" s="1672"/>
      <c r="BH479" s="1672"/>
      <c r="BI479" s="1672"/>
      <c r="BJ479" s="1672"/>
      <c r="BK479" s="1672"/>
      <c r="BL479" s="1672"/>
      <c r="BM479" s="1672"/>
      <c r="BN479" s="1672"/>
      <c r="BO479" s="1672"/>
      <c r="BP479" s="1672"/>
      <c r="BQ479" s="1672"/>
      <c r="BR479" s="1672"/>
      <c r="BU479" s="257"/>
      <c r="BV479" s="257"/>
      <c r="BW479" s="257"/>
      <c r="BX479" s="257"/>
      <c r="BY479" s="257"/>
      <c r="BZ479" s="257"/>
      <c r="CB479" s="257"/>
      <c r="CC479" s="257"/>
      <c r="CD479" s="257"/>
      <c r="CE479" s="257"/>
      <c r="CF479" s="257"/>
      <c r="CG479" s="257"/>
      <c r="CH479" s="257"/>
      <c r="CK479" s="1754"/>
      <c r="CL479" s="1754"/>
    </row>
    <row r="480" spans="3:90">
      <c r="C480" s="1672" t="s">
        <v>1357</v>
      </c>
      <c r="D480" s="1670"/>
      <c r="E480" s="1670"/>
      <c r="F480" s="1670"/>
      <c r="G480" s="1670"/>
      <c r="H480" s="1670"/>
      <c r="I480" s="1670"/>
      <c r="J480" s="1670"/>
      <c r="K480" s="1670"/>
      <c r="L480" s="1670"/>
      <c r="M480" s="1670"/>
      <c r="N480" s="1670"/>
      <c r="O480" s="1670"/>
      <c r="P480" s="1670"/>
      <c r="Q480" s="1670"/>
      <c r="R480" s="1670"/>
      <c r="S480" s="1670"/>
      <c r="T480" s="1670"/>
      <c r="U480" s="1670"/>
      <c r="V480" s="1670"/>
      <c r="W480" s="1670"/>
      <c r="X480" s="1670"/>
      <c r="Y480" s="1670"/>
      <c r="Z480" s="1670"/>
      <c r="AA480" s="1736"/>
      <c r="AE480" s="2277" t="s">
        <v>574</v>
      </c>
      <c r="AF480" s="2227"/>
      <c r="AG480" s="2227"/>
      <c r="AH480" s="2228"/>
      <c r="AI480" s="2228"/>
      <c r="AJ480" s="2227"/>
      <c r="AK480" s="2228"/>
      <c r="AL480" s="2227"/>
      <c r="AM480" s="2227"/>
      <c r="AN480" s="1655"/>
      <c r="AO480" s="2226" t="s">
        <v>574</v>
      </c>
      <c r="AP480" s="2227"/>
      <c r="AQ480" s="2227"/>
      <c r="AR480" s="2228"/>
      <c r="AS480" s="2228"/>
      <c r="AT480" s="2228"/>
      <c r="AU480" s="2227"/>
      <c r="AV480" s="2227"/>
      <c r="AW480" s="2227"/>
      <c r="BA480" s="1672"/>
      <c r="BB480" s="1672"/>
      <c r="BC480" s="1672"/>
      <c r="BD480" s="1672"/>
      <c r="BE480" s="1672"/>
      <c r="BF480" s="1672"/>
      <c r="BG480" s="1672"/>
      <c r="BH480" s="1672"/>
      <c r="BI480" s="1672"/>
      <c r="BJ480" s="1672"/>
      <c r="BK480" s="1672"/>
      <c r="BL480" s="1672"/>
      <c r="BM480" s="1672"/>
      <c r="BN480" s="1672"/>
      <c r="BO480" s="1672"/>
      <c r="BP480" s="1672"/>
      <c r="BQ480" s="1672"/>
      <c r="BR480" s="1672"/>
      <c r="BU480" s="257"/>
      <c r="BV480" s="257"/>
      <c r="BW480" s="257"/>
      <c r="BX480" s="257"/>
      <c r="BY480" s="257"/>
      <c r="BZ480" s="257"/>
      <c r="CB480" s="257"/>
      <c r="CC480" s="257"/>
      <c r="CD480" s="257"/>
      <c r="CE480" s="257"/>
      <c r="CF480" s="257"/>
      <c r="CG480" s="257"/>
      <c r="CH480" s="257"/>
      <c r="CI480" s="1230"/>
      <c r="CJ480" s="1204"/>
      <c r="CK480" s="1204"/>
      <c r="CL480" s="1754"/>
    </row>
    <row r="481" spans="1:91" s="1744" customFormat="1" ht="17.25" customHeight="1">
      <c r="A481" s="814"/>
      <c r="B481" s="383"/>
      <c r="C481" s="383" t="s">
        <v>1433</v>
      </c>
      <c r="D481" s="1231"/>
      <c r="E481" s="1231"/>
      <c r="F481" s="1231"/>
      <c r="G481" s="1231"/>
      <c r="H481" s="1231"/>
      <c r="I481" s="1231"/>
      <c r="J481" s="1231"/>
      <c r="K481" s="1231"/>
      <c r="L481" s="1231"/>
      <c r="M481" s="1231"/>
      <c r="N481" s="1231"/>
      <c r="O481" s="1231"/>
      <c r="P481" s="1231"/>
      <c r="Q481" s="1231"/>
      <c r="R481" s="1231"/>
      <c r="S481" s="1231"/>
      <c r="T481" s="1231"/>
      <c r="U481" s="1231"/>
      <c r="V481" s="1231"/>
      <c r="W481" s="1231"/>
      <c r="X481" s="1231"/>
      <c r="Y481" s="1231"/>
      <c r="Z481" s="1231"/>
      <c r="AA481" s="386"/>
      <c r="AE481" s="3083">
        <v>317265808619</v>
      </c>
      <c r="AF481" s="3083"/>
      <c r="AG481" s="3083"/>
      <c r="AH481" s="3084"/>
      <c r="AI481" s="3084"/>
      <c r="AJ481" s="3083"/>
      <c r="AK481" s="3085"/>
      <c r="AL481" s="3083"/>
      <c r="AM481" s="3083"/>
      <c r="AN481" s="1219"/>
      <c r="AO481" s="3083">
        <v>316199510944</v>
      </c>
      <c r="AP481" s="3083"/>
      <c r="AQ481" s="3083"/>
      <c r="AR481" s="3084"/>
      <c r="AS481" s="3084"/>
      <c r="AT481" s="3083"/>
      <c r="AU481" s="3085"/>
      <c r="AV481" s="3083"/>
      <c r="AW481" s="3083"/>
      <c r="AY481" s="383"/>
      <c r="AZ481" s="383"/>
      <c r="BA481" s="383"/>
      <c r="BB481" s="383"/>
      <c r="BC481" s="383"/>
      <c r="BD481" s="383"/>
      <c r="BE481" s="383"/>
      <c r="BF481" s="383"/>
      <c r="BG481" s="383"/>
      <c r="BH481" s="383"/>
      <c r="BI481" s="383"/>
      <c r="BJ481" s="383"/>
      <c r="BK481" s="383"/>
      <c r="BL481" s="383"/>
      <c r="BM481" s="383"/>
      <c r="BN481" s="383"/>
      <c r="BO481" s="383"/>
      <c r="BP481" s="383"/>
      <c r="BQ481" s="383"/>
      <c r="BR481" s="383"/>
      <c r="BU481" s="1287"/>
      <c r="BV481" s="1287"/>
      <c r="BW481" s="1287"/>
      <c r="BX481" s="1287"/>
      <c r="BY481" s="1287"/>
      <c r="BZ481" s="1287"/>
      <c r="CB481" s="1287"/>
      <c r="CC481" s="1287"/>
      <c r="CD481" s="1287"/>
      <c r="CE481" s="1287"/>
      <c r="CF481" s="1287"/>
      <c r="CG481" s="1287"/>
      <c r="CH481" s="1287"/>
      <c r="CI481" s="1232"/>
      <c r="CJ481" s="1207"/>
      <c r="CK481" s="1207"/>
      <c r="CL481" s="1233"/>
      <c r="CM481" s="436"/>
    </row>
    <row r="482" spans="1:91" s="1744" customFormat="1" ht="17.25" customHeight="1">
      <c r="A482" s="814"/>
      <c r="B482" s="383"/>
      <c r="C482" s="383" t="s">
        <v>1434</v>
      </c>
      <c r="D482" s="1231"/>
      <c r="E482" s="1231"/>
      <c r="F482" s="1231"/>
      <c r="G482" s="1231"/>
      <c r="H482" s="1231"/>
      <c r="I482" s="1231"/>
      <c r="J482" s="1231"/>
      <c r="K482" s="1231"/>
      <c r="L482" s="1231"/>
      <c r="M482" s="1231"/>
      <c r="N482" s="1231"/>
      <c r="O482" s="1231"/>
      <c r="P482" s="1231"/>
      <c r="Q482" s="1231"/>
      <c r="R482" s="1231"/>
      <c r="S482" s="1231"/>
      <c r="T482" s="1231"/>
      <c r="U482" s="1231"/>
      <c r="V482" s="1231"/>
      <c r="W482" s="1231"/>
      <c r="X482" s="1231"/>
      <c r="Y482" s="1231"/>
      <c r="Z482" s="1231"/>
      <c r="AA482" s="386"/>
      <c r="AE482" s="2363">
        <v>36703750254</v>
      </c>
      <c r="AF482" s="2363"/>
      <c r="AG482" s="2363"/>
      <c r="AH482" s="2363"/>
      <c r="AI482" s="2363"/>
      <c r="AJ482" s="2363"/>
      <c r="AK482" s="2363"/>
      <c r="AL482" s="2363"/>
      <c r="AM482" s="2363"/>
      <c r="AN482" s="1219"/>
      <c r="AO482" s="2363">
        <v>36608663419</v>
      </c>
      <c r="AP482" s="2363"/>
      <c r="AQ482" s="2363"/>
      <c r="AR482" s="2363"/>
      <c r="AS482" s="2363"/>
      <c r="AT482" s="2363"/>
      <c r="AU482" s="2363"/>
      <c r="AV482" s="2363"/>
      <c r="AW482" s="2363"/>
      <c r="AY482" s="383"/>
      <c r="AZ482" s="383"/>
      <c r="BA482" s="383"/>
      <c r="BB482" s="383"/>
      <c r="BC482" s="383"/>
      <c r="BD482" s="383"/>
      <c r="BE482" s="383"/>
      <c r="BF482" s="383"/>
      <c r="BG482" s="383"/>
      <c r="BH482" s="383"/>
      <c r="BI482" s="383"/>
      <c r="BJ482" s="383"/>
      <c r="BK482" s="383"/>
      <c r="BL482" s="383"/>
      <c r="BM482" s="383"/>
      <c r="BN482" s="383"/>
      <c r="BO482" s="383"/>
      <c r="BP482" s="383"/>
      <c r="BQ482" s="383"/>
      <c r="BR482" s="383"/>
      <c r="BU482" s="1287"/>
      <c r="BV482" s="1287"/>
      <c r="BW482" s="1287"/>
      <c r="BX482" s="1287"/>
      <c r="BY482" s="1287"/>
      <c r="BZ482" s="1287"/>
      <c r="CB482" s="1287"/>
      <c r="CC482" s="1287"/>
      <c r="CD482" s="1287"/>
      <c r="CE482" s="1287"/>
      <c r="CF482" s="1287"/>
      <c r="CG482" s="1287"/>
      <c r="CH482" s="1287"/>
      <c r="CI482" s="1232"/>
      <c r="CJ482" s="1207"/>
      <c r="CK482" s="1207"/>
      <c r="CL482" s="1233"/>
      <c r="CM482" s="436"/>
    </row>
    <row r="483" spans="1:91" s="1744" customFormat="1" ht="17.25" hidden="1" customHeight="1">
      <c r="A483" s="814"/>
      <c r="B483" s="383"/>
      <c r="C483" s="383" t="s">
        <v>1895</v>
      </c>
      <c r="D483" s="1231"/>
      <c r="E483" s="1231"/>
      <c r="F483" s="1231"/>
      <c r="G483" s="1231"/>
      <c r="H483" s="1231"/>
      <c r="I483" s="1231"/>
      <c r="J483" s="1231"/>
      <c r="K483" s="1231"/>
      <c r="L483" s="1231"/>
      <c r="M483" s="1231"/>
      <c r="N483" s="1231"/>
      <c r="O483" s="1231"/>
      <c r="P483" s="1231"/>
      <c r="Q483" s="1231"/>
      <c r="R483" s="1231"/>
      <c r="S483" s="1231"/>
      <c r="T483" s="1231"/>
      <c r="U483" s="1231"/>
      <c r="V483" s="1231"/>
      <c r="W483" s="1231"/>
      <c r="X483" s="1231"/>
      <c r="Y483" s="1231"/>
      <c r="Z483" s="1231"/>
      <c r="AA483" s="386"/>
      <c r="AE483" s="2363"/>
      <c r="AF483" s="2363"/>
      <c r="AG483" s="2363"/>
      <c r="AH483" s="2363"/>
      <c r="AI483" s="2363"/>
      <c r="AJ483" s="2363"/>
      <c r="AK483" s="2363"/>
      <c r="AL483" s="2363"/>
      <c r="AM483" s="2363"/>
      <c r="AN483" s="1219"/>
      <c r="AO483" s="2363"/>
      <c r="AP483" s="2363"/>
      <c r="AQ483" s="2363"/>
      <c r="AR483" s="2363"/>
      <c r="AS483" s="2363"/>
      <c r="AT483" s="2363"/>
      <c r="AU483" s="2363"/>
      <c r="AV483" s="2363"/>
      <c r="AW483" s="2363"/>
      <c r="AY483" s="383"/>
      <c r="AZ483" s="383"/>
      <c r="BA483" s="383"/>
      <c r="BB483" s="383"/>
      <c r="BC483" s="383"/>
      <c r="BD483" s="383"/>
      <c r="BE483" s="383"/>
      <c r="BF483" s="383"/>
      <c r="BG483" s="383"/>
      <c r="BH483" s="383"/>
      <c r="BI483" s="383"/>
      <c r="BJ483" s="383"/>
      <c r="BK483" s="383"/>
      <c r="BL483" s="383"/>
      <c r="BM483" s="383"/>
      <c r="BN483" s="383"/>
      <c r="BO483" s="383"/>
      <c r="BP483" s="383"/>
      <c r="BQ483" s="383"/>
      <c r="BR483" s="383"/>
      <c r="BU483" s="1287"/>
      <c r="BV483" s="1287"/>
      <c r="BW483" s="1287"/>
      <c r="BX483" s="1287"/>
      <c r="BY483" s="1287"/>
      <c r="BZ483" s="1287"/>
      <c r="CB483" s="1287"/>
      <c r="CC483" s="1287"/>
      <c r="CD483" s="1287"/>
      <c r="CE483" s="1287"/>
      <c r="CF483" s="1287"/>
      <c r="CG483" s="1287"/>
      <c r="CH483" s="1287"/>
      <c r="CI483" s="1232"/>
      <c r="CJ483" s="1207"/>
      <c r="CK483" s="1207"/>
      <c r="CL483" s="1233"/>
      <c r="CM483" s="436"/>
    </row>
    <row r="484" spans="1:91" s="1744" customFormat="1" ht="17.25" hidden="1" customHeight="1">
      <c r="A484" s="814"/>
      <c r="B484" s="383"/>
      <c r="C484" s="1229" t="s">
        <v>1884</v>
      </c>
      <c r="D484" s="1231"/>
      <c r="E484" s="1231"/>
      <c r="F484" s="1231"/>
      <c r="G484" s="1231"/>
      <c r="H484" s="1231"/>
      <c r="I484" s="1231"/>
      <c r="J484" s="1231"/>
      <c r="K484" s="1231"/>
      <c r="L484" s="1231"/>
      <c r="M484" s="1231"/>
      <c r="N484" s="1231"/>
      <c r="O484" s="1231"/>
      <c r="P484" s="1231"/>
      <c r="Q484" s="1231"/>
      <c r="R484" s="1231"/>
      <c r="S484" s="1231"/>
      <c r="T484" s="1231"/>
      <c r="U484" s="1231"/>
      <c r="V484" s="1231"/>
      <c r="W484" s="1231"/>
      <c r="X484" s="1231"/>
      <c r="Y484" s="1231"/>
      <c r="Z484" s="1231"/>
      <c r="AA484" s="386"/>
      <c r="AE484" s="2363"/>
      <c r="AF484" s="2363"/>
      <c r="AG484" s="2363"/>
      <c r="AH484" s="2363"/>
      <c r="AI484" s="2363"/>
      <c r="AJ484" s="2363"/>
      <c r="AK484" s="2363"/>
      <c r="AL484" s="2363"/>
      <c r="AM484" s="2363"/>
      <c r="AN484" s="1219"/>
      <c r="AO484" s="2363"/>
      <c r="AP484" s="2363"/>
      <c r="AQ484" s="2363"/>
      <c r="AR484" s="2363"/>
      <c r="AS484" s="2363"/>
      <c r="AT484" s="2363"/>
      <c r="AU484" s="2363"/>
      <c r="AV484" s="2363"/>
      <c r="AW484" s="2363"/>
      <c r="AY484" s="383"/>
      <c r="AZ484" s="383"/>
      <c r="BA484" s="383"/>
      <c r="BB484" s="383"/>
      <c r="BC484" s="383"/>
      <c r="BD484" s="383"/>
      <c r="BE484" s="383"/>
      <c r="BF484" s="383"/>
      <c r="BG484" s="383"/>
      <c r="BH484" s="383"/>
      <c r="BI484" s="383"/>
      <c r="BJ484" s="383"/>
      <c r="BK484" s="383"/>
      <c r="BL484" s="383"/>
      <c r="BM484" s="383"/>
      <c r="BN484" s="383"/>
      <c r="BO484" s="383"/>
      <c r="BP484" s="383"/>
      <c r="BQ484" s="383"/>
      <c r="BR484" s="383"/>
      <c r="BU484" s="1287"/>
      <c r="BV484" s="1287"/>
      <c r="BW484" s="1287"/>
      <c r="BX484" s="1287"/>
      <c r="BY484" s="1287"/>
      <c r="BZ484" s="1287"/>
      <c r="CB484" s="1287"/>
      <c r="CC484" s="1287"/>
      <c r="CD484" s="1287"/>
      <c r="CE484" s="1287"/>
      <c r="CF484" s="1287"/>
      <c r="CG484" s="1287"/>
      <c r="CH484" s="1287"/>
      <c r="CI484" s="1232"/>
      <c r="CJ484" s="1207"/>
      <c r="CK484" s="1207"/>
      <c r="CL484" s="1233"/>
      <c r="CM484" s="436"/>
    </row>
    <row r="485" spans="1:91" s="1744" customFormat="1" ht="17.25" hidden="1" customHeight="1">
      <c r="A485" s="814"/>
      <c r="B485" s="383"/>
      <c r="C485" s="1229" t="s">
        <v>1896</v>
      </c>
      <c r="D485" s="1231"/>
      <c r="E485" s="1231"/>
      <c r="F485" s="1231"/>
      <c r="G485" s="1231"/>
      <c r="H485" s="1231"/>
      <c r="I485" s="1231"/>
      <c r="J485" s="1231"/>
      <c r="K485" s="1231"/>
      <c r="L485" s="1231"/>
      <c r="M485" s="1231"/>
      <c r="N485" s="1231"/>
      <c r="O485" s="1231"/>
      <c r="P485" s="1231"/>
      <c r="Q485" s="1231"/>
      <c r="R485" s="1231"/>
      <c r="S485" s="1231"/>
      <c r="T485" s="1231"/>
      <c r="U485" s="1231"/>
      <c r="V485" s="1231"/>
      <c r="W485" s="1231"/>
      <c r="X485" s="1231"/>
      <c r="Y485" s="1231"/>
      <c r="Z485" s="1231"/>
      <c r="AA485" s="386"/>
      <c r="AE485" s="2363"/>
      <c r="AF485" s="2363"/>
      <c r="AG485" s="2363"/>
      <c r="AH485" s="2363"/>
      <c r="AI485" s="2363"/>
      <c r="AJ485" s="2363"/>
      <c r="AK485" s="2363"/>
      <c r="AL485" s="2363"/>
      <c r="AM485" s="2363"/>
      <c r="AN485" s="1219"/>
      <c r="AO485" s="2363"/>
      <c r="AP485" s="2363"/>
      <c r="AQ485" s="2363"/>
      <c r="AR485" s="2363"/>
      <c r="AS485" s="2363"/>
      <c r="AT485" s="2363"/>
      <c r="AU485" s="2363"/>
      <c r="AV485" s="2363"/>
      <c r="AW485" s="2363"/>
      <c r="AY485" s="383"/>
      <c r="AZ485" s="383"/>
      <c r="BA485" s="383"/>
      <c r="BB485" s="383"/>
      <c r="BC485" s="383"/>
      <c r="BD485" s="383"/>
      <c r="BE485" s="383"/>
      <c r="BF485" s="383"/>
      <c r="BG485" s="383"/>
      <c r="BH485" s="383"/>
      <c r="BI485" s="383"/>
      <c r="BJ485" s="383"/>
      <c r="BK485" s="383"/>
      <c r="BL485" s="383"/>
      <c r="BM485" s="383"/>
      <c r="BN485" s="383"/>
      <c r="BO485" s="383"/>
      <c r="BP485" s="383"/>
      <c r="BQ485" s="383"/>
      <c r="BR485" s="383"/>
      <c r="BU485" s="1287"/>
      <c r="BV485" s="1287"/>
      <c r="BW485" s="1287"/>
      <c r="BX485" s="1287"/>
      <c r="BY485" s="1287"/>
      <c r="BZ485" s="1287"/>
      <c r="CB485" s="1287"/>
      <c r="CC485" s="1287"/>
      <c r="CD485" s="1287"/>
      <c r="CE485" s="1287"/>
      <c r="CF485" s="1287"/>
      <c r="CG485" s="1287"/>
      <c r="CH485" s="1287"/>
      <c r="CI485" s="1232"/>
      <c r="CJ485" s="1207"/>
      <c r="CK485" s="1207"/>
      <c r="CL485" s="1233"/>
      <c r="CM485" s="436"/>
    </row>
    <row r="486" spans="1:91" s="1744" customFormat="1" ht="17.25" customHeight="1">
      <c r="A486" s="814"/>
      <c r="B486" s="383"/>
      <c r="C486" s="1229" t="s">
        <v>2121</v>
      </c>
      <c r="D486" s="1231"/>
      <c r="E486" s="1231"/>
      <c r="F486" s="1231"/>
      <c r="G486" s="1231"/>
      <c r="H486" s="1231"/>
      <c r="I486" s="1231"/>
      <c r="J486" s="1231"/>
      <c r="K486" s="1231"/>
      <c r="L486" s="1231"/>
      <c r="M486" s="1231"/>
      <c r="N486" s="1231"/>
      <c r="O486" s="1231"/>
      <c r="P486" s="1231"/>
      <c r="Q486" s="1231"/>
      <c r="R486" s="1231"/>
      <c r="S486" s="1231"/>
      <c r="T486" s="1231"/>
      <c r="U486" s="1231"/>
      <c r="V486" s="1231"/>
      <c r="W486" s="1231"/>
      <c r="X486" s="1231"/>
      <c r="Y486" s="1231"/>
      <c r="Z486" s="1231"/>
      <c r="AA486" s="386"/>
      <c r="AE486" s="2363">
        <v>2145854037</v>
      </c>
      <c r="AF486" s="2363"/>
      <c r="AG486" s="2363"/>
      <c r="AH486" s="2363"/>
      <c r="AI486" s="2363"/>
      <c r="AJ486" s="2363"/>
      <c r="AK486" s="2363"/>
      <c r="AL486" s="2363"/>
      <c r="AM486" s="2363"/>
      <c r="AN486" s="1219"/>
      <c r="AO486" s="2363">
        <v>662758236</v>
      </c>
      <c r="AP486" s="2363"/>
      <c r="AQ486" s="2363"/>
      <c r="AR486" s="2363"/>
      <c r="AS486" s="2363"/>
      <c r="AT486" s="2363"/>
      <c r="AU486" s="2363"/>
      <c r="AV486" s="2363"/>
      <c r="AW486" s="2363"/>
      <c r="AY486" s="383"/>
      <c r="AZ486" s="383"/>
      <c r="BA486" s="383"/>
      <c r="BB486" s="383"/>
      <c r="BC486" s="383"/>
      <c r="BD486" s="383"/>
      <c r="BE486" s="383"/>
      <c r="BF486" s="383"/>
      <c r="BG486" s="383"/>
      <c r="BH486" s="383"/>
      <c r="BI486" s="383"/>
      <c r="BJ486" s="383"/>
      <c r="BK486" s="383"/>
      <c r="BL486" s="383"/>
      <c r="BM486" s="383"/>
      <c r="BN486" s="383"/>
      <c r="BO486" s="383"/>
      <c r="BP486" s="383"/>
      <c r="BQ486" s="383"/>
      <c r="BR486" s="383"/>
      <c r="BU486" s="1287"/>
      <c r="BV486" s="1287"/>
      <c r="BW486" s="1287"/>
      <c r="BX486" s="1287"/>
      <c r="BY486" s="1287"/>
      <c r="BZ486" s="1287"/>
      <c r="CB486" s="1287"/>
      <c r="CC486" s="1287"/>
      <c r="CD486" s="1287"/>
      <c r="CE486" s="1287"/>
      <c r="CF486" s="1287"/>
      <c r="CG486" s="1287"/>
      <c r="CH486" s="1287"/>
      <c r="CI486" s="1232"/>
      <c r="CJ486" s="1207"/>
      <c r="CK486" s="1207"/>
      <c r="CL486" s="1233"/>
      <c r="CM486" s="436"/>
    </row>
    <row r="487" spans="1:91" s="1744" customFormat="1" ht="17.25" customHeight="1">
      <c r="A487" s="814"/>
      <c r="B487" s="383"/>
      <c r="C487" s="1229" t="s">
        <v>2118</v>
      </c>
      <c r="D487" s="1231"/>
      <c r="E487" s="1231"/>
      <c r="F487" s="1231"/>
      <c r="G487" s="1231"/>
      <c r="H487" s="1231"/>
      <c r="I487" s="1231"/>
      <c r="J487" s="1231"/>
      <c r="K487" s="1231"/>
      <c r="L487" s="1231"/>
      <c r="M487" s="1231"/>
      <c r="N487" s="1231"/>
      <c r="O487" s="1231"/>
      <c r="P487" s="1231"/>
      <c r="Q487" s="1231"/>
      <c r="R487" s="1231"/>
      <c r="S487" s="1231"/>
      <c r="T487" s="1231"/>
      <c r="U487" s="1231"/>
      <c r="V487" s="1231"/>
      <c r="W487" s="1231"/>
      <c r="X487" s="1231"/>
      <c r="Y487" s="1231"/>
      <c r="Z487" s="1231"/>
      <c r="AA487" s="386"/>
      <c r="AE487" s="2363">
        <v>135708745797</v>
      </c>
      <c r="AF487" s="2363"/>
      <c r="AG487" s="2363"/>
      <c r="AH487" s="2363"/>
      <c r="AI487" s="2363"/>
      <c r="AJ487" s="2363"/>
      <c r="AK487" s="2363"/>
      <c r="AL487" s="2363"/>
      <c r="AM487" s="2363"/>
      <c r="AN487" s="1219"/>
      <c r="AO487" s="2363">
        <v>37825014133</v>
      </c>
      <c r="AP487" s="2363"/>
      <c r="AQ487" s="2363"/>
      <c r="AR487" s="2363"/>
      <c r="AS487" s="2363"/>
      <c r="AT487" s="2363"/>
      <c r="AU487" s="2363"/>
      <c r="AV487" s="2363"/>
      <c r="AW487" s="2363"/>
      <c r="AY487" s="383"/>
      <c r="AZ487" s="383"/>
      <c r="BA487" s="383"/>
      <c r="BB487" s="383"/>
      <c r="BC487" s="383"/>
      <c r="BD487" s="383"/>
      <c r="BE487" s="383"/>
      <c r="BF487" s="383"/>
      <c r="BG487" s="383"/>
      <c r="BH487" s="383"/>
      <c r="BI487" s="383"/>
      <c r="BJ487" s="383"/>
      <c r="BK487" s="383"/>
      <c r="BL487" s="383"/>
      <c r="BM487" s="383"/>
      <c r="BN487" s="383"/>
      <c r="BO487" s="383"/>
      <c r="BP487" s="383"/>
      <c r="BQ487" s="383"/>
      <c r="BR487" s="383"/>
      <c r="BU487" s="1287"/>
      <c r="BV487" s="1287"/>
      <c r="BW487" s="1287"/>
      <c r="BX487" s="1287"/>
      <c r="BY487" s="1287"/>
      <c r="BZ487" s="1287"/>
      <c r="CB487" s="1287"/>
      <c r="CC487" s="1287"/>
      <c r="CD487" s="1287"/>
      <c r="CE487" s="1287"/>
      <c r="CF487" s="1287"/>
      <c r="CG487" s="1287"/>
      <c r="CH487" s="1287"/>
      <c r="CI487" s="1232"/>
      <c r="CJ487" s="1207"/>
      <c r="CK487" s="1207"/>
      <c r="CL487" s="1233"/>
      <c r="CM487" s="436"/>
    </row>
    <row r="488" spans="1:91" s="1744" customFormat="1" ht="17.25" customHeight="1" thickBot="1">
      <c r="A488" s="1712"/>
      <c r="B488" s="1672"/>
      <c r="C488" s="2394" t="s">
        <v>580</v>
      </c>
      <c r="D488" s="2394"/>
      <c r="E488" s="2394"/>
      <c r="F488" s="2394"/>
      <c r="G488" s="2394"/>
      <c r="H488" s="2394"/>
      <c r="I488" s="2394"/>
      <c r="J488" s="2394"/>
      <c r="K488" s="2394"/>
      <c r="L488" s="2394"/>
      <c r="M488" s="2394"/>
      <c r="N488" s="2394"/>
      <c r="O488" s="2394"/>
      <c r="P488" s="2394"/>
      <c r="Q488" s="2394"/>
      <c r="R488" s="2394"/>
      <c r="S488" s="2394"/>
      <c r="T488" s="2394"/>
      <c r="U488" s="2394"/>
      <c r="V488" s="2394"/>
      <c r="W488" s="2394"/>
      <c r="X488" s="2394"/>
      <c r="Y488" s="2394"/>
      <c r="Z488" s="1670"/>
      <c r="AA488" s="1736"/>
      <c r="AB488" s="1634"/>
      <c r="AC488" s="1634"/>
      <c r="AD488" s="1634"/>
      <c r="AE488" s="2243">
        <v>491824158707</v>
      </c>
      <c r="AF488" s="2243"/>
      <c r="AG488" s="2243"/>
      <c r="AH488" s="2244"/>
      <c r="AI488" s="2244"/>
      <c r="AJ488" s="2243"/>
      <c r="AK488" s="2244"/>
      <c r="AL488" s="2243"/>
      <c r="AM488" s="2243"/>
      <c r="AN488" s="1621"/>
      <c r="AO488" s="2243">
        <v>391295946732</v>
      </c>
      <c r="AP488" s="2243"/>
      <c r="AQ488" s="2243"/>
      <c r="AR488" s="2244"/>
      <c r="AS488" s="2244"/>
      <c r="AT488" s="2243"/>
      <c r="AU488" s="2244"/>
      <c r="AV488" s="2243"/>
      <c r="AW488" s="2243"/>
      <c r="AY488" s="383"/>
      <c r="AZ488" s="383"/>
      <c r="BA488" s="383"/>
      <c r="BB488" s="383"/>
      <c r="BC488" s="383"/>
      <c r="BD488" s="383"/>
      <c r="BE488" s="383"/>
      <c r="BF488" s="383"/>
      <c r="BG488" s="383"/>
      <c r="BH488" s="383"/>
      <c r="BI488" s="383"/>
      <c r="BJ488" s="383"/>
      <c r="BK488" s="383"/>
      <c r="BL488" s="383"/>
      <c r="BM488" s="383"/>
      <c r="BN488" s="383"/>
      <c r="BO488" s="383"/>
      <c r="BP488" s="383"/>
      <c r="BQ488" s="383"/>
      <c r="BR488" s="383"/>
      <c r="BU488" s="1287"/>
      <c r="BV488" s="1287"/>
      <c r="BW488" s="1287"/>
      <c r="BX488" s="1287"/>
      <c r="BY488" s="1287"/>
      <c r="BZ488" s="1287"/>
      <c r="CB488" s="1287"/>
      <c r="CC488" s="1287"/>
      <c r="CD488" s="1287"/>
      <c r="CE488" s="1287"/>
      <c r="CF488" s="1287"/>
      <c r="CG488" s="1287"/>
      <c r="CH488" s="1287"/>
      <c r="CI488" s="1294"/>
      <c r="CJ488" s="1277"/>
      <c r="CK488" s="1234"/>
      <c r="CL488" s="436"/>
      <c r="CM488" s="436"/>
    </row>
    <row r="489" spans="1:91" s="1744" customFormat="1" ht="17.25" customHeight="1" thickTop="1">
      <c r="A489" s="814"/>
      <c r="B489" s="383"/>
      <c r="C489" s="383"/>
      <c r="D489" s="1231"/>
      <c r="E489" s="1231"/>
      <c r="F489" s="1231"/>
      <c r="G489" s="1231"/>
      <c r="H489" s="1231"/>
      <c r="I489" s="1231"/>
      <c r="J489" s="1231"/>
      <c r="K489" s="1231"/>
      <c r="L489" s="1231"/>
      <c r="M489" s="1231"/>
      <c r="N489" s="1231"/>
      <c r="O489" s="1231"/>
      <c r="P489" s="1231"/>
      <c r="Q489" s="1231"/>
      <c r="R489" s="1231"/>
      <c r="S489" s="1231"/>
      <c r="T489" s="1231"/>
      <c r="U489" s="1231"/>
      <c r="V489" s="1231"/>
      <c r="W489" s="1231"/>
      <c r="X489" s="1231"/>
      <c r="Y489" s="1231"/>
      <c r="Z489" s="1231"/>
      <c r="AA489" s="386"/>
      <c r="AE489" s="1287"/>
      <c r="AF489" s="1287"/>
      <c r="AG489" s="1287"/>
      <c r="AH489" s="1287"/>
      <c r="AI489" s="1287"/>
      <c r="AJ489" s="1287"/>
      <c r="AK489" s="1287"/>
      <c r="AL489" s="1287"/>
      <c r="AM489" s="1287"/>
      <c r="AO489" s="1287"/>
      <c r="AP489" s="1287"/>
      <c r="AQ489" s="1287"/>
      <c r="AR489" s="1287"/>
      <c r="AS489" s="1287"/>
      <c r="AT489" s="1287"/>
      <c r="AU489" s="1287"/>
      <c r="AV489" s="1287"/>
      <c r="AW489" s="1287"/>
      <c r="AY489" s="383"/>
      <c r="AZ489" s="383"/>
      <c r="BA489" s="383"/>
      <c r="BB489" s="383"/>
      <c r="BC489" s="383"/>
      <c r="BD489" s="383"/>
      <c r="BE489" s="383"/>
      <c r="BF489" s="383"/>
      <c r="BG489" s="383"/>
      <c r="BH489" s="383"/>
      <c r="BI489" s="383"/>
      <c r="BJ489" s="383"/>
      <c r="BK489" s="383"/>
      <c r="BL489" s="383"/>
      <c r="BM489" s="383"/>
      <c r="BN489" s="383"/>
      <c r="BO489" s="383"/>
      <c r="BP489" s="383"/>
      <c r="BQ489" s="383"/>
      <c r="BR489" s="383"/>
      <c r="BU489" s="1287"/>
      <c r="BV489" s="1287"/>
      <c r="BW489" s="1287"/>
      <c r="BX489" s="1287"/>
      <c r="BY489" s="1287"/>
      <c r="BZ489" s="1287"/>
      <c r="CB489" s="1287"/>
      <c r="CC489" s="1287"/>
      <c r="CD489" s="1287"/>
      <c r="CE489" s="1287"/>
      <c r="CF489" s="1287"/>
      <c r="CG489" s="1287"/>
      <c r="CH489" s="1287"/>
      <c r="CI489" s="1232"/>
      <c r="CJ489" s="1207"/>
      <c r="CK489" s="1207"/>
      <c r="CL489" s="1233"/>
      <c r="CM489" s="436"/>
    </row>
    <row r="490" spans="1:91" s="1744" customFormat="1" ht="17.25" customHeight="1">
      <c r="A490" s="814"/>
      <c r="B490" s="383"/>
      <c r="C490" s="1672" t="s">
        <v>1437</v>
      </c>
      <c r="D490" s="1231"/>
      <c r="E490" s="1231"/>
      <c r="F490" s="1231"/>
      <c r="G490" s="1231"/>
      <c r="H490" s="1231"/>
      <c r="I490" s="1231"/>
      <c r="J490" s="1231"/>
      <c r="K490" s="1231"/>
      <c r="L490" s="1231"/>
      <c r="M490" s="1231"/>
      <c r="N490" s="1231"/>
      <c r="O490" s="1231"/>
      <c r="P490" s="1231"/>
      <c r="Q490" s="1231"/>
      <c r="R490" s="1231"/>
      <c r="S490" s="1231"/>
      <c r="T490" s="1231"/>
      <c r="U490" s="1231"/>
      <c r="V490" s="1231"/>
      <c r="W490" s="1231"/>
      <c r="X490" s="1231"/>
      <c r="Y490" s="1231"/>
      <c r="Z490" s="1231"/>
      <c r="AA490" s="386"/>
      <c r="AE490" s="1287"/>
      <c r="AF490" s="1287"/>
      <c r="AG490" s="1287"/>
      <c r="AH490" s="1287"/>
      <c r="AI490" s="1287"/>
      <c r="AJ490" s="1287"/>
      <c r="AK490" s="1287"/>
      <c r="AL490" s="1287"/>
      <c r="AM490" s="1287"/>
      <c r="AO490" s="1287"/>
      <c r="AP490" s="1287"/>
      <c r="AQ490" s="1287"/>
      <c r="AR490" s="1287"/>
      <c r="AS490" s="1287"/>
      <c r="AT490" s="1287"/>
      <c r="AU490" s="1287"/>
      <c r="AV490" s="1287"/>
      <c r="AW490" s="1287"/>
      <c r="AY490" s="383"/>
      <c r="AZ490" s="383"/>
      <c r="BA490" s="383"/>
      <c r="BB490" s="383"/>
      <c r="BC490" s="383"/>
      <c r="BD490" s="383"/>
      <c r="BE490" s="383"/>
      <c r="BF490" s="383"/>
      <c r="BG490" s="383"/>
      <c r="BH490" s="383"/>
      <c r="BI490" s="383"/>
      <c r="BJ490" s="383"/>
      <c r="BK490" s="383"/>
      <c r="BL490" s="383"/>
      <c r="BM490" s="383"/>
      <c r="BN490" s="383"/>
      <c r="BO490" s="383"/>
      <c r="BP490" s="383"/>
      <c r="BQ490" s="383"/>
      <c r="BR490" s="383"/>
      <c r="BU490" s="1287"/>
      <c r="BV490" s="1287"/>
      <c r="BW490" s="1287"/>
      <c r="BX490" s="1287"/>
      <c r="BY490" s="1287"/>
      <c r="BZ490" s="1287"/>
      <c r="CB490" s="1287"/>
      <c r="CC490" s="1287"/>
      <c r="CD490" s="1287"/>
      <c r="CE490" s="1287"/>
      <c r="CF490" s="1287"/>
      <c r="CG490" s="1287"/>
      <c r="CH490" s="1287"/>
      <c r="CI490" s="1232"/>
      <c r="CJ490" s="1207"/>
      <c r="CK490" s="1207"/>
      <c r="CL490" s="1233"/>
      <c r="CM490" s="436"/>
    </row>
    <row r="491" spans="1:91" s="1744" customFormat="1" ht="17.25" customHeight="1">
      <c r="A491" s="814"/>
      <c r="B491" s="383"/>
      <c r="C491" s="1672"/>
      <c r="D491" s="1231"/>
      <c r="E491" s="1231"/>
      <c r="F491" s="1231"/>
      <c r="G491" s="1231"/>
      <c r="H491" s="1231"/>
      <c r="I491" s="1231"/>
      <c r="J491" s="1231"/>
      <c r="K491" s="1231"/>
      <c r="L491" s="1231"/>
      <c r="M491" s="1231"/>
      <c r="N491" s="1231"/>
      <c r="O491" s="1231"/>
      <c r="P491" s="1231"/>
      <c r="Q491" s="1231"/>
      <c r="R491" s="1231"/>
      <c r="S491" s="1231"/>
      <c r="T491" s="1231"/>
      <c r="U491" s="1231"/>
      <c r="V491" s="1231"/>
      <c r="W491" s="1231"/>
      <c r="X491" s="1231"/>
      <c r="Y491" s="1231"/>
      <c r="Z491" s="1231"/>
      <c r="AA491" s="386"/>
      <c r="AE491" s="1287"/>
      <c r="AF491" s="1287"/>
      <c r="AG491" s="1287"/>
      <c r="AH491" s="1287"/>
      <c r="AI491" s="1287"/>
      <c r="AJ491" s="1287"/>
      <c r="AK491" s="1287"/>
      <c r="AL491" s="1287"/>
      <c r="AM491" s="1287"/>
      <c r="AO491" s="1287"/>
      <c r="AP491" s="1287"/>
      <c r="AQ491" s="1287"/>
      <c r="AR491" s="1287"/>
      <c r="AS491" s="1287"/>
      <c r="AT491" s="1287"/>
      <c r="AU491" s="1287"/>
      <c r="AV491" s="1287"/>
      <c r="AW491" s="1287"/>
      <c r="AY491" s="383"/>
      <c r="AZ491" s="383"/>
      <c r="BA491" s="383"/>
      <c r="BB491" s="383"/>
      <c r="BC491" s="383"/>
      <c r="BD491" s="383"/>
      <c r="BE491" s="383"/>
      <c r="BF491" s="383"/>
      <c r="BG491" s="383"/>
      <c r="BH491" s="383"/>
      <c r="BI491" s="383"/>
      <c r="BJ491" s="383"/>
      <c r="BK491" s="383"/>
      <c r="BL491" s="383"/>
      <c r="BM491" s="383"/>
      <c r="BN491" s="383"/>
      <c r="BO491" s="383"/>
      <c r="BP491" s="383"/>
      <c r="BQ491" s="383"/>
      <c r="BR491" s="383"/>
      <c r="BU491" s="1287"/>
      <c r="BV491" s="1287"/>
      <c r="BW491" s="1287"/>
      <c r="BX491" s="1287"/>
      <c r="BY491" s="1287"/>
      <c r="BZ491" s="1287"/>
      <c r="CB491" s="1287"/>
      <c r="CC491" s="1287"/>
      <c r="CD491" s="1287"/>
      <c r="CE491" s="1287"/>
      <c r="CF491" s="1287"/>
      <c r="CG491" s="1287"/>
      <c r="CH491" s="1287"/>
      <c r="CI491" s="1232"/>
      <c r="CJ491" s="1207"/>
      <c r="CK491" s="1207"/>
      <c r="CL491" s="1233"/>
      <c r="CM491" s="436"/>
    </row>
    <row r="492" spans="1:91" s="1474" customFormat="1">
      <c r="A492" s="1564"/>
      <c r="C492" s="1479" t="s">
        <v>2124</v>
      </c>
      <c r="F492" s="1473"/>
      <c r="L492" s="1481"/>
    </row>
    <row r="493" spans="1:91" s="1474" customFormat="1" ht="35.25" customHeight="1">
      <c r="A493" s="1564"/>
      <c r="C493" s="2287" t="s">
        <v>2043</v>
      </c>
      <c r="D493" s="2288"/>
      <c r="E493" s="2288"/>
      <c r="F493" s="2288"/>
      <c r="G493" s="2288"/>
      <c r="H493" s="2288"/>
      <c r="I493" s="2288"/>
      <c r="J493" s="2288"/>
      <c r="K493" s="2288"/>
      <c r="L493" s="2288"/>
      <c r="M493" s="2288"/>
      <c r="N493" s="2288"/>
      <c r="O493" s="2288"/>
      <c r="P493" s="2288"/>
      <c r="Q493" s="2288"/>
      <c r="R493" s="2288"/>
      <c r="S493" s="2288"/>
      <c r="T493" s="2288"/>
      <c r="U493" s="2288"/>
      <c r="V493" s="2288"/>
      <c r="W493" s="2288"/>
      <c r="X493" s="2288"/>
      <c r="Y493" s="2288"/>
      <c r="Z493" s="2288"/>
      <c r="AA493" s="2288"/>
      <c r="AB493" s="2288"/>
      <c r="AC493" s="2288"/>
      <c r="AD493" s="2288"/>
      <c r="AE493" s="2288"/>
      <c r="AF493" s="2288"/>
      <c r="AG493" s="2288"/>
      <c r="AH493" s="2288"/>
      <c r="AI493" s="2288"/>
      <c r="AJ493" s="2288"/>
      <c r="AK493" s="2288"/>
      <c r="AL493" s="2288"/>
      <c r="AM493" s="2288"/>
      <c r="AN493" s="2288"/>
      <c r="AO493" s="2288"/>
      <c r="AP493" s="2288"/>
      <c r="AQ493" s="2288"/>
      <c r="AR493" s="2288"/>
      <c r="AS493" s="2288"/>
      <c r="AT493" s="2288"/>
      <c r="AU493" s="2288"/>
      <c r="AV493" s="2288"/>
      <c r="AW493" s="2288"/>
    </row>
    <row r="494" spans="1:91" s="1474" customFormat="1">
      <c r="A494" s="1564"/>
      <c r="B494" s="1472"/>
      <c r="C494" s="2287" t="s">
        <v>2044</v>
      </c>
      <c r="D494" s="2288"/>
      <c r="E494" s="2288"/>
      <c r="F494" s="2288"/>
      <c r="G494" s="2288"/>
      <c r="H494" s="2288"/>
      <c r="I494" s="2288"/>
      <c r="J494" s="2288"/>
      <c r="K494" s="2288"/>
      <c r="L494" s="2288"/>
      <c r="M494" s="2288"/>
      <c r="N494" s="2288"/>
      <c r="O494" s="2288"/>
      <c r="P494" s="2288"/>
      <c r="Q494" s="2288"/>
      <c r="R494" s="2288"/>
      <c r="S494" s="2288"/>
      <c r="T494" s="2288"/>
      <c r="U494" s="2288"/>
      <c r="V494" s="2288"/>
      <c r="W494" s="2288"/>
      <c r="X494" s="2288"/>
      <c r="Y494" s="2288"/>
      <c r="Z494" s="2288"/>
      <c r="AA494" s="2288"/>
      <c r="AB494" s="2288"/>
      <c r="AC494" s="2288"/>
      <c r="AD494" s="2288"/>
      <c r="AE494" s="2288"/>
      <c r="AF494" s="2288"/>
      <c r="AG494" s="2288"/>
      <c r="AH494" s="2288"/>
      <c r="AI494" s="2288"/>
      <c r="AJ494" s="2288"/>
      <c r="AK494" s="2288"/>
      <c r="AL494" s="2288"/>
      <c r="AM494" s="2288"/>
      <c r="AN494" s="2288"/>
      <c r="AO494" s="2288"/>
      <c r="AP494" s="2288"/>
      <c r="AQ494" s="2288"/>
      <c r="AR494" s="2288"/>
      <c r="AS494" s="2288"/>
      <c r="AT494" s="2288"/>
      <c r="AU494" s="2288"/>
      <c r="AV494" s="2288"/>
      <c r="AW494" s="2288"/>
    </row>
    <row r="495" spans="1:91" s="1474" customFormat="1" ht="31.5" customHeight="1">
      <c r="A495" s="1564"/>
      <c r="B495" s="1472"/>
      <c r="C495" s="2287" t="s">
        <v>1893</v>
      </c>
      <c r="D495" s="2288"/>
      <c r="E495" s="2288"/>
      <c r="F495" s="2288"/>
      <c r="G495" s="2288"/>
      <c r="H495" s="2288"/>
      <c r="I495" s="2288"/>
      <c r="J495" s="2288"/>
      <c r="K495" s="2288"/>
      <c r="L495" s="2288"/>
      <c r="M495" s="2288"/>
      <c r="N495" s="2288"/>
      <c r="O495" s="2288"/>
      <c r="P495" s="2288"/>
      <c r="Q495" s="2288"/>
      <c r="R495" s="2288"/>
      <c r="S495" s="2288"/>
      <c r="T495" s="2288"/>
      <c r="U495" s="2288"/>
      <c r="V495" s="2288"/>
      <c r="W495" s="2288"/>
      <c r="X495" s="2288"/>
      <c r="Y495" s="2288"/>
      <c r="Z495" s="2288"/>
      <c r="AA495" s="2288"/>
      <c r="AB495" s="2288"/>
      <c r="AC495" s="2288"/>
      <c r="AD495" s="2288"/>
      <c r="AE495" s="2288"/>
      <c r="AF495" s="2288"/>
      <c r="AG495" s="2288"/>
      <c r="AH495" s="2288"/>
      <c r="AI495" s="2288"/>
      <c r="AJ495" s="2288"/>
      <c r="AK495" s="2288"/>
      <c r="AL495" s="2288"/>
      <c r="AM495" s="2288"/>
      <c r="AN495" s="2288"/>
      <c r="AO495" s="2288"/>
      <c r="AP495" s="2288"/>
      <c r="AQ495" s="2288"/>
      <c r="AR495" s="2288"/>
      <c r="AS495" s="2288"/>
      <c r="AT495" s="2288"/>
      <c r="AU495" s="2288"/>
      <c r="AV495" s="2288"/>
      <c r="AW495" s="2288"/>
    </row>
    <row r="496" spans="1:91" s="1474" customFormat="1" ht="30" customHeight="1">
      <c r="A496" s="1564"/>
      <c r="B496" s="1472"/>
      <c r="C496" s="2287" t="s">
        <v>1894</v>
      </c>
      <c r="D496" s="2288"/>
      <c r="E496" s="2288"/>
      <c r="F496" s="2288"/>
      <c r="G496" s="2288"/>
      <c r="H496" s="2288"/>
      <c r="I496" s="2288"/>
      <c r="J496" s="2288"/>
      <c r="K496" s="2288"/>
      <c r="L496" s="2288"/>
      <c r="M496" s="2288"/>
      <c r="N496" s="2288"/>
      <c r="O496" s="2288"/>
      <c r="P496" s="2288"/>
      <c r="Q496" s="2288"/>
      <c r="R496" s="2288"/>
      <c r="S496" s="2288"/>
      <c r="T496" s="2288"/>
      <c r="U496" s="2288"/>
      <c r="V496" s="2288"/>
      <c r="W496" s="2288"/>
      <c r="X496" s="2288"/>
      <c r="Y496" s="2288"/>
      <c r="Z496" s="2288"/>
      <c r="AA496" s="2288"/>
      <c r="AB496" s="2288"/>
      <c r="AC496" s="2288"/>
      <c r="AD496" s="2288"/>
      <c r="AE496" s="2288"/>
      <c r="AF496" s="2288"/>
      <c r="AG496" s="2288"/>
      <c r="AH496" s="2288"/>
      <c r="AI496" s="2288"/>
      <c r="AJ496" s="2288"/>
      <c r="AK496" s="2288"/>
      <c r="AL496" s="2288"/>
      <c r="AM496" s="2288"/>
      <c r="AN496" s="2288"/>
      <c r="AO496" s="2288"/>
      <c r="AP496" s="2288"/>
      <c r="AQ496" s="2288"/>
      <c r="AR496" s="2288"/>
      <c r="AS496" s="2288"/>
      <c r="AT496" s="2288"/>
      <c r="AU496" s="2288"/>
      <c r="AV496" s="2288"/>
      <c r="AW496" s="2288"/>
    </row>
    <row r="497" spans="1:49" s="1474" customFormat="1">
      <c r="A497" s="1564"/>
      <c r="B497" s="1472"/>
      <c r="C497" s="2287" t="s">
        <v>1435</v>
      </c>
      <c r="D497" s="2288"/>
      <c r="E497" s="2288"/>
      <c r="F497" s="2288"/>
      <c r="G497" s="2288"/>
      <c r="H497" s="2288"/>
      <c r="I497" s="2288"/>
      <c r="J497" s="2288"/>
      <c r="K497" s="2288"/>
      <c r="L497" s="2288"/>
      <c r="M497" s="2288"/>
      <c r="N497" s="2288"/>
      <c r="O497" s="2288"/>
      <c r="P497" s="2288"/>
      <c r="Q497" s="2288"/>
      <c r="R497" s="2288"/>
      <c r="S497" s="2288"/>
      <c r="T497" s="2288"/>
      <c r="U497" s="2288"/>
      <c r="V497" s="2288"/>
      <c r="W497" s="2288"/>
      <c r="X497" s="2288"/>
      <c r="Y497" s="2288"/>
      <c r="Z497" s="2288"/>
      <c r="AA497" s="2288"/>
      <c r="AB497" s="2288"/>
      <c r="AC497" s="2288"/>
      <c r="AD497" s="2288"/>
      <c r="AE497" s="2288"/>
      <c r="AF497" s="2288"/>
      <c r="AG497" s="2288"/>
      <c r="AH497" s="2288"/>
      <c r="AI497" s="2288"/>
      <c r="AJ497" s="2288"/>
      <c r="AK497" s="2288"/>
      <c r="AL497" s="2288"/>
      <c r="AM497" s="2288"/>
      <c r="AN497" s="2288"/>
      <c r="AO497" s="2288"/>
      <c r="AP497" s="2288"/>
      <c r="AQ497" s="2288"/>
      <c r="AR497" s="2288"/>
      <c r="AS497" s="2288"/>
      <c r="AT497" s="2288"/>
      <c r="AU497" s="2288"/>
      <c r="AV497" s="2288"/>
      <c r="AW497" s="2288"/>
    </row>
    <row r="498" spans="1:49" s="1474" customFormat="1" ht="30.75" customHeight="1">
      <c r="A498" s="1564"/>
      <c r="B498" s="1472"/>
      <c r="C498" s="2287" t="s">
        <v>2045</v>
      </c>
      <c r="D498" s="2288"/>
      <c r="E498" s="2288"/>
      <c r="F498" s="2288"/>
      <c r="G498" s="2288"/>
      <c r="H498" s="2288"/>
      <c r="I498" s="2288"/>
      <c r="J498" s="2288"/>
      <c r="K498" s="2288"/>
      <c r="L498" s="2288"/>
      <c r="M498" s="2288"/>
      <c r="N498" s="2288"/>
      <c r="O498" s="2288"/>
      <c r="P498" s="2288"/>
      <c r="Q498" s="2288"/>
      <c r="R498" s="2288"/>
      <c r="S498" s="2288"/>
      <c r="T498" s="2288"/>
      <c r="U498" s="2288"/>
      <c r="V498" s="2288"/>
      <c r="W498" s="2288"/>
      <c r="X498" s="2288"/>
      <c r="Y498" s="2288"/>
      <c r="Z498" s="2288"/>
      <c r="AA498" s="2288"/>
      <c r="AB498" s="2288"/>
      <c r="AC498" s="2288"/>
      <c r="AD498" s="2288"/>
      <c r="AE498" s="2288"/>
      <c r="AF498" s="2288"/>
      <c r="AG498" s="2288"/>
      <c r="AH498" s="2288"/>
      <c r="AI498" s="2288"/>
      <c r="AJ498" s="2288"/>
      <c r="AK498" s="2288"/>
      <c r="AL498" s="2288"/>
      <c r="AM498" s="2288"/>
      <c r="AN498" s="2288"/>
      <c r="AO498" s="2288"/>
      <c r="AP498" s="2288"/>
      <c r="AQ498" s="2288"/>
      <c r="AR498" s="2288"/>
      <c r="AS498" s="2288"/>
      <c r="AT498" s="2288"/>
      <c r="AU498" s="2288"/>
      <c r="AV498" s="2288"/>
      <c r="AW498" s="2288"/>
    </row>
    <row r="499" spans="1:49" s="1474" customFormat="1">
      <c r="A499" s="1564"/>
      <c r="B499" s="1472"/>
      <c r="C499" s="2287" t="s">
        <v>2046</v>
      </c>
      <c r="D499" s="2288"/>
      <c r="E499" s="2288"/>
      <c r="F499" s="2288">
        <v>317265808619</v>
      </c>
      <c r="G499" s="2288"/>
      <c r="H499" s="2288"/>
      <c r="I499" s="2288"/>
      <c r="J499" s="2288"/>
      <c r="K499" s="2288"/>
      <c r="L499" s="2288"/>
      <c r="M499" s="2288"/>
      <c r="N499" s="2288"/>
      <c r="O499" s="2288"/>
      <c r="P499" s="2288"/>
      <c r="Q499" s="2288"/>
      <c r="R499" s="2288"/>
      <c r="S499" s="2288"/>
      <c r="T499" s="2288"/>
      <c r="U499" s="2288"/>
      <c r="V499" s="2288"/>
      <c r="W499" s="2288"/>
      <c r="X499" s="2288"/>
      <c r="Y499" s="2288"/>
      <c r="Z499" s="2288"/>
      <c r="AA499" s="2288"/>
      <c r="AB499" s="2288"/>
      <c r="AC499" s="2288"/>
      <c r="AD499" s="2288"/>
      <c r="AE499" s="2288"/>
      <c r="AF499" s="2288"/>
      <c r="AG499" s="2288"/>
      <c r="AH499" s="2288"/>
      <c r="AI499" s="2288"/>
      <c r="AJ499" s="2288"/>
      <c r="AK499" s="2288"/>
      <c r="AL499" s="2288"/>
      <c r="AM499" s="2288"/>
      <c r="AN499" s="2288"/>
      <c r="AO499" s="2288"/>
      <c r="AP499" s="2288"/>
      <c r="AQ499" s="2288"/>
      <c r="AR499" s="2288"/>
      <c r="AS499" s="2288"/>
      <c r="AT499" s="2288"/>
      <c r="AU499" s="2288"/>
      <c r="AV499" s="2288"/>
      <c r="AW499" s="2288"/>
    </row>
    <row r="500" spans="1:49" s="1474" customFormat="1" hidden="1">
      <c r="A500" s="1564"/>
      <c r="C500" s="2287"/>
      <c r="D500" s="2288"/>
      <c r="E500" s="2288"/>
      <c r="F500" s="2288"/>
      <c r="G500" s="2288"/>
      <c r="H500" s="2288"/>
      <c r="I500" s="2288"/>
      <c r="J500" s="2288"/>
      <c r="K500" s="2288"/>
      <c r="L500" s="2288"/>
      <c r="M500" s="2288"/>
      <c r="N500" s="2288"/>
      <c r="O500" s="2288"/>
      <c r="P500" s="2288"/>
      <c r="Q500" s="2288"/>
      <c r="R500" s="2288"/>
      <c r="S500" s="2288"/>
      <c r="T500" s="2288"/>
      <c r="U500" s="2288"/>
      <c r="V500" s="2288"/>
      <c r="W500" s="2288"/>
      <c r="X500" s="2288"/>
      <c r="Y500" s="2288"/>
      <c r="Z500" s="2288"/>
      <c r="AA500" s="2288"/>
      <c r="AB500" s="2288"/>
      <c r="AC500" s="2288"/>
      <c r="AD500" s="2288"/>
      <c r="AE500" s="2288"/>
      <c r="AF500" s="2288"/>
      <c r="AG500" s="2288"/>
      <c r="AH500" s="2288"/>
      <c r="AI500" s="2288"/>
      <c r="AJ500" s="2288"/>
      <c r="AK500" s="2288"/>
      <c r="AL500" s="2288"/>
      <c r="AM500" s="2288"/>
      <c r="AN500" s="2288"/>
      <c r="AO500" s="2288"/>
      <c r="AP500" s="2288"/>
      <c r="AQ500" s="2288"/>
      <c r="AR500" s="2288"/>
      <c r="AS500" s="2288"/>
      <c r="AT500" s="2288"/>
      <c r="AU500" s="2288"/>
      <c r="AV500" s="2288"/>
      <c r="AW500" s="2288"/>
    </row>
    <row r="501" spans="1:49" s="1474" customFormat="1">
      <c r="A501" s="1564"/>
      <c r="C501" s="1831"/>
      <c r="D501" s="1832"/>
      <c r="E501" s="1832"/>
      <c r="F501" s="1832"/>
      <c r="G501" s="1832"/>
      <c r="H501" s="1832"/>
      <c r="I501" s="1832"/>
      <c r="J501" s="1832"/>
      <c r="K501" s="1832"/>
      <c r="L501" s="1832"/>
      <c r="M501" s="1832"/>
      <c r="N501" s="1832"/>
      <c r="O501" s="1832"/>
      <c r="P501" s="1832"/>
      <c r="Q501" s="1832"/>
      <c r="R501" s="1832"/>
      <c r="S501" s="1832"/>
      <c r="T501" s="1832"/>
      <c r="U501" s="1832"/>
      <c r="V501" s="1832"/>
      <c r="W501" s="1832"/>
      <c r="X501" s="1832"/>
      <c r="Y501" s="1832"/>
      <c r="Z501" s="1832"/>
      <c r="AA501" s="1832"/>
      <c r="AB501" s="1832"/>
      <c r="AC501" s="1832"/>
      <c r="AD501" s="1832"/>
      <c r="AE501" s="1832"/>
      <c r="AF501" s="1832"/>
      <c r="AG501" s="1832"/>
      <c r="AH501" s="1832"/>
      <c r="AI501" s="1832"/>
      <c r="AJ501" s="1832"/>
      <c r="AK501" s="1832"/>
      <c r="AL501" s="1832"/>
      <c r="AM501" s="1832"/>
      <c r="AN501" s="1832"/>
      <c r="AO501" s="1832"/>
      <c r="AP501" s="1832"/>
      <c r="AQ501" s="1832"/>
      <c r="AR501" s="1832"/>
      <c r="AS501" s="1832"/>
      <c r="AT501" s="1832"/>
      <c r="AU501" s="1832"/>
      <c r="AV501" s="1832"/>
      <c r="AW501" s="1832"/>
    </row>
    <row r="502" spans="1:49" s="1479" customFormat="1" ht="14.25">
      <c r="A502" s="1565"/>
      <c r="C502" s="2289" t="s">
        <v>2047</v>
      </c>
      <c r="D502" s="2290"/>
      <c r="E502" s="2290"/>
      <c r="F502" s="2290"/>
      <c r="G502" s="2290"/>
      <c r="H502" s="2290"/>
      <c r="I502" s="2290"/>
      <c r="J502" s="2290"/>
      <c r="K502" s="2290"/>
      <c r="L502" s="2290"/>
      <c r="M502" s="2290"/>
      <c r="N502" s="2290"/>
      <c r="O502" s="2290"/>
      <c r="P502" s="2290"/>
      <c r="Q502" s="2290"/>
      <c r="R502" s="2290"/>
      <c r="S502" s="2290"/>
      <c r="T502" s="2290"/>
      <c r="U502" s="2290"/>
      <c r="V502" s="2290"/>
      <c r="W502" s="2290"/>
      <c r="X502" s="2290"/>
      <c r="Y502" s="2290"/>
      <c r="Z502" s="2290"/>
      <c r="AA502" s="2290"/>
      <c r="AB502" s="2290"/>
      <c r="AC502" s="2290"/>
      <c r="AD502" s="2290"/>
      <c r="AE502" s="2290"/>
      <c r="AF502" s="2290"/>
      <c r="AG502" s="2290"/>
      <c r="AH502" s="2290"/>
      <c r="AI502" s="2290"/>
      <c r="AJ502" s="2290"/>
      <c r="AK502" s="2290"/>
      <c r="AL502" s="2290"/>
      <c r="AM502" s="2290"/>
      <c r="AN502" s="2290"/>
      <c r="AO502" s="2290"/>
      <c r="AP502" s="2290"/>
      <c r="AQ502" s="2290"/>
      <c r="AR502" s="2290"/>
      <c r="AS502" s="2290"/>
      <c r="AT502" s="2290"/>
      <c r="AU502" s="2290"/>
      <c r="AV502" s="2290"/>
      <c r="AW502" s="2290"/>
    </row>
    <row r="503" spans="1:49" s="1474" customFormat="1" ht="34.5" customHeight="1">
      <c r="A503" s="1564"/>
      <c r="C503" s="2287" t="s">
        <v>2048</v>
      </c>
      <c r="D503" s="2288"/>
      <c r="E503" s="2288"/>
      <c r="F503" s="2288"/>
      <c r="G503" s="2288"/>
      <c r="H503" s="2288"/>
      <c r="I503" s="2288"/>
      <c r="J503" s="2288"/>
      <c r="K503" s="2288"/>
      <c r="L503" s="2288"/>
      <c r="M503" s="2288"/>
      <c r="N503" s="2288"/>
      <c r="O503" s="2288"/>
      <c r="P503" s="2288"/>
      <c r="Q503" s="2288"/>
      <c r="R503" s="2288"/>
      <c r="S503" s="2288"/>
      <c r="T503" s="2288"/>
      <c r="U503" s="2288"/>
      <c r="V503" s="2288"/>
      <c r="W503" s="2288"/>
      <c r="X503" s="2288"/>
      <c r="Y503" s="2288"/>
      <c r="Z503" s="2288"/>
      <c r="AA503" s="2288"/>
      <c r="AB503" s="2288"/>
      <c r="AC503" s="2288"/>
      <c r="AD503" s="2288"/>
      <c r="AE503" s="2288"/>
      <c r="AF503" s="2288"/>
      <c r="AG503" s="2288"/>
      <c r="AH503" s="2288"/>
      <c r="AI503" s="2288"/>
      <c r="AJ503" s="2288"/>
      <c r="AK503" s="2288"/>
      <c r="AL503" s="2288"/>
      <c r="AM503" s="2288"/>
      <c r="AN503" s="2288"/>
      <c r="AO503" s="2288"/>
      <c r="AP503" s="2288"/>
      <c r="AQ503" s="2288"/>
      <c r="AR503" s="2288"/>
      <c r="AS503" s="2288"/>
      <c r="AT503" s="2288"/>
      <c r="AU503" s="2288"/>
      <c r="AV503" s="2288"/>
      <c r="AW503" s="2288"/>
    </row>
    <row r="504" spans="1:49" s="1474" customFormat="1" ht="32.25" customHeight="1">
      <c r="A504" s="1564"/>
      <c r="C504" s="2287" t="s">
        <v>2049</v>
      </c>
      <c r="D504" s="2288"/>
      <c r="E504" s="2288"/>
      <c r="F504" s="2288"/>
      <c r="G504" s="2288"/>
      <c r="H504" s="2288"/>
      <c r="I504" s="2288"/>
      <c r="J504" s="2288"/>
      <c r="K504" s="2288"/>
      <c r="L504" s="2288"/>
      <c r="M504" s="2288"/>
      <c r="N504" s="2288"/>
      <c r="O504" s="2288"/>
      <c r="P504" s="2288"/>
      <c r="Q504" s="2288"/>
      <c r="R504" s="2288"/>
      <c r="S504" s="2288"/>
      <c r="T504" s="2288"/>
      <c r="U504" s="2288"/>
      <c r="V504" s="2288"/>
      <c r="W504" s="2288"/>
      <c r="X504" s="2288"/>
      <c r="Y504" s="2288"/>
      <c r="Z504" s="2288"/>
      <c r="AA504" s="2288"/>
      <c r="AB504" s="2288"/>
      <c r="AC504" s="2288"/>
      <c r="AD504" s="2288"/>
      <c r="AE504" s="2288"/>
      <c r="AF504" s="2288"/>
      <c r="AG504" s="2288"/>
      <c r="AH504" s="2288"/>
      <c r="AI504" s="2288"/>
      <c r="AJ504" s="2288"/>
      <c r="AK504" s="2288"/>
      <c r="AL504" s="2288"/>
      <c r="AM504" s="2288"/>
      <c r="AN504" s="2288"/>
      <c r="AO504" s="2288"/>
      <c r="AP504" s="2288"/>
      <c r="AQ504" s="2288"/>
      <c r="AR504" s="2288"/>
      <c r="AS504" s="2288"/>
      <c r="AT504" s="2288"/>
      <c r="AU504" s="2288"/>
      <c r="AV504" s="2288"/>
      <c r="AW504" s="2288"/>
    </row>
    <row r="505" spans="1:49" s="1474" customFormat="1">
      <c r="A505" s="1564"/>
      <c r="B505" s="1472"/>
      <c r="C505" s="2287" t="s">
        <v>1358</v>
      </c>
      <c r="D505" s="2288"/>
      <c r="E505" s="2288"/>
      <c r="F505" s="2288"/>
      <c r="G505" s="2288"/>
      <c r="H505" s="2288"/>
      <c r="I505" s="2288"/>
      <c r="J505" s="2288"/>
      <c r="K505" s="2288"/>
      <c r="L505" s="2288"/>
      <c r="M505" s="2288"/>
      <c r="N505" s="2288"/>
      <c r="O505" s="2288"/>
      <c r="P505" s="2288"/>
      <c r="Q505" s="2288"/>
      <c r="R505" s="2288"/>
      <c r="S505" s="2288"/>
      <c r="T505" s="2288"/>
      <c r="U505" s="2288"/>
      <c r="V505" s="2288"/>
      <c r="W505" s="2288"/>
      <c r="X505" s="2288"/>
      <c r="Y505" s="2288"/>
      <c r="Z505" s="2288"/>
      <c r="AA505" s="2288"/>
      <c r="AB505" s="2288"/>
      <c r="AC505" s="2288"/>
      <c r="AD505" s="2288"/>
      <c r="AE505" s="2288"/>
      <c r="AF505" s="2288"/>
      <c r="AG505" s="2288"/>
      <c r="AH505" s="2288"/>
      <c r="AI505" s="2288"/>
      <c r="AJ505" s="2288"/>
      <c r="AK505" s="2288"/>
      <c r="AL505" s="2288"/>
      <c r="AM505" s="2288"/>
      <c r="AN505" s="2288"/>
      <c r="AO505" s="2288"/>
      <c r="AP505" s="2288"/>
      <c r="AQ505" s="2288"/>
      <c r="AR505" s="2288"/>
      <c r="AS505" s="2288"/>
      <c r="AT505" s="2288"/>
      <c r="AU505" s="2288"/>
      <c r="AV505" s="2288"/>
      <c r="AW505" s="2288"/>
    </row>
    <row r="506" spans="1:49" s="1474" customFormat="1">
      <c r="A506" s="1564"/>
      <c r="C506" s="2287" t="s">
        <v>1436</v>
      </c>
      <c r="D506" s="2288"/>
      <c r="E506" s="2288"/>
      <c r="F506" s="2288"/>
      <c r="G506" s="2288"/>
      <c r="H506" s="2288"/>
      <c r="I506" s="2288"/>
      <c r="J506" s="2288"/>
      <c r="K506" s="2288"/>
      <c r="L506" s="2288"/>
      <c r="M506" s="2288"/>
      <c r="N506" s="2288"/>
      <c r="O506" s="2288"/>
      <c r="P506" s="2288"/>
      <c r="Q506" s="2288"/>
      <c r="R506" s="2288"/>
      <c r="S506" s="2288"/>
      <c r="T506" s="2288"/>
      <c r="U506" s="2288"/>
      <c r="V506" s="2288"/>
      <c r="W506" s="2288"/>
      <c r="X506" s="2288"/>
      <c r="Y506" s="2288"/>
      <c r="Z506" s="2288"/>
      <c r="AA506" s="2288"/>
      <c r="AB506" s="2288"/>
      <c r="AC506" s="2288"/>
      <c r="AD506" s="2288"/>
      <c r="AE506" s="2288"/>
      <c r="AF506" s="2288"/>
      <c r="AG506" s="2288"/>
      <c r="AH506" s="2288"/>
      <c r="AI506" s="2288"/>
      <c r="AJ506" s="2288"/>
      <c r="AK506" s="2288"/>
      <c r="AL506" s="2288"/>
      <c r="AM506" s="2288"/>
      <c r="AN506" s="2288"/>
      <c r="AO506" s="2288"/>
      <c r="AP506" s="2288"/>
      <c r="AQ506" s="2288"/>
      <c r="AR506" s="2288"/>
      <c r="AS506" s="2288"/>
      <c r="AT506" s="2288"/>
      <c r="AU506" s="2288"/>
      <c r="AV506" s="2288"/>
      <c r="AW506" s="2288"/>
    </row>
    <row r="507" spans="1:49" s="1474" customFormat="1" ht="32.25" customHeight="1">
      <c r="A507" s="1564"/>
      <c r="C507" s="2287" t="s">
        <v>2050</v>
      </c>
      <c r="D507" s="2288"/>
      <c r="E507" s="2288"/>
      <c r="F507" s="2288"/>
      <c r="G507" s="2288"/>
      <c r="H507" s="2288"/>
      <c r="I507" s="2288"/>
      <c r="J507" s="2288"/>
      <c r="K507" s="2288"/>
      <c r="L507" s="2288"/>
      <c r="M507" s="2288"/>
      <c r="N507" s="2288"/>
      <c r="O507" s="2288"/>
      <c r="P507" s="2288"/>
      <c r="Q507" s="2288"/>
      <c r="R507" s="2288"/>
      <c r="S507" s="2288"/>
      <c r="T507" s="2288"/>
      <c r="U507" s="2288"/>
      <c r="V507" s="2288"/>
      <c r="W507" s="2288"/>
      <c r="X507" s="2288"/>
      <c r="Y507" s="2288"/>
      <c r="Z507" s="2288"/>
      <c r="AA507" s="2288"/>
      <c r="AB507" s="2288"/>
      <c r="AC507" s="2288"/>
      <c r="AD507" s="2288"/>
      <c r="AE507" s="2288"/>
      <c r="AF507" s="2288"/>
      <c r="AG507" s="2288"/>
      <c r="AH507" s="2288"/>
      <c r="AI507" s="2288"/>
      <c r="AJ507" s="2288"/>
      <c r="AK507" s="2288"/>
      <c r="AL507" s="2288"/>
      <c r="AM507" s="2288"/>
      <c r="AN507" s="2288"/>
      <c r="AO507" s="2288"/>
      <c r="AP507" s="2288"/>
      <c r="AQ507" s="2288"/>
      <c r="AR507" s="2288"/>
      <c r="AS507" s="2288"/>
      <c r="AT507" s="2288"/>
      <c r="AU507" s="2288"/>
      <c r="AV507" s="2288"/>
      <c r="AW507" s="2288"/>
    </row>
    <row r="508" spans="1:49" s="1474" customFormat="1" ht="12.75" customHeight="1">
      <c r="A508" s="1564"/>
      <c r="C508" s="1831"/>
      <c r="D508" s="1832"/>
      <c r="E508" s="1832"/>
      <c r="F508" s="1832"/>
      <c r="G508" s="1832"/>
      <c r="H508" s="1832"/>
      <c r="I508" s="1832"/>
      <c r="J508" s="1832"/>
      <c r="K508" s="1832"/>
      <c r="L508" s="1832"/>
      <c r="M508" s="1832"/>
      <c r="N508" s="1832"/>
      <c r="O508" s="1832"/>
      <c r="P508" s="1832"/>
      <c r="Q508" s="1832"/>
      <c r="R508" s="1832"/>
      <c r="S508" s="1832"/>
      <c r="T508" s="1832"/>
      <c r="U508" s="1832"/>
      <c r="V508" s="1832"/>
      <c r="W508" s="1832"/>
      <c r="X508" s="1832"/>
      <c r="Y508" s="1832"/>
      <c r="Z508" s="1832"/>
      <c r="AA508" s="1832"/>
      <c r="AB508" s="1832"/>
      <c r="AC508" s="1832"/>
      <c r="AD508" s="1832"/>
      <c r="AE508" s="1832"/>
      <c r="AF508" s="1832"/>
      <c r="AG508" s="1832"/>
      <c r="AH508" s="1832"/>
      <c r="AI508" s="1832"/>
      <c r="AJ508" s="1832"/>
      <c r="AK508" s="1832"/>
      <c r="AL508" s="1832"/>
      <c r="AM508" s="1832"/>
      <c r="AN508" s="1832"/>
      <c r="AO508" s="1832"/>
      <c r="AP508" s="1832"/>
      <c r="AQ508" s="1832"/>
      <c r="AR508" s="1832"/>
      <c r="AS508" s="1832"/>
      <c r="AT508" s="1832"/>
      <c r="AU508" s="1832"/>
      <c r="AV508" s="1832"/>
      <c r="AW508" s="1832"/>
    </row>
    <row r="509" spans="1:49" s="1474" customFormat="1">
      <c r="A509" s="1564"/>
      <c r="C509" s="2287" t="s">
        <v>2051</v>
      </c>
      <c r="D509" s="2288"/>
      <c r="E509" s="2288"/>
      <c r="F509" s="2288"/>
      <c r="G509" s="2288"/>
      <c r="H509" s="2288"/>
      <c r="I509" s="2288"/>
      <c r="J509" s="2288"/>
      <c r="K509" s="2288"/>
      <c r="L509" s="2288"/>
      <c r="M509" s="2288"/>
      <c r="N509" s="2288"/>
      <c r="O509" s="2288"/>
      <c r="P509" s="2288"/>
      <c r="Q509" s="2288"/>
      <c r="R509" s="2288"/>
      <c r="S509" s="2288"/>
      <c r="T509" s="2288"/>
      <c r="U509" s="2288"/>
      <c r="V509" s="2288"/>
      <c r="W509" s="2288"/>
      <c r="X509" s="2288"/>
      <c r="Y509" s="2288"/>
      <c r="Z509" s="2288"/>
      <c r="AA509" s="2288"/>
      <c r="AB509" s="2288"/>
      <c r="AC509" s="2288"/>
      <c r="AD509" s="2288"/>
      <c r="AE509" s="2288"/>
      <c r="AF509" s="2288"/>
      <c r="AG509" s="2288"/>
      <c r="AH509" s="2288"/>
      <c r="AI509" s="2288"/>
      <c r="AJ509" s="2288"/>
      <c r="AK509" s="2288"/>
      <c r="AL509" s="2288"/>
      <c r="AM509" s="2288"/>
      <c r="AN509" s="2288"/>
      <c r="AO509" s="2288"/>
      <c r="AP509" s="2288"/>
      <c r="AQ509" s="2288"/>
      <c r="AR509" s="2288"/>
      <c r="AS509" s="2288"/>
      <c r="AT509" s="2288"/>
      <c r="AU509" s="2288"/>
      <c r="AV509" s="2288"/>
      <c r="AW509" s="2288"/>
    </row>
    <row r="510" spans="1:49" s="1474" customFormat="1">
      <c r="A510" s="1566"/>
      <c r="C510" s="2287" t="s">
        <v>2052</v>
      </c>
      <c r="D510" s="2288"/>
      <c r="E510" s="2288"/>
      <c r="F510" s="2288"/>
      <c r="G510" s="2288"/>
      <c r="H510" s="2288"/>
      <c r="I510" s="2288"/>
      <c r="J510" s="2288"/>
      <c r="K510" s="2288"/>
      <c r="L510" s="2288"/>
      <c r="M510" s="2288"/>
      <c r="N510" s="2288"/>
      <c r="O510" s="2288"/>
      <c r="P510" s="2288"/>
      <c r="Q510" s="2288"/>
      <c r="R510" s="2288"/>
      <c r="S510" s="2288"/>
      <c r="T510" s="2288"/>
      <c r="U510" s="2288"/>
      <c r="V510" s="2288"/>
      <c r="W510" s="2288"/>
      <c r="X510" s="2288"/>
      <c r="Y510" s="2288"/>
      <c r="Z510" s="2288"/>
      <c r="AA510" s="2288"/>
      <c r="AB510" s="2288"/>
      <c r="AC510" s="2288"/>
      <c r="AD510" s="2288"/>
      <c r="AE510" s="2288"/>
      <c r="AF510" s="2288"/>
      <c r="AG510" s="2288"/>
      <c r="AH510" s="2288"/>
      <c r="AI510" s="2288"/>
      <c r="AJ510" s="2288"/>
      <c r="AK510" s="2288"/>
      <c r="AL510" s="2288"/>
      <c r="AM510" s="2288"/>
      <c r="AN510" s="2288"/>
      <c r="AO510" s="2288"/>
      <c r="AP510" s="2288"/>
      <c r="AQ510" s="2288"/>
      <c r="AR510" s="2288"/>
      <c r="AS510" s="2288"/>
      <c r="AT510" s="2288"/>
      <c r="AU510" s="2288"/>
      <c r="AV510" s="2288"/>
      <c r="AW510" s="2288"/>
    </row>
    <row r="511" spans="1:49" s="1474" customFormat="1">
      <c r="A511" s="1566"/>
      <c r="C511" s="2287" t="s">
        <v>2053</v>
      </c>
      <c r="D511" s="2288"/>
      <c r="E511" s="2288"/>
      <c r="F511" s="2288"/>
      <c r="G511" s="2288"/>
      <c r="H511" s="2288"/>
      <c r="I511" s="2288"/>
      <c r="J511" s="2288"/>
      <c r="K511" s="2288"/>
      <c r="L511" s="2288"/>
      <c r="M511" s="2288"/>
      <c r="N511" s="2288"/>
      <c r="O511" s="2288"/>
      <c r="P511" s="2288"/>
      <c r="Q511" s="2288"/>
      <c r="R511" s="2288"/>
      <c r="S511" s="2288"/>
      <c r="T511" s="2288"/>
      <c r="U511" s="2288"/>
      <c r="V511" s="2288"/>
      <c r="W511" s="2288"/>
      <c r="X511" s="2288"/>
      <c r="Y511" s="2288"/>
      <c r="Z511" s="2288"/>
      <c r="AA511" s="2288"/>
      <c r="AB511" s="2288"/>
      <c r="AC511" s="2288"/>
      <c r="AD511" s="2288"/>
      <c r="AE511" s="2288"/>
      <c r="AF511" s="2288"/>
      <c r="AG511" s="2288"/>
      <c r="AH511" s="2288"/>
      <c r="AI511" s="2288"/>
      <c r="AJ511" s="2288"/>
      <c r="AK511" s="2288"/>
      <c r="AL511" s="2288"/>
      <c r="AM511" s="2288"/>
      <c r="AN511" s="2288"/>
      <c r="AO511" s="2288"/>
      <c r="AP511" s="2288"/>
      <c r="AQ511" s="2288"/>
      <c r="AR511" s="2288"/>
      <c r="AS511" s="2288"/>
      <c r="AT511" s="2288"/>
      <c r="AU511" s="2288"/>
      <c r="AV511" s="2288"/>
      <c r="AW511" s="2288"/>
    </row>
    <row r="512" spans="1:49" s="1474" customFormat="1">
      <c r="A512" s="1566"/>
      <c r="C512" s="2287" t="s">
        <v>2054</v>
      </c>
      <c r="D512" s="2288"/>
      <c r="E512" s="2288"/>
      <c r="F512" s="2288"/>
      <c r="G512" s="2288"/>
      <c r="H512" s="2288"/>
      <c r="I512" s="2288"/>
      <c r="J512" s="2288"/>
      <c r="K512" s="2288"/>
      <c r="L512" s="2288"/>
      <c r="M512" s="2288"/>
      <c r="N512" s="2288"/>
      <c r="O512" s="2288"/>
      <c r="P512" s="2288"/>
      <c r="Q512" s="2288"/>
      <c r="R512" s="2288"/>
      <c r="S512" s="2288"/>
      <c r="T512" s="2288"/>
      <c r="U512" s="2288"/>
      <c r="V512" s="2288"/>
      <c r="W512" s="2288"/>
      <c r="X512" s="2288"/>
      <c r="Y512" s="2288"/>
      <c r="Z512" s="2288"/>
      <c r="AA512" s="2288"/>
      <c r="AB512" s="2288"/>
      <c r="AC512" s="2288"/>
      <c r="AD512" s="2288"/>
      <c r="AE512" s="2288"/>
      <c r="AF512" s="2288"/>
      <c r="AG512" s="2288"/>
      <c r="AH512" s="2288"/>
      <c r="AI512" s="2288"/>
      <c r="AJ512" s="2288"/>
      <c r="AK512" s="2288"/>
      <c r="AL512" s="2288"/>
      <c r="AM512" s="2288"/>
      <c r="AN512" s="2288"/>
      <c r="AO512" s="2288"/>
      <c r="AP512" s="2288"/>
      <c r="AQ512" s="2288"/>
      <c r="AR512" s="2288"/>
      <c r="AS512" s="2288"/>
      <c r="AT512" s="2288"/>
      <c r="AU512" s="2288"/>
      <c r="AV512" s="2288"/>
      <c r="AW512" s="2288"/>
    </row>
    <row r="513" spans="1:49" s="1474" customFormat="1">
      <c r="A513" s="1566"/>
      <c r="C513" s="2287" t="s">
        <v>2055</v>
      </c>
      <c r="D513" s="2288"/>
      <c r="E513" s="2288"/>
      <c r="F513" s="2288"/>
      <c r="G513" s="2288"/>
      <c r="H513" s="2288"/>
      <c r="I513" s="2288"/>
      <c r="J513" s="2288"/>
      <c r="K513" s="2288"/>
      <c r="L513" s="2288"/>
      <c r="M513" s="2288"/>
      <c r="N513" s="2288"/>
      <c r="O513" s="2288"/>
      <c r="P513" s="2288"/>
      <c r="Q513" s="2288"/>
      <c r="R513" s="2288"/>
      <c r="S513" s="2288"/>
      <c r="T513" s="2288"/>
      <c r="U513" s="2288"/>
      <c r="V513" s="2288"/>
      <c r="W513" s="2288"/>
      <c r="X513" s="2288"/>
      <c r="Y513" s="2288"/>
      <c r="Z513" s="2288"/>
      <c r="AA513" s="2288"/>
      <c r="AB513" s="2288"/>
      <c r="AC513" s="2288"/>
      <c r="AD513" s="2288"/>
      <c r="AE513" s="2288"/>
      <c r="AF513" s="2288"/>
      <c r="AG513" s="2288"/>
      <c r="AH513" s="2288"/>
      <c r="AI513" s="2288"/>
      <c r="AJ513" s="2288"/>
      <c r="AK513" s="2288"/>
      <c r="AL513" s="2288"/>
      <c r="AM513" s="2288"/>
      <c r="AN513" s="2288"/>
      <c r="AO513" s="2288"/>
      <c r="AP513" s="2288"/>
      <c r="AQ513" s="2288"/>
      <c r="AR513" s="2288"/>
      <c r="AS513" s="2288"/>
      <c r="AT513" s="2288"/>
      <c r="AU513" s="2288"/>
      <c r="AV513" s="2288"/>
      <c r="AW513" s="2288"/>
    </row>
    <row r="514" spans="1:49" s="1474" customFormat="1">
      <c r="A514" s="1564"/>
      <c r="C514" s="2287" t="s">
        <v>2056</v>
      </c>
      <c r="D514" s="2288"/>
      <c r="E514" s="2288"/>
      <c r="F514" s="2288"/>
      <c r="G514" s="2288"/>
      <c r="H514" s="2288"/>
      <c r="I514" s="2288"/>
      <c r="J514" s="2288"/>
      <c r="K514" s="2288"/>
      <c r="L514" s="2288"/>
      <c r="M514" s="2288"/>
      <c r="N514" s="2288"/>
      <c r="O514" s="2288"/>
      <c r="P514" s="2288"/>
      <c r="Q514" s="2288"/>
      <c r="R514" s="2288"/>
      <c r="S514" s="2288"/>
      <c r="T514" s="2288"/>
      <c r="U514" s="2288"/>
      <c r="V514" s="2288"/>
      <c r="W514" s="2288"/>
      <c r="X514" s="2288"/>
      <c r="Y514" s="2288"/>
      <c r="Z514" s="2288"/>
      <c r="AA514" s="2288"/>
      <c r="AB514" s="2288"/>
      <c r="AC514" s="2288"/>
      <c r="AD514" s="2288"/>
      <c r="AE514" s="2288"/>
      <c r="AF514" s="2288"/>
      <c r="AG514" s="2288"/>
      <c r="AH514" s="2288"/>
      <c r="AI514" s="2288"/>
      <c r="AJ514" s="2288"/>
      <c r="AK514" s="2288"/>
      <c r="AL514" s="2288"/>
      <c r="AM514" s="2288"/>
      <c r="AN514" s="2288"/>
      <c r="AO514" s="2288"/>
      <c r="AP514" s="2288"/>
      <c r="AQ514" s="2288"/>
      <c r="AR514" s="2288"/>
      <c r="AS514" s="2288"/>
      <c r="AT514" s="2288"/>
      <c r="AU514" s="2288"/>
      <c r="AV514" s="2288"/>
      <c r="AW514" s="2288"/>
    </row>
    <row r="515" spans="1:49" s="1474" customFormat="1" hidden="1">
      <c r="A515" s="1566"/>
      <c r="C515" s="2287"/>
      <c r="D515" s="2288"/>
      <c r="E515" s="2288"/>
      <c r="F515" s="2288"/>
      <c r="G515" s="2288"/>
      <c r="H515" s="2288"/>
      <c r="I515" s="2288"/>
      <c r="J515" s="2288"/>
      <c r="K515" s="2288"/>
      <c r="L515" s="2288"/>
      <c r="M515" s="2288"/>
      <c r="N515" s="2288"/>
      <c r="O515" s="2288"/>
      <c r="P515" s="2288"/>
      <c r="Q515" s="2288"/>
      <c r="R515" s="2288"/>
      <c r="S515" s="2288"/>
      <c r="T515" s="2288"/>
      <c r="U515" s="2288"/>
      <c r="V515" s="2288"/>
      <c r="W515" s="2288"/>
      <c r="X515" s="2288"/>
      <c r="Y515" s="2288"/>
      <c r="Z515" s="2288"/>
      <c r="AA515" s="2288"/>
      <c r="AB515" s="2288"/>
      <c r="AC515" s="2288"/>
      <c r="AD515" s="2288"/>
      <c r="AE515" s="2288"/>
      <c r="AF515" s="2288"/>
      <c r="AG515" s="2288"/>
      <c r="AH515" s="2288"/>
      <c r="AI515" s="2288"/>
      <c r="AJ515" s="2288"/>
      <c r="AK515" s="2288"/>
      <c r="AL515" s="2288"/>
      <c r="AM515" s="2288"/>
      <c r="AN515" s="2288"/>
      <c r="AO515" s="2288"/>
      <c r="AP515" s="2288"/>
      <c r="AQ515" s="2288"/>
      <c r="AR515" s="2288"/>
      <c r="AS515" s="2288"/>
      <c r="AT515" s="2288"/>
      <c r="AU515" s="2288"/>
      <c r="AV515" s="2288"/>
      <c r="AW515" s="2288"/>
    </row>
    <row r="516" spans="1:49" s="1474" customFormat="1">
      <c r="A516" s="1566"/>
      <c r="C516" s="1831"/>
      <c r="D516" s="1832"/>
      <c r="E516" s="1832"/>
      <c r="F516" s="1832"/>
      <c r="G516" s="1832"/>
      <c r="H516" s="1832"/>
      <c r="I516" s="1832"/>
      <c r="J516" s="1832"/>
      <c r="K516" s="1832"/>
      <c r="L516" s="1832"/>
      <c r="M516" s="1832"/>
      <c r="N516" s="1832"/>
      <c r="O516" s="1832"/>
      <c r="P516" s="1832"/>
      <c r="Q516" s="1832"/>
      <c r="R516" s="1832"/>
      <c r="S516" s="1832"/>
      <c r="T516" s="1832"/>
      <c r="U516" s="1832"/>
      <c r="V516" s="1832"/>
      <c r="W516" s="1832"/>
      <c r="X516" s="1832"/>
      <c r="Y516" s="1832"/>
      <c r="Z516" s="1832"/>
      <c r="AA516" s="1832"/>
      <c r="AB516" s="1832"/>
      <c r="AC516" s="1832"/>
      <c r="AD516" s="1832"/>
      <c r="AE516" s="1832"/>
      <c r="AF516" s="1832"/>
      <c r="AG516" s="1832"/>
      <c r="AH516" s="1832"/>
      <c r="AI516" s="1832"/>
      <c r="AJ516" s="1832"/>
      <c r="AK516" s="1832"/>
      <c r="AL516" s="1832"/>
      <c r="AM516" s="1832"/>
      <c r="AN516" s="1832"/>
      <c r="AO516" s="1832"/>
      <c r="AP516" s="1832"/>
      <c r="AQ516" s="1832"/>
      <c r="AR516" s="1832"/>
      <c r="AS516" s="1832"/>
      <c r="AT516" s="1832"/>
      <c r="AU516" s="1832"/>
      <c r="AV516" s="1832"/>
      <c r="AW516" s="1832"/>
    </row>
    <row r="517" spans="1:49" s="1474" customFormat="1">
      <c r="A517" s="1564"/>
      <c r="B517" s="1481"/>
      <c r="C517" s="2459" t="s">
        <v>2094</v>
      </c>
      <c r="D517" s="2460"/>
      <c r="E517" s="2460"/>
      <c r="F517" s="2460"/>
      <c r="G517" s="2460"/>
      <c r="H517" s="2460"/>
      <c r="I517" s="2460"/>
      <c r="J517" s="2460"/>
      <c r="K517" s="2460"/>
      <c r="L517" s="2460"/>
      <c r="M517" s="2460"/>
      <c r="N517" s="2460"/>
      <c r="O517" s="2460"/>
      <c r="P517" s="2460"/>
      <c r="Q517" s="2460"/>
      <c r="R517" s="2460"/>
      <c r="S517" s="2460"/>
      <c r="T517" s="2460"/>
      <c r="U517" s="2460"/>
      <c r="V517" s="2460"/>
      <c r="W517" s="2460"/>
      <c r="X517" s="2460"/>
      <c r="Y517" s="2460"/>
      <c r="Z517" s="2460"/>
      <c r="AA517" s="2460"/>
      <c r="AB517" s="2460"/>
      <c r="AC517" s="2460"/>
      <c r="AD517" s="2460"/>
      <c r="AE517" s="2460"/>
      <c r="AF517" s="2460"/>
      <c r="AG517" s="2460"/>
      <c r="AH517" s="2460"/>
      <c r="AI517" s="2460"/>
      <c r="AJ517" s="2460"/>
      <c r="AK517" s="2460"/>
      <c r="AL517" s="2460"/>
      <c r="AM517" s="2460"/>
      <c r="AN517" s="2460"/>
      <c r="AO517" s="2460"/>
      <c r="AP517" s="2460"/>
      <c r="AQ517" s="2460"/>
      <c r="AR517" s="2460"/>
      <c r="AS517" s="2460"/>
      <c r="AT517" s="2460"/>
      <c r="AU517" s="2460"/>
      <c r="AV517" s="2460"/>
      <c r="AW517" s="2460"/>
    </row>
    <row r="518" spans="1:49" s="1474" customFormat="1" ht="33.75" customHeight="1">
      <c r="A518" s="1564"/>
      <c r="B518" s="1481"/>
      <c r="C518" s="2266" t="s">
        <v>2095</v>
      </c>
      <c r="D518" s="2267"/>
      <c r="E518" s="2267"/>
      <c r="F518" s="2267"/>
      <c r="G518" s="2267"/>
      <c r="H518" s="2267"/>
      <c r="I518" s="2267"/>
      <c r="J518" s="2267"/>
      <c r="K518" s="2267"/>
      <c r="L518" s="2267"/>
      <c r="M518" s="2267"/>
      <c r="N518" s="2267"/>
      <c r="O518" s="2267"/>
      <c r="P518" s="2267"/>
      <c r="Q518" s="2267"/>
      <c r="R518" s="2267"/>
      <c r="S518" s="2267"/>
      <c r="T518" s="2267"/>
      <c r="U518" s="2267"/>
      <c r="V518" s="2267"/>
      <c r="W518" s="2267"/>
      <c r="X518" s="2267"/>
      <c r="Y518" s="2267"/>
      <c r="Z518" s="2267"/>
      <c r="AA518" s="2267"/>
      <c r="AB518" s="2267"/>
      <c r="AC518" s="2267"/>
      <c r="AD518" s="2267"/>
      <c r="AE518" s="2267"/>
      <c r="AF518" s="2267"/>
      <c r="AG518" s="2267"/>
      <c r="AH518" s="2267"/>
      <c r="AI518" s="2267"/>
      <c r="AJ518" s="2267"/>
      <c r="AK518" s="2267"/>
      <c r="AL518" s="2267"/>
      <c r="AM518" s="2267"/>
      <c r="AN518" s="2267"/>
      <c r="AO518" s="2267"/>
      <c r="AP518" s="2267"/>
      <c r="AQ518" s="2267"/>
      <c r="AR518" s="2267"/>
      <c r="AS518" s="2267"/>
      <c r="AT518" s="2267"/>
      <c r="AU518" s="2267"/>
      <c r="AV518" s="2267"/>
      <c r="AW518" s="2267"/>
    </row>
    <row r="519" spans="1:49" s="1834" customFormat="1">
      <c r="A519" s="1833"/>
      <c r="C519" s="1835" t="s">
        <v>2093</v>
      </c>
      <c r="F519" s="1836"/>
    </row>
    <row r="520" spans="1:49" s="1474" customFormat="1">
      <c r="A520" s="1564"/>
      <c r="C520" s="1475" t="s">
        <v>2096</v>
      </c>
      <c r="F520" s="1473"/>
      <c r="AK520" s="1476"/>
    </row>
    <row r="521" spans="1:49" s="1474" customFormat="1">
      <c r="A521" s="1564"/>
      <c r="C521" s="1475" t="s">
        <v>2097</v>
      </c>
      <c r="F521" s="1473"/>
      <c r="AK521" s="1476"/>
    </row>
    <row r="522" spans="1:49" s="1474" customFormat="1" hidden="1">
      <c r="A522" s="1837"/>
      <c r="F522" s="1473"/>
    </row>
    <row r="523" spans="1:49" s="1474" customFormat="1">
      <c r="A523" s="1564"/>
      <c r="C523" s="1471" t="s">
        <v>2057</v>
      </c>
      <c r="F523" s="1473"/>
    </row>
    <row r="524" spans="1:49" s="1474" customFormat="1">
      <c r="A524" s="1566"/>
      <c r="F524" s="1473"/>
    </row>
    <row r="525" spans="1:49" s="1474" customFormat="1" hidden="1">
      <c r="A525" s="1564"/>
      <c r="C525" s="1477" t="s">
        <v>2058</v>
      </c>
      <c r="F525" s="1473"/>
    </row>
    <row r="526" spans="1:49" s="1474" customFormat="1" hidden="1">
      <c r="A526" s="1564"/>
      <c r="B526" s="1472"/>
      <c r="C526" s="1478" t="s">
        <v>2059</v>
      </c>
      <c r="D526" s="1472"/>
      <c r="E526" s="1472"/>
      <c r="F526" s="1473"/>
    </row>
    <row r="527" spans="1:49" s="1474" customFormat="1" hidden="1">
      <c r="A527" s="1564"/>
      <c r="C527" s="2266" t="s">
        <v>2060</v>
      </c>
      <c r="D527" s="2267"/>
      <c r="E527" s="2267"/>
      <c r="F527" s="2267"/>
      <c r="G527" s="2267"/>
      <c r="H527" s="2267"/>
      <c r="I527" s="2267"/>
      <c r="J527" s="2267"/>
      <c r="K527" s="2267"/>
      <c r="L527" s="2267"/>
      <c r="M527" s="2267"/>
      <c r="N527" s="2267"/>
      <c r="O527" s="2267"/>
      <c r="P527" s="2267"/>
      <c r="Q527" s="2267"/>
      <c r="R527" s="2267"/>
      <c r="S527" s="2267"/>
      <c r="T527" s="2267"/>
      <c r="U527" s="2267"/>
      <c r="V527" s="2267"/>
      <c r="W527" s="2267"/>
      <c r="X527" s="2267"/>
      <c r="Y527" s="2267"/>
      <c r="Z527" s="2267"/>
      <c r="AA527" s="2267"/>
      <c r="AB527" s="2267"/>
      <c r="AC527" s="2267"/>
      <c r="AD527" s="2267"/>
      <c r="AE527" s="2267"/>
      <c r="AF527" s="2267"/>
      <c r="AG527" s="2267"/>
      <c r="AH527" s="2267"/>
      <c r="AI527" s="2267"/>
      <c r="AJ527" s="2267"/>
      <c r="AK527" s="2267"/>
      <c r="AL527" s="2267"/>
      <c r="AM527" s="2267"/>
      <c r="AN527" s="2267"/>
      <c r="AO527" s="2267"/>
      <c r="AP527" s="2267"/>
      <c r="AQ527" s="2267"/>
      <c r="AR527" s="2267"/>
      <c r="AS527" s="2267"/>
      <c r="AT527" s="2267"/>
      <c r="AU527" s="2267"/>
      <c r="AV527" s="2267"/>
      <c r="AW527" s="2267"/>
    </row>
    <row r="528" spans="1:49" s="1474" customFormat="1" hidden="1">
      <c r="A528" s="1564"/>
      <c r="C528" s="2266" t="s">
        <v>1469</v>
      </c>
      <c r="D528" s="2267"/>
      <c r="E528" s="2267"/>
      <c r="F528" s="2267"/>
      <c r="G528" s="2267"/>
      <c r="H528" s="2267"/>
      <c r="I528" s="2267"/>
      <c r="J528" s="2267"/>
      <c r="K528" s="2267"/>
      <c r="L528" s="2267"/>
      <c r="M528" s="2267"/>
      <c r="N528" s="2267"/>
      <c r="O528" s="2267"/>
      <c r="P528" s="2267"/>
      <c r="Q528" s="2267"/>
      <c r="R528" s="2267"/>
      <c r="S528" s="2267"/>
      <c r="T528" s="2267"/>
      <c r="U528" s="2267"/>
      <c r="V528" s="2267"/>
      <c r="W528" s="2267"/>
      <c r="X528" s="2267"/>
      <c r="Y528" s="2267"/>
      <c r="Z528" s="2267"/>
      <c r="AA528" s="2267"/>
      <c r="AB528" s="2267"/>
      <c r="AC528" s="2267"/>
      <c r="AD528" s="2267"/>
      <c r="AE528" s="2267"/>
      <c r="AF528" s="2267"/>
      <c r="AG528" s="2267"/>
      <c r="AH528" s="2267"/>
      <c r="AI528" s="2267"/>
      <c r="AJ528" s="2267"/>
      <c r="AK528" s="2267"/>
      <c r="AL528" s="2267"/>
      <c r="AM528" s="2267"/>
      <c r="AN528" s="2267"/>
      <c r="AO528" s="2267"/>
      <c r="AP528" s="2267"/>
      <c r="AQ528" s="2267"/>
      <c r="AR528" s="2267"/>
      <c r="AS528" s="2267"/>
      <c r="AT528" s="2267"/>
      <c r="AU528" s="2267"/>
      <c r="AV528" s="2267"/>
      <c r="AW528" s="2267"/>
    </row>
    <row r="529" spans="1:87" s="1474" customFormat="1" hidden="1">
      <c r="A529" s="1564"/>
      <c r="C529" s="2266" t="s">
        <v>1470</v>
      </c>
      <c r="D529" s="2267"/>
      <c r="E529" s="2267"/>
      <c r="F529" s="2267"/>
      <c r="G529" s="2267"/>
      <c r="H529" s="2267"/>
      <c r="I529" s="2267"/>
      <c r="J529" s="2267"/>
      <c r="K529" s="2267"/>
      <c r="L529" s="2267"/>
      <c r="M529" s="2267"/>
      <c r="N529" s="2267"/>
      <c r="O529" s="2267"/>
      <c r="P529" s="2267"/>
      <c r="Q529" s="2267"/>
      <c r="R529" s="2267"/>
      <c r="S529" s="2267"/>
      <c r="T529" s="2267"/>
      <c r="U529" s="2267"/>
      <c r="V529" s="2267"/>
      <c r="W529" s="2267"/>
      <c r="X529" s="2267"/>
      <c r="Y529" s="2267"/>
      <c r="Z529" s="2267"/>
      <c r="AA529" s="2267"/>
      <c r="AB529" s="2267"/>
      <c r="AC529" s="2267"/>
      <c r="AD529" s="2267"/>
      <c r="AE529" s="2267"/>
      <c r="AF529" s="2267"/>
      <c r="AG529" s="2267"/>
      <c r="AH529" s="2267"/>
      <c r="AI529" s="2267"/>
      <c r="AJ529" s="2267"/>
      <c r="AK529" s="2267"/>
      <c r="AL529" s="2267"/>
      <c r="AM529" s="2267"/>
      <c r="AN529" s="2267"/>
      <c r="AO529" s="2267"/>
      <c r="AP529" s="2267"/>
      <c r="AQ529" s="2267"/>
      <c r="AR529" s="2267"/>
      <c r="AS529" s="2267"/>
      <c r="AT529" s="2267"/>
      <c r="AU529" s="2267"/>
      <c r="AV529" s="2267"/>
      <c r="AW529" s="2267"/>
    </row>
    <row r="530" spans="1:87" s="1474" customFormat="1" hidden="1">
      <c r="A530" s="1564"/>
      <c r="C530" s="2266" t="s">
        <v>1471</v>
      </c>
      <c r="D530" s="2267"/>
      <c r="E530" s="2267"/>
      <c r="F530" s="2267"/>
      <c r="G530" s="2267"/>
      <c r="H530" s="2267"/>
      <c r="I530" s="2267"/>
      <c r="J530" s="2267"/>
      <c r="K530" s="2267"/>
      <c r="L530" s="2267"/>
      <c r="M530" s="2267"/>
      <c r="N530" s="2267"/>
      <c r="O530" s="2267"/>
      <c r="P530" s="2267"/>
      <c r="Q530" s="2267"/>
      <c r="R530" s="2267"/>
      <c r="S530" s="2267"/>
      <c r="T530" s="2267"/>
      <c r="U530" s="2267"/>
      <c r="V530" s="2267"/>
      <c r="W530" s="2267"/>
      <c r="X530" s="2267"/>
      <c r="Y530" s="2267"/>
      <c r="Z530" s="2267"/>
      <c r="AA530" s="2267"/>
      <c r="AB530" s="2267"/>
      <c r="AC530" s="2267"/>
      <c r="AD530" s="2267"/>
      <c r="AE530" s="2267"/>
      <c r="AF530" s="2267"/>
      <c r="AG530" s="2267"/>
      <c r="AH530" s="2267"/>
      <c r="AI530" s="2267"/>
      <c r="AJ530" s="2267"/>
      <c r="AK530" s="2267"/>
      <c r="AL530" s="2267"/>
      <c r="AM530" s="2267"/>
      <c r="AN530" s="2267"/>
      <c r="AO530" s="2267"/>
      <c r="AP530" s="2267"/>
      <c r="AQ530" s="2267"/>
      <c r="AR530" s="2267"/>
      <c r="AS530" s="2267"/>
      <c r="AT530" s="2267"/>
      <c r="AU530" s="2267"/>
      <c r="AV530" s="2267"/>
      <c r="AW530" s="2267"/>
    </row>
    <row r="531" spans="1:87" s="1474" customFormat="1" hidden="1">
      <c r="A531" s="1564"/>
      <c r="B531" s="1472"/>
      <c r="C531" s="2266" t="s">
        <v>1472</v>
      </c>
      <c r="D531" s="2267"/>
      <c r="E531" s="2267"/>
      <c r="F531" s="2267"/>
      <c r="G531" s="2267"/>
      <c r="H531" s="2267"/>
      <c r="I531" s="2267"/>
      <c r="J531" s="2267"/>
      <c r="K531" s="2267"/>
      <c r="L531" s="2267"/>
      <c r="M531" s="2267"/>
      <c r="N531" s="2267"/>
      <c r="O531" s="2267"/>
      <c r="P531" s="2267"/>
      <c r="Q531" s="2267"/>
      <c r="R531" s="2267"/>
      <c r="S531" s="2267"/>
      <c r="T531" s="2267"/>
      <c r="U531" s="2267"/>
      <c r="V531" s="2267"/>
      <c r="W531" s="2267"/>
      <c r="X531" s="2267"/>
      <c r="Y531" s="2267"/>
      <c r="Z531" s="2267"/>
      <c r="AA531" s="2267"/>
      <c r="AB531" s="2267"/>
      <c r="AC531" s="2267"/>
      <c r="AD531" s="2267"/>
      <c r="AE531" s="2267"/>
      <c r="AF531" s="2267"/>
      <c r="AG531" s="2267"/>
      <c r="AH531" s="2267"/>
      <c r="AI531" s="2267"/>
      <c r="AJ531" s="2267"/>
      <c r="AK531" s="2267"/>
      <c r="AL531" s="2267"/>
      <c r="AM531" s="2267"/>
      <c r="AN531" s="2267"/>
      <c r="AO531" s="2267"/>
      <c r="AP531" s="2267"/>
      <c r="AQ531" s="2267"/>
      <c r="AR531" s="2267"/>
      <c r="AS531" s="2267"/>
      <c r="AT531" s="2267"/>
      <c r="AU531" s="2267"/>
      <c r="AV531" s="2267"/>
      <c r="AW531" s="2267"/>
    </row>
    <row r="532" spans="1:87" s="1474" customFormat="1" hidden="1">
      <c r="A532" s="1564"/>
      <c r="B532" s="1472"/>
      <c r="C532" s="2266" t="s">
        <v>1473</v>
      </c>
      <c r="D532" s="2267"/>
      <c r="E532" s="2267"/>
      <c r="F532" s="2267"/>
      <c r="G532" s="2267"/>
      <c r="H532" s="2267"/>
      <c r="I532" s="2267"/>
      <c r="J532" s="2267"/>
      <c r="K532" s="2267"/>
      <c r="L532" s="2267"/>
      <c r="M532" s="2267"/>
      <c r="N532" s="2267"/>
      <c r="O532" s="2267"/>
      <c r="P532" s="2267"/>
      <c r="Q532" s="2267"/>
      <c r="R532" s="2267"/>
      <c r="S532" s="2267"/>
      <c r="T532" s="2267"/>
      <c r="U532" s="2267"/>
      <c r="V532" s="2267"/>
      <c r="W532" s="2267"/>
      <c r="X532" s="2267"/>
      <c r="Y532" s="2267"/>
      <c r="Z532" s="2267"/>
      <c r="AA532" s="2267"/>
      <c r="AB532" s="2267"/>
      <c r="AC532" s="2267"/>
      <c r="AD532" s="2267"/>
      <c r="AE532" s="2267"/>
      <c r="AF532" s="2267"/>
      <c r="AG532" s="2267"/>
      <c r="AH532" s="2267"/>
      <c r="AI532" s="2267"/>
      <c r="AJ532" s="2267"/>
      <c r="AK532" s="2267"/>
      <c r="AL532" s="2267"/>
      <c r="AM532" s="2267"/>
      <c r="AN532" s="2267"/>
      <c r="AO532" s="2267"/>
      <c r="AP532" s="2267"/>
      <c r="AQ532" s="2267"/>
      <c r="AR532" s="2267"/>
      <c r="AS532" s="2267"/>
      <c r="AT532" s="2267"/>
      <c r="AU532" s="2267"/>
      <c r="AV532" s="2267"/>
      <c r="AW532" s="2267"/>
    </row>
    <row r="533" spans="1:87" s="1474" customFormat="1" hidden="1">
      <c r="A533" s="1564"/>
      <c r="B533" s="1472"/>
      <c r="C533" s="2266" t="s">
        <v>1474</v>
      </c>
      <c r="D533" s="2267"/>
      <c r="E533" s="2267"/>
      <c r="F533" s="2267"/>
      <c r="G533" s="2267"/>
      <c r="H533" s="2267"/>
      <c r="I533" s="2267"/>
      <c r="J533" s="2267"/>
      <c r="K533" s="2267"/>
      <c r="L533" s="2267"/>
      <c r="M533" s="2267"/>
      <c r="N533" s="2267"/>
      <c r="O533" s="2267"/>
      <c r="P533" s="2267"/>
      <c r="Q533" s="2267"/>
      <c r="R533" s="2267"/>
      <c r="S533" s="2267"/>
      <c r="T533" s="2267"/>
      <c r="U533" s="2267"/>
      <c r="V533" s="2267"/>
      <c r="W533" s="2267"/>
      <c r="X533" s="2267"/>
      <c r="Y533" s="2267"/>
      <c r="Z533" s="2267"/>
      <c r="AA533" s="2267"/>
      <c r="AB533" s="2267"/>
      <c r="AC533" s="2267"/>
      <c r="AD533" s="2267"/>
      <c r="AE533" s="2267"/>
      <c r="AF533" s="2267"/>
      <c r="AG533" s="2267"/>
      <c r="AH533" s="2267"/>
      <c r="AI533" s="2267"/>
      <c r="AJ533" s="2267"/>
      <c r="AK533" s="2267"/>
      <c r="AL533" s="2267"/>
      <c r="AM533" s="2267"/>
      <c r="AN533" s="2267"/>
      <c r="AO533" s="2267"/>
      <c r="AP533" s="2267"/>
      <c r="AQ533" s="2267"/>
      <c r="AR533" s="2267"/>
      <c r="AS533" s="2267"/>
      <c r="AT533" s="2267"/>
      <c r="AU533" s="2267"/>
      <c r="AV533" s="2267"/>
      <c r="AW533" s="2267"/>
    </row>
    <row r="534" spans="1:87" s="1479" customFormat="1" hidden="1">
      <c r="A534" s="1565"/>
      <c r="B534" s="1480"/>
      <c r="C534" s="2396" t="s">
        <v>2061</v>
      </c>
      <c r="D534" s="2267"/>
      <c r="E534" s="2267"/>
      <c r="F534" s="2267"/>
      <c r="G534" s="2267"/>
      <c r="H534" s="2267"/>
      <c r="I534" s="2267"/>
      <c r="J534" s="2267"/>
      <c r="K534" s="2267"/>
      <c r="L534" s="2267"/>
      <c r="M534" s="2267"/>
      <c r="N534" s="2267"/>
      <c r="O534" s="2267"/>
      <c r="P534" s="2267"/>
      <c r="Q534" s="2267"/>
      <c r="R534" s="2267"/>
      <c r="S534" s="2267"/>
      <c r="T534" s="2267"/>
      <c r="U534" s="2267"/>
      <c r="V534" s="2267"/>
      <c r="W534" s="2267"/>
      <c r="X534" s="2267"/>
      <c r="Y534" s="2267"/>
      <c r="Z534" s="2267"/>
      <c r="AA534" s="2267"/>
      <c r="AB534" s="2267"/>
      <c r="AC534" s="2267"/>
      <c r="AD534" s="2267"/>
      <c r="AE534" s="2267"/>
      <c r="AF534" s="2267"/>
      <c r="AG534" s="2267"/>
      <c r="AH534" s="2267"/>
      <c r="AI534" s="2267"/>
      <c r="AJ534" s="2267"/>
      <c r="AK534" s="2267"/>
      <c r="AL534" s="2267"/>
      <c r="AM534" s="2267"/>
      <c r="AN534" s="2267"/>
      <c r="AO534" s="2267"/>
      <c r="AP534" s="2267"/>
      <c r="AQ534" s="2267"/>
      <c r="AR534" s="2267"/>
      <c r="AS534" s="2267"/>
      <c r="AT534" s="2267"/>
      <c r="AU534" s="2267"/>
      <c r="AV534" s="2267"/>
      <c r="AW534" s="2267"/>
    </row>
    <row r="535" spans="1:87" s="1474" customFormat="1" hidden="1">
      <c r="A535" s="1566"/>
      <c r="B535" s="1472"/>
      <c r="C535" s="1472"/>
      <c r="D535" s="1472"/>
      <c r="E535" s="1472"/>
      <c r="F535" s="1473"/>
    </row>
    <row r="536" spans="1:87" s="1474" customFormat="1">
      <c r="A536" s="1566"/>
      <c r="B536" s="1481"/>
      <c r="C536" s="2268" t="s">
        <v>521</v>
      </c>
      <c r="D536" s="2268"/>
      <c r="E536" s="2268"/>
      <c r="F536" s="2268"/>
      <c r="G536" s="2268"/>
      <c r="H536" s="2268"/>
      <c r="I536" s="2268"/>
      <c r="J536" s="2268"/>
      <c r="K536" s="2268"/>
      <c r="L536" s="2268"/>
      <c r="M536" s="2268"/>
      <c r="N536" s="2268"/>
      <c r="O536" s="2268"/>
      <c r="P536" s="2268"/>
      <c r="Q536" s="2268"/>
      <c r="R536" s="2268"/>
    </row>
    <row r="537" spans="1:87" s="1474" customFormat="1">
      <c r="A537" s="1564"/>
      <c r="B537" s="1481"/>
      <c r="C537" s="1477" t="s">
        <v>2123</v>
      </c>
      <c r="D537" s="1481"/>
      <c r="E537" s="1481"/>
      <c r="F537" s="1473"/>
    </row>
    <row r="538" spans="1:87" s="1474" customFormat="1" ht="29.25" customHeight="1">
      <c r="A538" s="1564"/>
      <c r="B538" s="1481"/>
      <c r="C538" s="2264" t="s">
        <v>2085</v>
      </c>
      <c r="D538" s="2265"/>
      <c r="E538" s="2265"/>
      <c r="F538" s="2265"/>
      <c r="G538" s="2265"/>
      <c r="H538" s="2265"/>
      <c r="I538" s="2265"/>
      <c r="J538" s="2265"/>
      <c r="K538" s="2265"/>
      <c r="L538" s="2265"/>
      <c r="M538" s="2265"/>
      <c r="N538" s="2265"/>
      <c r="O538" s="2265"/>
      <c r="P538" s="2265"/>
      <c r="Q538" s="2265"/>
      <c r="R538" s="2265"/>
      <c r="S538" s="2265"/>
      <c r="T538" s="2265"/>
      <c r="U538" s="2265"/>
      <c r="V538" s="2265"/>
      <c r="W538" s="2265"/>
      <c r="X538" s="2265"/>
      <c r="Y538" s="2265"/>
      <c r="Z538" s="2265"/>
      <c r="AA538" s="2265"/>
      <c r="AB538" s="2265"/>
      <c r="AC538" s="2265"/>
      <c r="AD538" s="2265"/>
      <c r="AE538" s="2265"/>
      <c r="AF538" s="2265"/>
      <c r="AG538" s="2265"/>
      <c r="AH538" s="2265"/>
      <c r="AI538" s="2265"/>
      <c r="AJ538" s="2265"/>
      <c r="AK538" s="2265"/>
      <c r="AL538" s="2265"/>
      <c r="AM538" s="2265"/>
      <c r="AN538" s="2265"/>
      <c r="AO538" s="2265"/>
      <c r="AP538" s="2265"/>
      <c r="AQ538" s="2265"/>
      <c r="AR538" s="2265"/>
      <c r="AS538" s="2265"/>
      <c r="AT538" s="2265"/>
      <c r="AU538" s="2265"/>
      <c r="AV538" s="2265"/>
      <c r="AW538" s="2265"/>
    </row>
    <row r="539" spans="1:87" s="1474" customFormat="1" ht="15.75" customHeight="1">
      <c r="A539" s="1564"/>
      <c r="B539" s="1481"/>
      <c r="C539" s="2264" t="s">
        <v>2086</v>
      </c>
      <c r="D539" s="2265"/>
      <c r="E539" s="2265"/>
      <c r="F539" s="2265"/>
      <c r="G539" s="2265"/>
      <c r="H539" s="2265"/>
      <c r="I539" s="2265"/>
      <c r="J539" s="2265"/>
      <c r="K539" s="2265"/>
      <c r="L539" s="2265"/>
      <c r="M539" s="2265"/>
      <c r="N539" s="2265"/>
      <c r="O539" s="2265"/>
      <c r="P539" s="2265"/>
      <c r="Q539" s="2265"/>
      <c r="R539" s="2265"/>
      <c r="S539" s="2265"/>
      <c r="T539" s="2265"/>
      <c r="U539" s="2265"/>
      <c r="V539" s="2265"/>
      <c r="W539" s="2265"/>
      <c r="X539" s="2265"/>
      <c r="Y539" s="2265"/>
      <c r="Z539" s="2265"/>
      <c r="AA539" s="2265"/>
      <c r="AB539" s="2265"/>
      <c r="AC539" s="2265"/>
      <c r="AD539" s="2265"/>
      <c r="AE539" s="2265"/>
      <c r="AF539" s="2265"/>
      <c r="AG539" s="2265"/>
      <c r="AH539" s="2265"/>
      <c r="AI539" s="2265"/>
      <c r="AJ539" s="2265"/>
      <c r="AK539" s="2265"/>
      <c r="AL539" s="2265"/>
      <c r="AM539" s="2265"/>
      <c r="AN539" s="2265"/>
      <c r="AO539" s="2265"/>
      <c r="AP539" s="2265"/>
      <c r="AQ539" s="2265"/>
      <c r="AR539" s="2265"/>
      <c r="AS539" s="2265"/>
      <c r="AT539" s="2265"/>
      <c r="AU539" s="2265"/>
      <c r="AV539" s="2265"/>
      <c r="AW539" s="2265"/>
    </row>
    <row r="540" spans="1:87" s="1474" customFormat="1" ht="35.25" customHeight="1">
      <c r="A540" s="1564"/>
      <c r="B540" s="1481"/>
      <c r="C540" s="2264" t="s">
        <v>2087</v>
      </c>
      <c r="D540" s="2265"/>
      <c r="E540" s="2265"/>
      <c r="F540" s="2265"/>
      <c r="G540" s="2265"/>
      <c r="H540" s="2265"/>
      <c r="I540" s="2265"/>
      <c r="J540" s="2265"/>
      <c r="K540" s="2265"/>
      <c r="L540" s="2265"/>
      <c r="M540" s="2265"/>
      <c r="N540" s="2265"/>
      <c r="O540" s="2265"/>
      <c r="P540" s="2265"/>
      <c r="Q540" s="2265"/>
      <c r="R540" s="2265"/>
      <c r="S540" s="2265"/>
      <c r="T540" s="2265"/>
      <c r="U540" s="2265"/>
      <c r="V540" s="2265"/>
      <c r="W540" s="2265"/>
      <c r="X540" s="2265"/>
      <c r="Y540" s="2265"/>
      <c r="Z540" s="2265"/>
      <c r="AA540" s="2265"/>
      <c r="AB540" s="2265"/>
      <c r="AC540" s="2265"/>
      <c r="AD540" s="2265"/>
      <c r="AE540" s="2265"/>
      <c r="AF540" s="2265"/>
      <c r="AG540" s="2265"/>
      <c r="AH540" s="2265"/>
      <c r="AI540" s="2265"/>
      <c r="AJ540" s="2265"/>
      <c r="AK540" s="2265"/>
      <c r="AL540" s="2265"/>
      <c r="AM540" s="2265"/>
      <c r="AN540" s="2265"/>
      <c r="AO540" s="2265"/>
      <c r="AP540" s="2265"/>
      <c r="AQ540" s="2265"/>
      <c r="AR540" s="2265"/>
      <c r="AS540" s="2265"/>
      <c r="AT540" s="2265"/>
      <c r="AU540" s="2265"/>
      <c r="AV540" s="2265"/>
      <c r="AW540" s="2265"/>
    </row>
    <row r="541" spans="1:87" s="1474" customFormat="1">
      <c r="A541" s="1564"/>
      <c r="B541" s="1481"/>
      <c r="C541" s="2264" t="s">
        <v>2088</v>
      </c>
      <c r="D541" s="2265"/>
      <c r="E541" s="2265"/>
      <c r="F541" s="2265"/>
      <c r="G541" s="2265"/>
      <c r="H541" s="2265"/>
      <c r="I541" s="2265"/>
      <c r="J541" s="2265"/>
      <c r="K541" s="2265"/>
      <c r="L541" s="2265"/>
      <c r="M541" s="2265"/>
      <c r="N541" s="2265"/>
      <c r="O541" s="2265"/>
      <c r="P541" s="2265"/>
      <c r="Q541" s="2265"/>
      <c r="R541" s="2265"/>
      <c r="S541" s="2265"/>
      <c r="T541" s="2265"/>
      <c r="U541" s="2265"/>
      <c r="V541" s="2265"/>
      <c r="W541" s="2265"/>
      <c r="X541" s="2265"/>
      <c r="Y541" s="2265"/>
      <c r="Z541" s="2265"/>
      <c r="AA541" s="2265"/>
      <c r="AB541" s="2265"/>
      <c r="AC541" s="2265"/>
      <c r="AD541" s="2265"/>
      <c r="AE541" s="2265"/>
      <c r="AF541" s="2265"/>
      <c r="AG541" s="2265"/>
      <c r="AH541" s="2265"/>
      <c r="AI541" s="2265"/>
      <c r="AJ541" s="2265"/>
      <c r="AK541" s="2265"/>
      <c r="AL541" s="2265"/>
      <c r="AM541" s="2265"/>
      <c r="AN541" s="2265"/>
      <c r="AO541" s="2265"/>
      <c r="AP541" s="2265"/>
      <c r="AQ541" s="2265"/>
      <c r="AR541" s="2265"/>
      <c r="AS541" s="2265"/>
      <c r="AT541" s="2265"/>
      <c r="AU541" s="2265"/>
      <c r="AV541" s="2265"/>
      <c r="AW541" s="2265"/>
    </row>
    <row r="542" spans="1:87" s="1474" customFormat="1">
      <c r="A542" s="1564"/>
      <c r="B542" s="1838"/>
      <c r="C542" s="2264" t="s">
        <v>2089</v>
      </c>
      <c r="D542" s="2265"/>
      <c r="E542" s="2265"/>
      <c r="F542" s="2265">
        <v>225664617100</v>
      </c>
      <c r="G542" s="2265"/>
      <c r="H542" s="2265"/>
      <c r="I542" s="2265"/>
      <c r="J542" s="2265"/>
      <c r="K542" s="2265"/>
      <c r="L542" s="2265"/>
      <c r="M542" s="2265"/>
      <c r="N542" s="2265"/>
      <c r="O542" s="2265"/>
      <c r="P542" s="2265"/>
      <c r="Q542" s="2265"/>
      <c r="R542" s="2265"/>
      <c r="S542" s="2265"/>
      <c r="T542" s="2265"/>
      <c r="U542" s="2265"/>
      <c r="V542" s="2265"/>
      <c r="W542" s="2265"/>
      <c r="X542" s="2265"/>
      <c r="Y542" s="2265"/>
      <c r="Z542" s="2265"/>
      <c r="AA542" s="2265"/>
      <c r="AB542" s="2265"/>
      <c r="AC542" s="2265"/>
      <c r="AD542" s="2265"/>
      <c r="AE542" s="2265"/>
      <c r="AF542" s="2265"/>
      <c r="AG542" s="2265"/>
      <c r="AH542" s="2265"/>
      <c r="AI542" s="2265"/>
      <c r="AJ542" s="2265"/>
      <c r="AK542" s="2265"/>
      <c r="AL542" s="2265"/>
      <c r="AM542" s="2265"/>
      <c r="AN542" s="2265"/>
      <c r="AO542" s="2265"/>
      <c r="AP542" s="2265"/>
      <c r="AQ542" s="2265"/>
      <c r="AR542" s="2265"/>
      <c r="AS542" s="2265"/>
      <c r="AT542" s="2265"/>
      <c r="AU542" s="2265"/>
      <c r="AV542" s="2265"/>
      <c r="AW542" s="2265"/>
    </row>
    <row r="543" spans="1:87" s="1474" customFormat="1" ht="36.75" customHeight="1">
      <c r="A543" s="1564"/>
      <c r="B543" s="1481"/>
      <c r="C543" s="2264" t="s">
        <v>2090</v>
      </c>
      <c r="D543" s="2265"/>
      <c r="E543" s="2265"/>
      <c r="F543" s="2265"/>
      <c r="G543" s="2265"/>
      <c r="H543" s="2265"/>
      <c r="I543" s="2265"/>
      <c r="J543" s="2265"/>
      <c r="K543" s="2265"/>
      <c r="L543" s="2265"/>
      <c r="M543" s="2265"/>
      <c r="N543" s="2265"/>
      <c r="O543" s="2265"/>
      <c r="P543" s="2265"/>
      <c r="Q543" s="2265"/>
      <c r="R543" s="2265"/>
      <c r="S543" s="2265"/>
      <c r="T543" s="2265"/>
      <c r="U543" s="2265"/>
      <c r="V543" s="2265"/>
      <c r="W543" s="2265"/>
      <c r="X543" s="2265"/>
      <c r="Y543" s="2265"/>
      <c r="Z543" s="2265"/>
      <c r="AA543" s="2265"/>
      <c r="AB543" s="2265"/>
      <c r="AC543" s="2265"/>
      <c r="AD543" s="2265"/>
      <c r="AE543" s="2265"/>
      <c r="AF543" s="2265"/>
      <c r="AG543" s="2265"/>
      <c r="AH543" s="2265"/>
      <c r="AI543" s="2265"/>
      <c r="AJ543" s="2265"/>
      <c r="AK543" s="2265"/>
      <c r="AL543" s="2265"/>
      <c r="AM543" s="2265"/>
      <c r="AN543" s="2265"/>
      <c r="AO543" s="2265"/>
      <c r="AP543" s="2265"/>
      <c r="AQ543" s="2265"/>
      <c r="AR543" s="2265"/>
      <c r="AS543" s="2265"/>
      <c r="AT543" s="2265"/>
      <c r="AU543" s="2265"/>
      <c r="AV543" s="2265"/>
      <c r="AW543" s="2265"/>
    </row>
    <row r="544" spans="1:87" s="1474" customFormat="1">
      <c r="A544" s="1564"/>
      <c r="B544" s="1481"/>
      <c r="C544" s="2264" t="s">
        <v>2091</v>
      </c>
      <c r="D544" s="2265"/>
      <c r="E544" s="2265"/>
      <c r="F544" s="2265"/>
      <c r="G544" s="2265"/>
      <c r="H544" s="2265"/>
      <c r="I544" s="2265"/>
      <c r="J544" s="2265"/>
      <c r="K544" s="2265"/>
      <c r="L544" s="2265"/>
      <c r="M544" s="2265"/>
      <c r="N544" s="2265"/>
      <c r="O544" s="2265"/>
      <c r="P544" s="2265"/>
      <c r="Q544" s="2265"/>
      <c r="R544" s="2265"/>
      <c r="S544" s="2265"/>
      <c r="T544" s="2265"/>
      <c r="U544" s="2265"/>
      <c r="V544" s="2265"/>
      <c r="W544" s="2265"/>
      <c r="X544" s="2265"/>
      <c r="Y544" s="2265"/>
      <c r="Z544" s="2265"/>
      <c r="AA544" s="2265"/>
      <c r="AB544" s="2265"/>
      <c r="AC544" s="2265"/>
      <c r="AD544" s="2265"/>
      <c r="AE544" s="2265"/>
      <c r="AF544" s="2265"/>
      <c r="AG544" s="2265"/>
      <c r="AH544" s="2265"/>
      <c r="AI544" s="2265"/>
      <c r="AJ544" s="2265"/>
      <c r="AK544" s="2265"/>
      <c r="AL544" s="2265"/>
      <c r="AM544" s="2265"/>
      <c r="AN544" s="2265"/>
      <c r="AO544" s="2265"/>
      <c r="AP544" s="2265"/>
      <c r="AQ544" s="2265"/>
      <c r="AR544" s="2265"/>
      <c r="AS544" s="2265"/>
      <c r="AT544" s="2265"/>
      <c r="AU544" s="2265"/>
      <c r="AV544" s="2265"/>
      <c r="AW544" s="2265"/>
      <c r="CI544" s="1839"/>
    </row>
    <row r="545" spans="1:91" s="1474" customFormat="1" hidden="1">
      <c r="A545" s="1564"/>
      <c r="B545" s="1481"/>
      <c r="C545" s="2266" t="s">
        <v>2092</v>
      </c>
      <c r="D545" s="2267"/>
      <c r="E545" s="2267"/>
      <c r="F545" s="2267">
        <v>270501756</v>
      </c>
      <c r="G545" s="2267"/>
      <c r="H545" s="2267"/>
      <c r="I545" s="2267"/>
      <c r="J545" s="2267"/>
      <c r="K545" s="2267"/>
      <c r="L545" s="2267"/>
      <c r="M545" s="2267"/>
      <c r="N545" s="2267"/>
      <c r="O545" s="2267"/>
      <c r="P545" s="2267"/>
      <c r="Q545" s="2267"/>
      <c r="R545" s="2267"/>
      <c r="S545" s="2267"/>
      <c r="T545" s="2267"/>
      <c r="U545" s="2267"/>
      <c r="V545" s="2267"/>
      <c r="W545" s="2267"/>
      <c r="X545" s="2267"/>
      <c r="Y545" s="2267"/>
      <c r="Z545" s="2267"/>
      <c r="AA545" s="2267"/>
      <c r="AB545" s="2267"/>
      <c r="AC545" s="2267"/>
      <c r="AD545" s="2267"/>
      <c r="AE545" s="2267"/>
      <c r="AF545" s="2267"/>
      <c r="AG545" s="2267"/>
      <c r="AH545" s="2267"/>
      <c r="AI545" s="2267"/>
      <c r="AJ545" s="2267"/>
      <c r="AK545" s="2267"/>
      <c r="AL545" s="2267"/>
      <c r="AM545" s="2267"/>
      <c r="AN545" s="2267"/>
      <c r="AO545" s="2267"/>
      <c r="AP545" s="2267"/>
      <c r="AQ545" s="2267"/>
      <c r="AR545" s="2267"/>
      <c r="AS545" s="2267"/>
      <c r="AT545" s="2267"/>
      <c r="AU545" s="2267"/>
      <c r="AV545" s="2267"/>
      <c r="AW545" s="2267"/>
    </row>
    <row r="546" spans="1:91" s="1474" customFormat="1">
      <c r="A546" s="1564"/>
      <c r="B546" s="1481"/>
      <c r="C546" s="1840"/>
      <c r="D546" s="1841"/>
      <c r="E546" s="1841"/>
      <c r="F546" s="1841"/>
      <c r="G546" s="1841"/>
      <c r="H546" s="1841"/>
      <c r="I546" s="1841"/>
      <c r="J546" s="1841"/>
      <c r="K546" s="1841"/>
      <c r="L546" s="1841"/>
      <c r="M546" s="1841"/>
      <c r="N546" s="1841"/>
      <c r="O546" s="1841"/>
      <c r="P546" s="1841"/>
      <c r="Q546" s="1841"/>
      <c r="R546" s="1841"/>
      <c r="S546" s="1841"/>
      <c r="T546" s="1841"/>
      <c r="U546" s="1841"/>
      <c r="V546" s="1841"/>
      <c r="W546" s="1841"/>
      <c r="X546" s="1841"/>
      <c r="Y546" s="1841"/>
      <c r="Z546" s="1841"/>
      <c r="AA546" s="1841"/>
      <c r="AB546" s="1841"/>
      <c r="AC546" s="1841"/>
      <c r="AD546" s="1841"/>
      <c r="AE546" s="1841"/>
      <c r="AF546" s="1841"/>
      <c r="AG546" s="1841"/>
      <c r="AH546" s="1841"/>
      <c r="AI546" s="1841"/>
      <c r="AJ546" s="1841"/>
      <c r="AK546" s="1841"/>
      <c r="AL546" s="1841"/>
      <c r="AM546" s="1841"/>
      <c r="AN546" s="1841"/>
      <c r="AO546" s="1841"/>
      <c r="AP546" s="1841"/>
      <c r="AQ546" s="1841"/>
      <c r="AR546" s="1841"/>
      <c r="AS546" s="1841"/>
      <c r="AT546" s="1841"/>
      <c r="AU546" s="1841"/>
      <c r="AV546" s="1841"/>
      <c r="AW546" s="1841"/>
    </row>
    <row r="547" spans="1:91" s="1744" customFormat="1" ht="14.25" customHeight="1">
      <c r="A547" s="814"/>
      <c r="B547" s="383"/>
      <c r="C547" s="2269" t="s">
        <v>2122</v>
      </c>
      <c r="D547" s="2269"/>
      <c r="E547" s="2269"/>
      <c r="F547" s="2269"/>
      <c r="G547" s="2269"/>
      <c r="H547" s="2269"/>
      <c r="I547" s="2269"/>
      <c r="J547" s="2269"/>
      <c r="K547" s="2269"/>
      <c r="L547" s="2269"/>
      <c r="M547" s="2269"/>
      <c r="N547" s="2269"/>
      <c r="O547" s="2269"/>
      <c r="P547" s="2269"/>
      <c r="Q547" s="2269"/>
      <c r="R547" s="2269"/>
      <c r="S547" s="2269"/>
      <c r="T547" s="2269"/>
      <c r="U547" s="2269"/>
      <c r="V547" s="2269"/>
      <c r="W547" s="2269"/>
      <c r="X547" s="2269"/>
      <c r="Y547" s="2269"/>
      <c r="Z547" s="2269"/>
      <c r="AA547" s="2269"/>
      <c r="AB547" s="2269"/>
      <c r="AC547" s="2269"/>
      <c r="AD547" s="2269"/>
      <c r="AE547" s="2269"/>
      <c r="AF547" s="2269"/>
      <c r="AG547" s="2269"/>
      <c r="AH547" s="1636"/>
      <c r="AI547" s="1636"/>
      <c r="AJ547" s="1636"/>
      <c r="AK547" s="1636"/>
      <c r="AL547" s="1636"/>
      <c r="AM547" s="1636"/>
      <c r="AN547" s="1636"/>
      <c r="AO547" s="1636"/>
      <c r="AP547" s="1636"/>
      <c r="AQ547" s="1636"/>
      <c r="AR547" s="1636"/>
      <c r="AS547" s="1636"/>
      <c r="AT547" s="1636"/>
      <c r="AU547" s="1636"/>
      <c r="AV547" s="1636"/>
      <c r="AW547" s="1636"/>
      <c r="AY547" s="383"/>
      <c r="AZ547" s="383"/>
      <c r="BA547" s="383"/>
      <c r="BB547" s="383"/>
      <c r="BC547" s="383"/>
      <c r="BD547" s="383"/>
      <c r="BE547" s="383"/>
      <c r="BF547" s="383"/>
      <c r="BG547" s="383"/>
      <c r="BH547" s="383"/>
      <c r="BI547" s="383"/>
      <c r="BJ547" s="383"/>
      <c r="BK547" s="383"/>
      <c r="BL547" s="383"/>
      <c r="BM547" s="383"/>
      <c r="BN547" s="383"/>
      <c r="BO547" s="383"/>
      <c r="BP547" s="383"/>
      <c r="BQ547" s="383"/>
      <c r="BR547" s="383"/>
      <c r="BU547" s="1287"/>
      <c r="BV547" s="1287"/>
      <c r="BW547" s="1287"/>
      <c r="BX547" s="1287"/>
      <c r="BY547" s="1287"/>
      <c r="BZ547" s="1287"/>
      <c r="CB547" s="1287"/>
      <c r="CC547" s="1287"/>
      <c r="CD547" s="1287"/>
      <c r="CE547" s="1287"/>
      <c r="CF547" s="1287"/>
      <c r="CG547" s="1287"/>
      <c r="CH547" s="1287"/>
      <c r="CI547" s="1232"/>
      <c r="CJ547" s="1207"/>
      <c r="CK547" s="1207"/>
      <c r="CL547" s="1233"/>
      <c r="CM547" s="436"/>
    </row>
    <row r="548" spans="1:91" s="1474" customFormat="1">
      <c r="A548" s="1564"/>
      <c r="B548" s="1472"/>
      <c r="C548" s="1477" t="s">
        <v>2018</v>
      </c>
      <c r="D548" s="1472"/>
      <c r="E548" s="1472"/>
      <c r="F548" s="1473"/>
    </row>
    <row r="549" spans="1:91" s="1482" customFormat="1" ht="27" customHeight="1">
      <c r="A549" s="1567"/>
      <c r="B549" s="1483"/>
      <c r="C549" s="2459" t="s">
        <v>2062</v>
      </c>
      <c r="D549" s="2460"/>
      <c r="E549" s="2460"/>
      <c r="F549" s="2460"/>
      <c r="G549" s="2460"/>
      <c r="H549" s="2460"/>
      <c r="I549" s="2460"/>
      <c r="J549" s="2460"/>
      <c r="K549" s="2460"/>
      <c r="L549" s="2460"/>
      <c r="M549" s="2460"/>
      <c r="N549" s="2460"/>
      <c r="O549" s="2460"/>
      <c r="P549" s="2460"/>
      <c r="Q549" s="2460"/>
      <c r="R549" s="2460"/>
      <c r="S549" s="2460"/>
      <c r="T549" s="2460"/>
      <c r="U549" s="2460"/>
      <c r="V549" s="2460"/>
      <c r="W549" s="2460"/>
      <c r="X549" s="2460"/>
      <c r="Y549" s="2460"/>
      <c r="Z549" s="2460"/>
      <c r="AA549" s="2460"/>
      <c r="AB549" s="2460"/>
      <c r="AC549" s="2460"/>
      <c r="AD549" s="2460"/>
      <c r="AE549" s="2460"/>
      <c r="AF549" s="2460"/>
      <c r="AG549" s="2460"/>
      <c r="AH549" s="2460"/>
      <c r="AI549" s="2460"/>
      <c r="AJ549" s="2460"/>
      <c r="AK549" s="2460"/>
      <c r="AL549" s="2460"/>
      <c r="AM549" s="2460"/>
      <c r="AN549" s="2460"/>
      <c r="AO549" s="2460"/>
      <c r="AP549" s="2460"/>
      <c r="AQ549" s="2460"/>
      <c r="AR549" s="2460"/>
      <c r="AS549" s="2460"/>
      <c r="AT549" s="2460"/>
      <c r="AU549" s="2460"/>
      <c r="AV549" s="2460"/>
      <c r="AW549" s="2460"/>
    </row>
    <row r="550" spans="1:91" s="1474" customFormat="1">
      <c r="A550" s="1564"/>
      <c r="B550" s="1472"/>
      <c r="C550" s="1471" t="s">
        <v>1642</v>
      </c>
      <c r="D550" s="1472"/>
      <c r="E550" s="1472"/>
      <c r="F550" s="1473"/>
    </row>
    <row r="551" spans="1:91" s="1474" customFormat="1">
      <c r="A551" s="1564"/>
      <c r="B551" s="1472"/>
      <c r="C551" s="1471" t="s">
        <v>1643</v>
      </c>
      <c r="D551" s="1472"/>
      <c r="E551" s="1472"/>
      <c r="F551" s="1473"/>
    </row>
    <row r="552" spans="1:91" s="1474" customFormat="1">
      <c r="A552" s="1564"/>
      <c r="B552" s="1472"/>
      <c r="C552" s="1471" t="s">
        <v>1644</v>
      </c>
      <c r="D552" s="1472"/>
      <c r="E552" s="1472"/>
      <c r="F552" s="1473"/>
    </row>
    <row r="553" spans="1:91" s="1474" customFormat="1">
      <c r="A553" s="1564"/>
      <c r="B553" s="1472"/>
      <c r="C553" s="1471" t="s">
        <v>1645</v>
      </c>
      <c r="D553" s="1472"/>
      <c r="E553" s="1472"/>
      <c r="F553" s="1473"/>
    </row>
    <row r="554" spans="1:91" s="1474" customFormat="1">
      <c r="A554" s="1564"/>
      <c r="B554" s="1472"/>
      <c r="C554" s="1471" t="s">
        <v>1646</v>
      </c>
      <c r="D554" s="1472"/>
      <c r="E554" s="1472"/>
      <c r="F554" s="1473"/>
    </row>
    <row r="555" spans="1:91" s="1474" customFormat="1">
      <c r="A555" s="1564"/>
      <c r="B555" s="1472"/>
      <c r="C555" s="1471" t="s">
        <v>1648</v>
      </c>
      <c r="D555" s="1472"/>
      <c r="E555" s="1472"/>
      <c r="F555" s="1473"/>
    </row>
    <row r="556" spans="1:91" s="1474" customFormat="1">
      <c r="A556" s="1564"/>
      <c r="B556" s="1481"/>
      <c r="C556" s="1471" t="s">
        <v>1649</v>
      </c>
      <c r="D556" s="1481"/>
      <c r="E556" s="1481"/>
      <c r="F556" s="1473"/>
    </row>
    <row r="557" spans="1:91" s="1474" customFormat="1">
      <c r="A557" s="1564"/>
      <c r="B557" s="1481"/>
      <c r="C557" s="2266" t="s">
        <v>2063</v>
      </c>
      <c r="D557" s="2267"/>
      <c r="E557" s="2267"/>
      <c r="F557" s="2267">
        <v>1883108443</v>
      </c>
      <c r="G557" s="2267">
        <v>1601665695</v>
      </c>
      <c r="H557" s="2267"/>
      <c r="I557" s="2267"/>
      <c r="J557" s="2267"/>
      <c r="K557" s="2267"/>
      <c r="L557" s="2267"/>
      <c r="M557" s="2267"/>
      <c r="N557" s="2267"/>
      <c r="O557" s="2267"/>
      <c r="P557" s="2267"/>
      <c r="Q557" s="2267"/>
      <c r="R557" s="2267"/>
      <c r="S557" s="2267"/>
      <c r="T557" s="2267"/>
      <c r="U557" s="2267"/>
      <c r="V557" s="2267"/>
      <c r="W557" s="2267"/>
      <c r="X557" s="2267"/>
      <c r="Y557" s="2267"/>
      <c r="Z557" s="2267"/>
      <c r="AA557" s="2267"/>
      <c r="AB557" s="2267"/>
      <c r="AC557" s="2267"/>
      <c r="AD557" s="2267"/>
      <c r="AE557" s="2267"/>
      <c r="AF557" s="2267"/>
      <c r="AG557" s="2267"/>
      <c r="AH557" s="2267"/>
      <c r="AI557" s="2267"/>
      <c r="AJ557" s="2267"/>
      <c r="AK557" s="2267"/>
      <c r="AL557" s="2267"/>
      <c r="AM557" s="2267"/>
      <c r="AN557" s="2267"/>
      <c r="AO557" s="2267"/>
      <c r="AP557" s="2267"/>
      <c r="AQ557" s="2267"/>
      <c r="AR557" s="2267"/>
      <c r="AS557" s="2267"/>
      <c r="AT557" s="2267"/>
      <c r="AU557" s="2267"/>
      <c r="AV557" s="2267"/>
      <c r="AW557" s="2267"/>
    </row>
    <row r="558" spans="1:91" s="1474" customFormat="1">
      <c r="A558" s="1564"/>
      <c r="B558" s="1481"/>
      <c r="C558" s="2266" t="s">
        <v>2064</v>
      </c>
      <c r="D558" s="2267"/>
      <c r="E558" s="2267"/>
      <c r="F558" s="2267"/>
      <c r="G558" s="2267"/>
      <c r="H558" s="2267">
        <v>779217312</v>
      </c>
      <c r="I558" s="2267"/>
      <c r="J558" s="2267">
        <v>2145854037</v>
      </c>
      <c r="K558" s="2267"/>
      <c r="L558" s="2267"/>
      <c r="M558" s="2267"/>
      <c r="N558" s="2267"/>
      <c r="O558" s="2267"/>
      <c r="P558" s="2267"/>
      <c r="Q558" s="2267"/>
      <c r="R558" s="2267"/>
      <c r="S558" s="2267"/>
      <c r="T558" s="2267"/>
      <c r="U558" s="2267"/>
      <c r="V558" s="2267"/>
      <c r="W558" s="2267"/>
      <c r="X558" s="2267"/>
      <c r="Y558" s="2267"/>
      <c r="Z558" s="2267"/>
      <c r="AA558" s="2267"/>
      <c r="AB558" s="2267"/>
      <c r="AC558" s="2267"/>
      <c r="AD558" s="2267"/>
      <c r="AE558" s="2267"/>
      <c r="AF558" s="2267"/>
      <c r="AG558" s="2267"/>
      <c r="AH558" s="2267"/>
      <c r="AI558" s="2267"/>
      <c r="AJ558" s="2267"/>
      <c r="AK558" s="2267"/>
      <c r="AL558" s="2267"/>
      <c r="AM558" s="2267"/>
      <c r="AN558" s="2267"/>
      <c r="AO558" s="2267"/>
      <c r="AP558" s="2267"/>
      <c r="AQ558" s="2267"/>
      <c r="AR558" s="2267"/>
      <c r="AS558" s="2267"/>
      <c r="AT558" s="2267"/>
      <c r="AU558" s="2267"/>
      <c r="AV558" s="2267"/>
      <c r="AW558" s="2267"/>
    </row>
    <row r="559" spans="1:91" s="1482" customFormat="1">
      <c r="A559" s="1567"/>
      <c r="B559" s="1485"/>
      <c r="C559" s="1478" t="s">
        <v>2065</v>
      </c>
      <c r="D559" s="1485"/>
      <c r="E559" s="1485"/>
      <c r="F559" s="1484"/>
      <c r="H559" s="1486"/>
    </row>
    <row r="560" spans="1:91" s="1474" customFormat="1">
      <c r="A560" s="1564"/>
      <c r="B560" s="1481"/>
      <c r="C560" s="1471" t="s">
        <v>2066</v>
      </c>
      <c r="D560" s="1481"/>
      <c r="E560" s="1481"/>
      <c r="F560" s="1473"/>
      <c r="H560" s="1487"/>
    </row>
    <row r="561" spans="1:49" s="1474" customFormat="1">
      <c r="A561" s="1564"/>
      <c r="B561" s="1481"/>
      <c r="C561" s="1471" t="s">
        <v>2067</v>
      </c>
      <c r="D561" s="1481"/>
      <c r="E561" s="1481"/>
      <c r="F561" s="1473"/>
      <c r="H561" s="1487"/>
    </row>
    <row r="562" spans="1:49" s="1474" customFormat="1">
      <c r="A562" s="1564"/>
      <c r="B562" s="1481"/>
      <c r="C562" s="1471" t="s">
        <v>2068</v>
      </c>
      <c r="D562" s="1481"/>
      <c r="E562" s="1481"/>
      <c r="F562" s="1473"/>
      <c r="G562" s="1488"/>
      <c r="H562" s="1487"/>
    </row>
    <row r="563" spans="1:49" s="1474" customFormat="1">
      <c r="A563" s="1564"/>
      <c r="B563" s="1481"/>
      <c r="C563" s="1471" t="s">
        <v>2069</v>
      </c>
      <c r="D563" s="1481"/>
      <c r="E563" s="1481"/>
      <c r="F563" s="1473"/>
      <c r="H563" s="1487"/>
    </row>
    <row r="564" spans="1:49" s="1474" customFormat="1">
      <c r="A564" s="1564"/>
      <c r="B564" s="1481"/>
      <c r="C564" s="1471" t="s">
        <v>1646</v>
      </c>
      <c r="D564" s="1481"/>
      <c r="E564" s="1481"/>
      <c r="F564" s="1473"/>
      <c r="H564" s="1487"/>
    </row>
    <row r="565" spans="1:49" s="1474" customFormat="1">
      <c r="A565" s="1564"/>
      <c r="B565" s="1481"/>
      <c r="C565" s="1471" t="s">
        <v>2070</v>
      </c>
      <c r="D565" s="1481"/>
      <c r="E565" s="1481"/>
      <c r="F565" s="1473"/>
      <c r="H565" s="1487"/>
    </row>
    <row r="566" spans="1:49" s="1474" customFormat="1">
      <c r="A566" s="1564"/>
      <c r="B566" s="1481"/>
      <c r="C566" s="1471" t="s">
        <v>2071</v>
      </c>
      <c r="D566" s="1481"/>
      <c r="E566" s="1481"/>
      <c r="F566" s="1473"/>
      <c r="H566" s="1487"/>
    </row>
    <row r="567" spans="1:49" s="1474" customFormat="1">
      <c r="A567" s="1564"/>
      <c r="B567" s="1481"/>
      <c r="C567" s="2266" t="s">
        <v>2072</v>
      </c>
      <c r="D567" s="2267"/>
      <c r="E567" s="2267"/>
      <c r="F567" s="2267">
        <v>2959521590</v>
      </c>
      <c r="G567" s="2267"/>
      <c r="H567" s="2267"/>
      <c r="I567" s="2267"/>
      <c r="J567" s="2267"/>
      <c r="K567" s="2267"/>
      <c r="L567" s="2267"/>
      <c r="M567" s="2267"/>
      <c r="N567" s="2267"/>
      <c r="O567" s="2267"/>
      <c r="P567" s="2267"/>
      <c r="Q567" s="2267"/>
      <c r="R567" s="2267"/>
      <c r="S567" s="2267"/>
      <c r="T567" s="2267"/>
      <c r="U567" s="2267"/>
      <c r="V567" s="2267"/>
      <c r="W567" s="2267"/>
      <c r="X567" s="2267"/>
      <c r="Y567" s="2267"/>
      <c r="Z567" s="2267"/>
      <c r="AA567" s="2267"/>
      <c r="AB567" s="2267"/>
      <c r="AC567" s="2267"/>
      <c r="AD567" s="2267"/>
      <c r="AE567" s="2267"/>
      <c r="AF567" s="2267"/>
      <c r="AG567" s="2267"/>
      <c r="AH567" s="2267"/>
      <c r="AI567" s="2267"/>
      <c r="AJ567" s="2267"/>
      <c r="AK567" s="2267"/>
      <c r="AL567" s="2267"/>
      <c r="AM567" s="2267"/>
      <c r="AN567" s="2267"/>
      <c r="AO567" s="2267"/>
      <c r="AP567" s="2267"/>
      <c r="AQ567" s="2267"/>
      <c r="AR567" s="2267"/>
      <c r="AS567" s="2267"/>
      <c r="AT567" s="2267"/>
      <c r="AU567" s="2267"/>
      <c r="AV567" s="2267"/>
      <c r="AW567" s="2267"/>
    </row>
    <row r="568" spans="1:49" s="1474" customFormat="1">
      <c r="A568" s="1564"/>
      <c r="B568" s="1481"/>
      <c r="C568" s="2266" t="s">
        <v>2073</v>
      </c>
      <c r="D568" s="2267"/>
      <c r="E568" s="2267"/>
      <c r="F568" s="2267"/>
      <c r="G568" s="2267"/>
      <c r="H568" s="2267">
        <v>845577600</v>
      </c>
      <c r="I568" s="2267"/>
      <c r="J568" s="2267"/>
      <c r="K568" s="2267"/>
      <c r="L568" s="2267"/>
      <c r="M568" s="2267"/>
      <c r="N568" s="2267"/>
      <c r="O568" s="2267"/>
      <c r="P568" s="2267"/>
      <c r="Q568" s="2267"/>
      <c r="R568" s="2267"/>
      <c r="S568" s="2267"/>
      <c r="T568" s="2267"/>
      <c r="U568" s="2267"/>
      <c r="V568" s="2267"/>
      <c r="W568" s="2267"/>
      <c r="X568" s="2267"/>
      <c r="Y568" s="2267"/>
      <c r="Z568" s="2267"/>
      <c r="AA568" s="2267"/>
      <c r="AB568" s="2267"/>
      <c r="AC568" s="2267"/>
      <c r="AD568" s="2267"/>
      <c r="AE568" s="2267"/>
      <c r="AF568" s="2267"/>
      <c r="AG568" s="2267"/>
      <c r="AH568" s="2267"/>
      <c r="AI568" s="2267"/>
      <c r="AJ568" s="2267"/>
      <c r="AK568" s="2267"/>
      <c r="AL568" s="2267"/>
      <c r="AM568" s="2267"/>
      <c r="AN568" s="2267"/>
      <c r="AO568" s="2267"/>
      <c r="AP568" s="2267"/>
      <c r="AQ568" s="2267"/>
      <c r="AR568" s="2267"/>
      <c r="AS568" s="2267"/>
      <c r="AT568" s="2267"/>
      <c r="AU568" s="2267"/>
      <c r="AV568" s="2267"/>
      <c r="AW568" s="2267"/>
    </row>
    <row r="569" spans="1:49" s="1482" customFormat="1">
      <c r="A569" s="1567"/>
      <c r="B569" s="1485"/>
      <c r="C569" s="1478" t="s">
        <v>2074</v>
      </c>
      <c r="D569" s="1485"/>
      <c r="E569" s="1485"/>
      <c r="F569" s="1484"/>
      <c r="H569" s="1486"/>
    </row>
    <row r="570" spans="1:49" s="1474" customFormat="1">
      <c r="A570" s="1564"/>
      <c r="B570" s="1481"/>
      <c r="C570" s="1471" t="s">
        <v>2075</v>
      </c>
      <c r="D570" s="1481"/>
      <c r="E570" s="1481"/>
      <c r="F570" s="1473"/>
      <c r="H570" s="1487"/>
      <c r="J570" s="1473"/>
    </row>
    <row r="571" spans="1:49" s="1474" customFormat="1">
      <c r="A571" s="1564"/>
      <c r="B571" s="1481"/>
      <c r="C571" s="1471" t="s">
        <v>2076</v>
      </c>
      <c r="D571" s="1481"/>
      <c r="E571" s="1481"/>
      <c r="F571" s="1473"/>
      <c r="H571" s="1487"/>
    </row>
    <row r="572" spans="1:49" s="1474" customFormat="1">
      <c r="A572" s="1564"/>
      <c r="B572" s="1481"/>
      <c r="C572" s="1471" t="s">
        <v>2068</v>
      </c>
      <c r="D572" s="1481"/>
      <c r="E572" s="1481"/>
      <c r="F572" s="1473"/>
      <c r="H572" s="1487"/>
    </row>
    <row r="573" spans="1:49" s="1474" customFormat="1">
      <c r="A573" s="1564"/>
      <c r="B573" s="1481"/>
      <c r="C573" s="1471" t="s">
        <v>2069</v>
      </c>
      <c r="D573" s="1481"/>
      <c r="E573" s="1481"/>
      <c r="F573" s="1473"/>
      <c r="H573" s="1487"/>
    </row>
    <row r="574" spans="1:49" s="1474" customFormat="1">
      <c r="A574" s="1564"/>
      <c r="B574" s="1481"/>
      <c r="C574" s="1471" t="s">
        <v>1646</v>
      </c>
      <c r="D574" s="1481"/>
      <c r="E574" s="1481"/>
      <c r="F574" s="1473"/>
      <c r="H574" s="1487"/>
    </row>
    <row r="575" spans="1:49" s="1474" customFormat="1">
      <c r="A575" s="1564"/>
      <c r="B575" s="1481"/>
      <c r="C575" s="1471" t="s">
        <v>2070</v>
      </c>
      <c r="D575" s="1481"/>
      <c r="E575" s="1481"/>
      <c r="F575" s="1473"/>
      <c r="H575" s="1487"/>
    </row>
    <row r="576" spans="1:49" s="1474" customFormat="1">
      <c r="A576" s="1564"/>
      <c r="B576" s="1481"/>
      <c r="C576" s="1471" t="s">
        <v>2071</v>
      </c>
      <c r="D576" s="1481"/>
      <c r="E576" s="1481"/>
      <c r="F576" s="1473"/>
      <c r="H576" s="1487"/>
    </row>
    <row r="577" spans="1:91" s="1474" customFormat="1">
      <c r="A577" s="1564"/>
      <c r="B577" s="1481"/>
      <c r="C577" s="2266" t="s">
        <v>2077</v>
      </c>
      <c r="D577" s="2267"/>
      <c r="E577" s="2267"/>
      <c r="F577" s="2267">
        <v>1247009797</v>
      </c>
      <c r="G577" s="2267"/>
      <c r="H577" s="2267"/>
      <c r="I577" s="2267"/>
      <c r="J577" s="2267"/>
      <c r="K577" s="2267"/>
      <c r="L577" s="2267"/>
      <c r="M577" s="2267"/>
      <c r="N577" s="2267"/>
      <c r="O577" s="2267"/>
      <c r="P577" s="2267"/>
      <c r="Q577" s="2267"/>
      <c r="R577" s="2267"/>
      <c r="S577" s="2267"/>
      <c r="T577" s="2267"/>
      <c r="U577" s="2267"/>
      <c r="V577" s="2267"/>
      <c r="W577" s="2267"/>
      <c r="X577" s="2267"/>
      <c r="Y577" s="2267"/>
      <c r="Z577" s="2267"/>
      <c r="AA577" s="2267"/>
      <c r="AB577" s="2267"/>
      <c r="AC577" s="2267"/>
      <c r="AD577" s="2267"/>
      <c r="AE577" s="2267"/>
      <c r="AF577" s="2267"/>
      <c r="AG577" s="2267"/>
      <c r="AH577" s="2267"/>
      <c r="AI577" s="2267"/>
      <c r="AJ577" s="2267"/>
      <c r="AK577" s="2267"/>
      <c r="AL577" s="2267"/>
      <c r="AM577" s="2267"/>
      <c r="AN577" s="2267"/>
      <c r="AO577" s="2267"/>
      <c r="AP577" s="2267"/>
      <c r="AQ577" s="2267"/>
      <c r="AR577" s="2267"/>
      <c r="AS577" s="2267"/>
      <c r="AT577" s="2267"/>
      <c r="AU577" s="2267"/>
      <c r="AV577" s="2267"/>
      <c r="AW577" s="2267"/>
    </row>
    <row r="578" spans="1:91" s="1474" customFormat="1">
      <c r="A578" s="1564"/>
      <c r="B578" s="1481"/>
      <c r="C578" s="2266" t="s">
        <v>2078</v>
      </c>
      <c r="D578" s="2267"/>
      <c r="E578" s="2267"/>
      <c r="F578" s="2267"/>
      <c r="G578" s="2267"/>
      <c r="H578" s="2267">
        <v>249401961</v>
      </c>
      <c r="I578" s="2267"/>
      <c r="J578" s="2267"/>
      <c r="K578" s="2267"/>
      <c r="L578" s="2267"/>
      <c r="M578" s="2267"/>
      <c r="N578" s="2267"/>
      <c r="O578" s="2267"/>
      <c r="P578" s="2267"/>
      <c r="Q578" s="2267"/>
      <c r="R578" s="2267"/>
      <c r="S578" s="2267"/>
      <c r="T578" s="2267"/>
      <c r="U578" s="2267"/>
      <c r="V578" s="2267"/>
      <c r="W578" s="2267"/>
      <c r="X578" s="2267"/>
      <c r="Y578" s="2267"/>
      <c r="Z578" s="2267"/>
      <c r="AA578" s="2267"/>
      <c r="AB578" s="2267"/>
      <c r="AC578" s="2267"/>
      <c r="AD578" s="2267"/>
      <c r="AE578" s="2267"/>
      <c r="AF578" s="2267"/>
      <c r="AG578" s="2267"/>
      <c r="AH578" s="2267"/>
      <c r="AI578" s="2267"/>
      <c r="AJ578" s="2267"/>
      <c r="AK578" s="2267"/>
      <c r="AL578" s="2267"/>
      <c r="AM578" s="2267"/>
      <c r="AN578" s="2267"/>
      <c r="AO578" s="2267"/>
      <c r="AP578" s="2267"/>
      <c r="AQ578" s="2267"/>
      <c r="AR578" s="2267"/>
      <c r="AS578" s="2267"/>
      <c r="AT578" s="2267"/>
      <c r="AU578" s="2267"/>
      <c r="AV578" s="2267"/>
      <c r="AW578" s="2267"/>
    </row>
    <row r="579" spans="1:91" s="1482" customFormat="1">
      <c r="A579" s="1567"/>
      <c r="B579" s="1485"/>
      <c r="C579" s="1478" t="s">
        <v>2079</v>
      </c>
      <c r="D579" s="1485"/>
      <c r="E579" s="1485"/>
      <c r="F579" s="1484"/>
      <c r="H579" s="1486"/>
    </row>
    <row r="580" spans="1:91" s="1474" customFormat="1">
      <c r="A580" s="1564"/>
      <c r="B580" s="1481"/>
      <c r="C580" s="1471" t="s">
        <v>2080</v>
      </c>
      <c r="D580" s="1481"/>
      <c r="E580" s="1481"/>
      <c r="F580" s="1473"/>
      <c r="H580" s="1487"/>
    </row>
    <row r="581" spans="1:91" s="1474" customFormat="1">
      <c r="A581" s="1564"/>
      <c r="B581" s="1481"/>
      <c r="C581" s="1471" t="s">
        <v>2081</v>
      </c>
      <c r="D581" s="1481"/>
      <c r="E581" s="1481"/>
      <c r="F581" s="1473"/>
      <c r="H581" s="1487"/>
    </row>
    <row r="582" spans="1:91" s="1474" customFormat="1">
      <c r="A582" s="1564"/>
      <c r="B582" s="1481"/>
      <c r="C582" s="1471" t="s">
        <v>2068</v>
      </c>
      <c r="D582" s="1481"/>
      <c r="E582" s="1481"/>
      <c r="F582" s="1473"/>
      <c r="H582" s="1487"/>
    </row>
    <row r="583" spans="1:91" s="1474" customFormat="1">
      <c r="A583" s="1564"/>
      <c r="B583" s="1481"/>
      <c r="C583" s="1471" t="s">
        <v>2082</v>
      </c>
      <c r="D583" s="1481"/>
      <c r="E583" s="1481"/>
      <c r="F583" s="1473"/>
      <c r="H583" s="1487"/>
    </row>
    <row r="584" spans="1:91" s="1474" customFormat="1">
      <c r="A584" s="1564"/>
      <c r="B584" s="1481"/>
      <c r="C584" s="1471" t="s">
        <v>1646</v>
      </c>
      <c r="D584" s="1481"/>
      <c r="E584" s="1481"/>
      <c r="F584" s="1473"/>
      <c r="H584" s="1487"/>
    </row>
    <row r="585" spans="1:91" s="1474" customFormat="1">
      <c r="A585" s="1564"/>
      <c r="B585" s="1481"/>
      <c r="C585" s="1471" t="s">
        <v>2070</v>
      </c>
      <c r="D585" s="1481"/>
      <c r="E585" s="1481"/>
      <c r="F585" s="1473"/>
      <c r="H585" s="1487"/>
    </row>
    <row r="586" spans="1:91" s="1474" customFormat="1">
      <c r="A586" s="1564"/>
      <c r="B586" s="1481"/>
      <c r="C586" s="1471" t="s">
        <v>2071</v>
      </c>
      <c r="D586" s="1481"/>
      <c r="E586" s="1481"/>
      <c r="F586" s="1473"/>
      <c r="H586" s="1487"/>
    </row>
    <row r="587" spans="1:91" s="1474" customFormat="1">
      <c r="A587" s="1564"/>
      <c r="B587" s="1481"/>
      <c r="C587" s="2266" t="s">
        <v>2083</v>
      </c>
      <c r="D587" s="2267"/>
      <c r="E587" s="2267"/>
      <c r="F587" s="2267">
        <v>882885750</v>
      </c>
      <c r="G587" s="2267"/>
      <c r="H587" s="2267">
        <v>271657164</v>
      </c>
      <c r="I587" s="2267"/>
      <c r="J587" s="2267"/>
      <c r="K587" s="2267"/>
      <c r="L587" s="2267"/>
      <c r="M587" s="2267"/>
      <c r="N587" s="2267"/>
      <c r="O587" s="2267"/>
      <c r="P587" s="2267"/>
      <c r="Q587" s="2267"/>
      <c r="R587" s="2267"/>
      <c r="S587" s="2267"/>
      <c r="T587" s="2267"/>
      <c r="U587" s="2267"/>
      <c r="V587" s="2267"/>
      <c r="W587" s="2267"/>
      <c r="X587" s="2267"/>
      <c r="Y587" s="2267"/>
      <c r="Z587" s="2267"/>
      <c r="AA587" s="2267"/>
      <c r="AB587" s="2267"/>
      <c r="AC587" s="2267"/>
      <c r="AD587" s="2267"/>
      <c r="AE587" s="2267"/>
      <c r="AF587" s="2267"/>
      <c r="AG587" s="2267"/>
      <c r="AH587" s="2267"/>
      <c r="AI587" s="2267"/>
      <c r="AJ587" s="2267"/>
      <c r="AK587" s="2267"/>
      <c r="AL587" s="2267"/>
      <c r="AM587" s="2267"/>
      <c r="AN587" s="2267"/>
      <c r="AO587" s="2267"/>
      <c r="AP587" s="2267"/>
      <c r="AQ587" s="2267"/>
      <c r="AR587" s="2267"/>
      <c r="AS587" s="2267"/>
      <c r="AT587" s="2267"/>
      <c r="AU587" s="2267"/>
      <c r="AV587" s="2267"/>
      <c r="AW587" s="2267"/>
    </row>
    <row r="588" spans="1:91" s="1482" customFormat="1">
      <c r="A588" s="1567"/>
      <c r="C588" s="2266" t="s">
        <v>2084</v>
      </c>
      <c r="D588" s="2267"/>
      <c r="E588" s="2267"/>
      <c r="F588" s="2267"/>
      <c r="G588" s="2267"/>
      <c r="H588" s="2267"/>
      <c r="I588" s="2267"/>
      <c r="J588" s="2267"/>
      <c r="K588" s="2267"/>
      <c r="L588" s="2267"/>
      <c r="M588" s="2267"/>
      <c r="N588" s="2267"/>
      <c r="O588" s="2267"/>
      <c r="P588" s="2267"/>
      <c r="Q588" s="2267"/>
      <c r="R588" s="2267"/>
      <c r="S588" s="2267"/>
      <c r="T588" s="2267"/>
      <c r="U588" s="2267"/>
      <c r="V588" s="2267"/>
      <c r="W588" s="2267"/>
      <c r="X588" s="2267"/>
      <c r="Y588" s="2267"/>
      <c r="Z588" s="2267"/>
      <c r="AA588" s="2267"/>
      <c r="AB588" s="2267"/>
      <c r="AC588" s="2267"/>
      <c r="AD588" s="2267"/>
      <c r="AE588" s="2267"/>
      <c r="AF588" s="2267"/>
      <c r="AG588" s="2267"/>
      <c r="AH588" s="2267"/>
      <c r="AI588" s="2267"/>
      <c r="AJ588" s="2267"/>
      <c r="AK588" s="2267"/>
      <c r="AL588" s="2267"/>
      <c r="AM588" s="2267"/>
      <c r="AN588" s="2267"/>
      <c r="AO588" s="2267"/>
      <c r="AP588" s="2267"/>
      <c r="AQ588" s="2267"/>
      <c r="AR588" s="2267"/>
      <c r="AS588" s="2267"/>
      <c r="AT588" s="2267"/>
      <c r="AU588" s="2267"/>
      <c r="AV588" s="2267"/>
      <c r="AW588" s="2267"/>
    </row>
    <row r="589" spans="1:91" s="1744" customFormat="1" ht="16.5" customHeight="1">
      <c r="A589" s="814"/>
      <c r="B589" s="383"/>
      <c r="C589" s="1691"/>
      <c r="D589" s="1691"/>
      <c r="E589" s="1691"/>
      <c r="F589" s="1691"/>
      <c r="G589" s="1691"/>
      <c r="H589" s="1691"/>
      <c r="I589" s="1691"/>
      <c r="J589" s="1691"/>
      <c r="K589" s="1691"/>
      <c r="L589" s="1691"/>
      <c r="M589" s="1691"/>
      <c r="N589" s="1691"/>
      <c r="O589" s="1691"/>
      <c r="P589" s="1691"/>
      <c r="Q589" s="1691"/>
      <c r="R589" s="1691"/>
      <c r="S589" s="1691"/>
      <c r="T589" s="1691"/>
      <c r="U589" s="1691"/>
      <c r="V589" s="1691"/>
      <c r="W589" s="1691"/>
      <c r="X589" s="1691"/>
      <c r="Y589" s="1691"/>
      <c r="Z589" s="1691"/>
      <c r="AA589" s="1691"/>
      <c r="AB589" s="1691"/>
      <c r="AC589" s="1691"/>
      <c r="AD589" s="1691"/>
      <c r="AE589" s="1691"/>
      <c r="AF589" s="1691"/>
      <c r="AG589" s="1691"/>
      <c r="AH589" s="1691"/>
      <c r="AI589" s="1691"/>
      <c r="AJ589" s="1691"/>
      <c r="AK589" s="1691"/>
      <c r="AL589" s="1691"/>
      <c r="AM589" s="1691"/>
      <c r="AN589" s="1691"/>
      <c r="AO589" s="1691"/>
      <c r="AP589" s="1691"/>
      <c r="AQ589" s="1691"/>
      <c r="AR589" s="1691"/>
      <c r="AS589" s="1691"/>
      <c r="AT589" s="1691"/>
      <c r="AU589" s="1691"/>
      <c r="AV589" s="1691"/>
      <c r="AW589" s="1691"/>
      <c r="AY589" s="383"/>
      <c r="AZ589" s="383"/>
      <c r="BA589" s="383"/>
      <c r="BB589" s="383"/>
      <c r="BC589" s="383"/>
      <c r="BD589" s="383"/>
      <c r="BE589" s="383"/>
      <c r="BF589" s="383"/>
      <c r="BG589" s="383"/>
      <c r="BH589" s="383"/>
      <c r="BI589" s="383"/>
      <c r="BJ589" s="383"/>
      <c r="BK589" s="383"/>
      <c r="BL589" s="383"/>
      <c r="BM589" s="383"/>
      <c r="BN589" s="383"/>
      <c r="BO589" s="383"/>
      <c r="BP589" s="383"/>
      <c r="BQ589" s="383"/>
      <c r="BR589" s="383"/>
      <c r="BU589" s="1287"/>
      <c r="BV589" s="1287"/>
      <c r="BW589" s="1287"/>
      <c r="BX589" s="1287"/>
      <c r="BY589" s="1287"/>
      <c r="BZ589" s="1287"/>
      <c r="CB589" s="1287"/>
      <c r="CC589" s="1287"/>
      <c r="CD589" s="1287"/>
      <c r="CE589" s="1287"/>
      <c r="CF589" s="1287"/>
      <c r="CG589" s="1287"/>
      <c r="CH589" s="1287"/>
      <c r="CI589" s="1232"/>
      <c r="CJ589" s="1207"/>
      <c r="CK589" s="1207"/>
      <c r="CL589" s="1233"/>
      <c r="CM589" s="436"/>
    </row>
    <row r="590" spans="1:91" s="1744" customFormat="1" ht="32.25" hidden="1" customHeight="1" outlineLevel="1">
      <c r="A590" s="814"/>
      <c r="B590" s="383"/>
      <c r="C590" s="2250" t="s">
        <v>1980</v>
      </c>
      <c r="D590" s="2250"/>
      <c r="E590" s="2250"/>
      <c r="F590" s="2250"/>
      <c r="G590" s="2250"/>
      <c r="H590" s="2250"/>
      <c r="I590" s="2250"/>
      <c r="J590" s="2250"/>
      <c r="K590" s="2250"/>
      <c r="L590" s="2250"/>
      <c r="M590" s="2250"/>
      <c r="N590" s="2250"/>
      <c r="O590" s="2250"/>
      <c r="P590" s="2250"/>
      <c r="Q590" s="2250"/>
      <c r="R590" s="2250"/>
      <c r="S590" s="2250"/>
      <c r="T590" s="2250"/>
      <c r="U590" s="2250"/>
      <c r="V590" s="2250"/>
      <c r="W590" s="2250"/>
      <c r="X590" s="2250"/>
      <c r="Y590" s="2250"/>
      <c r="Z590" s="2250"/>
      <c r="AA590" s="2250"/>
      <c r="AB590" s="2250"/>
      <c r="AC590" s="2250"/>
      <c r="AD590" s="2250"/>
      <c r="AE590" s="2250"/>
      <c r="AF590" s="2250"/>
      <c r="AG590" s="2250"/>
      <c r="AH590" s="2250"/>
      <c r="AI590" s="2250"/>
      <c r="AJ590" s="2250"/>
      <c r="AK590" s="2250"/>
      <c r="AL590" s="2250"/>
      <c r="AM590" s="2250"/>
      <c r="AN590" s="2250"/>
      <c r="AO590" s="2250"/>
      <c r="AP590" s="2250"/>
      <c r="AQ590" s="2250"/>
      <c r="AR590" s="2250"/>
      <c r="AS590" s="2250"/>
      <c r="AT590" s="2250"/>
      <c r="AU590" s="2250"/>
      <c r="AV590" s="2250"/>
      <c r="AW590" s="2250"/>
      <c r="AY590" s="383"/>
      <c r="AZ590" s="383"/>
      <c r="BA590" s="383"/>
      <c r="BB590" s="383"/>
      <c r="BC590" s="383"/>
      <c r="BD590" s="383"/>
      <c r="BE590" s="383"/>
      <c r="BF590" s="383"/>
      <c r="BG590" s="383"/>
      <c r="BH590" s="383"/>
      <c r="BI590" s="383"/>
      <c r="BJ590" s="383"/>
      <c r="BK590" s="383"/>
      <c r="BL590" s="383"/>
      <c r="BM590" s="383"/>
      <c r="BN590" s="383"/>
      <c r="BO590" s="383"/>
      <c r="BP590" s="383"/>
      <c r="BQ590" s="383"/>
      <c r="BR590" s="383"/>
      <c r="BU590" s="1287"/>
      <c r="BV590" s="1287"/>
      <c r="BW590" s="1287"/>
      <c r="BX590" s="1287"/>
      <c r="BY590" s="1287"/>
      <c r="BZ590" s="1287"/>
      <c r="CB590" s="1287"/>
      <c r="CC590" s="1287"/>
      <c r="CD590" s="1287"/>
      <c r="CE590" s="1287"/>
      <c r="CF590" s="1287"/>
      <c r="CG590" s="1287"/>
      <c r="CH590" s="1287"/>
      <c r="CI590" s="1232"/>
      <c r="CJ590" s="1207"/>
      <c r="CK590" s="1207"/>
      <c r="CL590" s="1233"/>
      <c r="CM590" s="436"/>
    </row>
    <row r="591" spans="1:91" s="1744" customFormat="1" ht="18" hidden="1" customHeight="1" outlineLevel="1">
      <c r="A591" s="814"/>
      <c r="B591" s="383"/>
      <c r="C591" s="2216" t="s">
        <v>1642</v>
      </c>
      <c r="D591" s="2250"/>
      <c r="E591" s="2250"/>
      <c r="F591" s="2250"/>
      <c r="G591" s="2250"/>
      <c r="H591" s="2250"/>
      <c r="I591" s="2250"/>
      <c r="J591" s="2250"/>
      <c r="K591" s="2250"/>
      <c r="L591" s="2250"/>
      <c r="M591" s="2250"/>
      <c r="N591" s="2250"/>
      <c r="O591" s="2250"/>
      <c r="P591" s="2250"/>
      <c r="Q591" s="2250"/>
      <c r="R591" s="2250"/>
      <c r="S591" s="2250"/>
      <c r="T591" s="2250"/>
      <c r="U591" s="2250"/>
      <c r="V591" s="2250"/>
      <c r="W591" s="2250"/>
      <c r="X591" s="2250"/>
      <c r="Y591" s="2250"/>
      <c r="Z591" s="2250"/>
      <c r="AA591" s="2250"/>
      <c r="AB591" s="2250"/>
      <c r="AC591" s="2250"/>
      <c r="AD591" s="2250"/>
      <c r="AE591" s="2250"/>
      <c r="AF591" s="2250"/>
      <c r="AG591" s="2250"/>
      <c r="AH591" s="2250"/>
      <c r="AI591" s="2250"/>
      <c r="AJ591" s="2250"/>
      <c r="AK591" s="2250"/>
      <c r="AL591" s="2250"/>
      <c r="AM591" s="2250"/>
      <c r="AN591" s="2250"/>
      <c r="AO591" s="2250"/>
      <c r="AP591" s="2250"/>
      <c r="AQ591" s="2250"/>
      <c r="AR591" s="2250"/>
      <c r="AS591" s="2250"/>
      <c r="AT591" s="2250"/>
      <c r="AU591" s="2250"/>
      <c r="AV591" s="2250"/>
      <c r="AW591" s="2250"/>
      <c r="AY591" s="383"/>
      <c r="AZ591" s="383"/>
      <c r="BA591" s="383"/>
      <c r="BB591" s="383"/>
      <c r="BC591" s="383"/>
      <c r="BD591" s="383"/>
      <c r="BE591" s="383"/>
      <c r="BF591" s="383"/>
      <c r="BG591" s="383"/>
      <c r="BH591" s="383"/>
      <c r="BI591" s="383"/>
      <c r="BJ591" s="383"/>
      <c r="BK591" s="383"/>
      <c r="BL591" s="383"/>
      <c r="BM591" s="383"/>
      <c r="BN591" s="383"/>
      <c r="BO591" s="383"/>
      <c r="BP591" s="383"/>
      <c r="BQ591" s="383"/>
      <c r="BR591" s="383"/>
      <c r="BU591" s="1287"/>
      <c r="BV591" s="1287"/>
      <c r="BW591" s="1287"/>
      <c r="BX591" s="1287"/>
      <c r="BY591" s="1287"/>
      <c r="BZ591" s="1287"/>
      <c r="CB591" s="1287"/>
      <c r="CC591" s="1287"/>
      <c r="CD591" s="1287"/>
      <c r="CE591" s="1287"/>
      <c r="CF591" s="1287"/>
      <c r="CG591" s="1287"/>
      <c r="CH591" s="1287"/>
      <c r="CI591" s="1232"/>
      <c r="CJ591" s="1207"/>
      <c r="CK591" s="1207"/>
      <c r="CL591" s="1233"/>
      <c r="CM591" s="436"/>
    </row>
    <row r="592" spans="1:91" s="1744" customFormat="1" ht="17.25" hidden="1" customHeight="1" outlineLevel="1">
      <c r="A592" s="814"/>
      <c r="B592" s="383"/>
      <c r="C592" s="2216" t="s">
        <v>1643</v>
      </c>
      <c r="D592" s="2250"/>
      <c r="E592" s="2250"/>
      <c r="F592" s="2250"/>
      <c r="G592" s="2250"/>
      <c r="H592" s="2250"/>
      <c r="I592" s="2250"/>
      <c r="J592" s="2250"/>
      <c r="K592" s="2250"/>
      <c r="L592" s="2250"/>
      <c r="M592" s="2250"/>
      <c r="N592" s="2250"/>
      <c r="O592" s="2250"/>
      <c r="P592" s="2250"/>
      <c r="Q592" s="2250"/>
      <c r="R592" s="2250"/>
      <c r="S592" s="2250"/>
      <c r="T592" s="2250"/>
      <c r="U592" s="2250"/>
      <c r="V592" s="2250"/>
      <c r="W592" s="2250"/>
      <c r="X592" s="2250"/>
      <c r="Y592" s="2250"/>
      <c r="Z592" s="2250"/>
      <c r="AA592" s="2250"/>
      <c r="AB592" s="2250"/>
      <c r="AC592" s="2250"/>
      <c r="AD592" s="2250"/>
      <c r="AE592" s="2250"/>
      <c r="AF592" s="2250"/>
      <c r="AG592" s="2250"/>
      <c r="AH592" s="2250"/>
      <c r="AI592" s="2250"/>
      <c r="AJ592" s="2250"/>
      <c r="AK592" s="2250"/>
      <c r="AL592" s="2250"/>
      <c r="AM592" s="2250"/>
      <c r="AN592" s="2250"/>
      <c r="AO592" s="2250"/>
      <c r="AP592" s="2250"/>
      <c r="AQ592" s="2250"/>
      <c r="AR592" s="2250"/>
      <c r="AS592" s="2250"/>
      <c r="AT592" s="2250"/>
      <c r="AU592" s="2250"/>
      <c r="AV592" s="2250"/>
      <c r="AW592" s="2250"/>
      <c r="AY592" s="383"/>
      <c r="AZ592" s="383"/>
      <c r="BA592" s="383"/>
      <c r="BB592" s="383"/>
      <c r="BC592" s="383"/>
      <c r="BD592" s="383"/>
      <c r="BE592" s="383"/>
      <c r="BF592" s="383"/>
      <c r="BG592" s="383"/>
      <c r="BH592" s="383"/>
      <c r="BI592" s="383"/>
      <c r="BJ592" s="383"/>
      <c r="BK592" s="383"/>
      <c r="BL592" s="383"/>
      <c r="BM592" s="383"/>
      <c r="BN592" s="383"/>
      <c r="BO592" s="383"/>
      <c r="BP592" s="383"/>
      <c r="BQ592" s="383"/>
      <c r="BR592" s="383"/>
      <c r="BU592" s="1287"/>
      <c r="BV592" s="1287"/>
      <c r="BW592" s="1287"/>
      <c r="BX592" s="1287"/>
      <c r="BY592" s="1287"/>
      <c r="BZ592" s="1287"/>
      <c r="CB592" s="1287"/>
      <c r="CC592" s="1287"/>
      <c r="CD592" s="1287"/>
      <c r="CE592" s="1287"/>
      <c r="CF592" s="1287"/>
      <c r="CG592" s="1287"/>
      <c r="CH592" s="1287"/>
      <c r="CI592" s="1232"/>
      <c r="CJ592" s="1207"/>
      <c r="CK592" s="1207"/>
      <c r="CL592" s="1233"/>
      <c r="CM592" s="436"/>
    </row>
    <row r="593" spans="1:91" s="1744" customFormat="1" ht="17.25" hidden="1" customHeight="1" outlineLevel="1">
      <c r="A593" s="814"/>
      <c r="B593" s="383"/>
      <c r="C593" s="2216" t="s">
        <v>1644</v>
      </c>
      <c r="D593" s="2250"/>
      <c r="E593" s="2250"/>
      <c r="F593" s="2250"/>
      <c r="G593" s="2250"/>
      <c r="H593" s="2250"/>
      <c r="I593" s="2250"/>
      <c r="J593" s="2250"/>
      <c r="K593" s="2250"/>
      <c r="L593" s="2250"/>
      <c r="M593" s="2250"/>
      <c r="N593" s="2250"/>
      <c r="O593" s="2250"/>
      <c r="P593" s="2250"/>
      <c r="Q593" s="2250"/>
      <c r="R593" s="2250"/>
      <c r="S593" s="2250"/>
      <c r="T593" s="2250"/>
      <c r="U593" s="2250"/>
      <c r="V593" s="2250"/>
      <c r="W593" s="2250"/>
      <c r="X593" s="2250"/>
      <c r="Y593" s="2250"/>
      <c r="Z593" s="2250"/>
      <c r="AA593" s="2250"/>
      <c r="AB593" s="2250"/>
      <c r="AC593" s="2250"/>
      <c r="AD593" s="2250"/>
      <c r="AE593" s="2250"/>
      <c r="AF593" s="2250"/>
      <c r="AG593" s="2250"/>
      <c r="AH593" s="2250"/>
      <c r="AI593" s="2250"/>
      <c r="AJ593" s="2250"/>
      <c r="AK593" s="2250"/>
      <c r="AL593" s="2250"/>
      <c r="AM593" s="2250"/>
      <c r="AN593" s="2250"/>
      <c r="AO593" s="2250"/>
      <c r="AP593" s="2250"/>
      <c r="AQ593" s="2250"/>
      <c r="AR593" s="2250"/>
      <c r="AS593" s="2250"/>
      <c r="AT593" s="2250"/>
      <c r="AU593" s="2250"/>
      <c r="AV593" s="2250"/>
      <c r="AW593" s="2250"/>
      <c r="AY593" s="383"/>
      <c r="AZ593" s="383"/>
      <c r="BA593" s="383"/>
      <c r="BB593" s="383"/>
      <c r="BC593" s="383"/>
      <c r="BD593" s="383"/>
      <c r="BE593" s="383"/>
      <c r="BF593" s="383"/>
      <c r="BG593" s="383"/>
      <c r="BH593" s="383"/>
      <c r="BI593" s="383"/>
      <c r="BJ593" s="383"/>
      <c r="BK593" s="383"/>
      <c r="BL593" s="383"/>
      <c r="BM593" s="383"/>
      <c r="BN593" s="383"/>
      <c r="BO593" s="383"/>
      <c r="BP593" s="383"/>
      <c r="BQ593" s="383"/>
      <c r="BR593" s="383"/>
      <c r="BU593" s="1287"/>
      <c r="BV593" s="1287"/>
      <c r="BW593" s="1287"/>
      <c r="BX593" s="1287"/>
      <c r="BY593" s="1287"/>
      <c r="BZ593" s="1287"/>
      <c r="CB593" s="1287"/>
      <c r="CC593" s="1287"/>
      <c r="CD593" s="1287"/>
      <c r="CE593" s="1287"/>
      <c r="CF593" s="1287"/>
      <c r="CG593" s="1287"/>
      <c r="CH593" s="1287"/>
      <c r="CI593" s="1232"/>
      <c r="CJ593" s="1207"/>
      <c r="CK593" s="1207"/>
      <c r="CL593" s="1233"/>
      <c r="CM593" s="436"/>
    </row>
    <row r="594" spans="1:91" s="1744" customFormat="1" ht="17.25" hidden="1" customHeight="1" outlineLevel="1">
      <c r="A594" s="814"/>
      <c r="B594" s="383"/>
      <c r="C594" s="2216" t="s">
        <v>1645</v>
      </c>
      <c r="D594" s="2250"/>
      <c r="E594" s="2250"/>
      <c r="F594" s="2250"/>
      <c r="G594" s="2250"/>
      <c r="H594" s="2250"/>
      <c r="I594" s="2250"/>
      <c r="J594" s="2250"/>
      <c r="K594" s="2250"/>
      <c r="L594" s="2250"/>
      <c r="M594" s="2250"/>
      <c r="N594" s="2250"/>
      <c r="O594" s="2250"/>
      <c r="P594" s="2250"/>
      <c r="Q594" s="2250"/>
      <c r="R594" s="2250"/>
      <c r="S594" s="2250"/>
      <c r="T594" s="2250"/>
      <c r="U594" s="2250"/>
      <c r="V594" s="2250"/>
      <c r="W594" s="2250"/>
      <c r="X594" s="2250"/>
      <c r="Y594" s="2250"/>
      <c r="Z594" s="2250"/>
      <c r="AA594" s="2250"/>
      <c r="AB594" s="2250"/>
      <c r="AC594" s="2250"/>
      <c r="AD594" s="2250"/>
      <c r="AE594" s="2250"/>
      <c r="AF594" s="2250"/>
      <c r="AG594" s="2250"/>
      <c r="AH594" s="2250"/>
      <c r="AI594" s="2250"/>
      <c r="AJ594" s="2250"/>
      <c r="AK594" s="2250"/>
      <c r="AL594" s="2250"/>
      <c r="AM594" s="2250"/>
      <c r="AN594" s="2250"/>
      <c r="AO594" s="2250"/>
      <c r="AP594" s="2250"/>
      <c r="AQ594" s="2250"/>
      <c r="AR594" s="2250"/>
      <c r="AS594" s="2250"/>
      <c r="AT594" s="2250"/>
      <c r="AU594" s="2250"/>
      <c r="AV594" s="2250"/>
      <c r="AW594" s="2250"/>
      <c r="AY594" s="383"/>
      <c r="AZ594" s="383"/>
      <c r="BA594" s="383"/>
      <c r="BB594" s="383"/>
      <c r="BC594" s="383"/>
      <c r="BD594" s="383"/>
      <c r="BE594" s="383"/>
      <c r="BF594" s="383"/>
      <c r="BG594" s="383"/>
      <c r="BH594" s="383"/>
      <c r="BI594" s="383"/>
      <c r="BJ594" s="383"/>
      <c r="BK594" s="383"/>
      <c r="BL594" s="383"/>
      <c r="BM594" s="383"/>
      <c r="BN594" s="383"/>
      <c r="BO594" s="383"/>
      <c r="BP594" s="383"/>
      <c r="BQ594" s="383"/>
      <c r="BR594" s="383"/>
      <c r="BU594" s="1287"/>
      <c r="BV594" s="1287"/>
      <c r="BW594" s="1287"/>
      <c r="BX594" s="1287"/>
      <c r="BY594" s="1287"/>
      <c r="BZ594" s="1287"/>
      <c r="CB594" s="1287"/>
      <c r="CC594" s="1287"/>
      <c r="CD594" s="1287"/>
      <c r="CE594" s="1287"/>
      <c r="CF594" s="1287"/>
      <c r="CG594" s="1287"/>
      <c r="CH594" s="1287"/>
      <c r="CI594" s="1232"/>
      <c r="CJ594" s="1207"/>
      <c r="CK594" s="1207"/>
      <c r="CL594" s="1233"/>
      <c r="CM594" s="436"/>
    </row>
    <row r="595" spans="1:91" s="1744" customFormat="1" ht="17.25" hidden="1" customHeight="1" outlineLevel="1">
      <c r="A595" s="814"/>
      <c r="B595" s="383"/>
      <c r="C595" s="2216" t="s">
        <v>1646</v>
      </c>
      <c r="D595" s="2250"/>
      <c r="E595" s="2250"/>
      <c r="F595" s="2250"/>
      <c r="G595" s="2250"/>
      <c r="H595" s="2250"/>
      <c r="I595" s="2250"/>
      <c r="J595" s="2250"/>
      <c r="K595" s="2250"/>
      <c r="L595" s="2250"/>
      <c r="M595" s="2250"/>
      <c r="N595" s="2250"/>
      <c r="O595" s="2250"/>
      <c r="P595" s="2250"/>
      <c r="Q595" s="2250"/>
      <c r="R595" s="2250"/>
      <c r="S595" s="2250"/>
      <c r="T595" s="2250"/>
      <c r="U595" s="2250"/>
      <c r="V595" s="2250"/>
      <c r="W595" s="2250"/>
      <c r="X595" s="2250"/>
      <c r="Y595" s="2250"/>
      <c r="Z595" s="2250"/>
      <c r="AA595" s="2250"/>
      <c r="AB595" s="2250"/>
      <c r="AC595" s="2250"/>
      <c r="AD595" s="2250"/>
      <c r="AE595" s="2250"/>
      <c r="AF595" s="2250"/>
      <c r="AG595" s="2250"/>
      <c r="AH595" s="2250"/>
      <c r="AI595" s="2250"/>
      <c r="AJ595" s="2250"/>
      <c r="AK595" s="2250"/>
      <c r="AL595" s="2250"/>
      <c r="AM595" s="2250"/>
      <c r="AN595" s="2250"/>
      <c r="AO595" s="2250"/>
      <c r="AP595" s="2250"/>
      <c r="AQ595" s="2250"/>
      <c r="AR595" s="2250"/>
      <c r="AS595" s="2250"/>
      <c r="AT595" s="2250"/>
      <c r="AU595" s="2250"/>
      <c r="AV595" s="2250"/>
      <c r="AW595" s="2250"/>
      <c r="AY595" s="383"/>
      <c r="AZ595" s="383"/>
      <c r="BA595" s="383"/>
      <c r="BB595" s="383"/>
      <c r="BC595" s="383"/>
      <c r="BD595" s="383"/>
      <c r="BE595" s="383"/>
      <c r="BF595" s="383"/>
      <c r="BG595" s="383"/>
      <c r="BH595" s="383"/>
      <c r="BI595" s="383"/>
      <c r="BJ595" s="383"/>
      <c r="BK595" s="383"/>
      <c r="BL595" s="383"/>
      <c r="BM595" s="383"/>
      <c r="BN595" s="383"/>
      <c r="BO595" s="383"/>
      <c r="BP595" s="383"/>
      <c r="BQ595" s="383"/>
      <c r="BR595" s="383"/>
      <c r="BU595" s="1287"/>
      <c r="BV595" s="1287"/>
      <c r="BW595" s="1287"/>
      <c r="BX595" s="1287"/>
      <c r="BY595" s="1287"/>
      <c r="BZ595" s="1287"/>
      <c r="CB595" s="1287"/>
      <c r="CC595" s="1287"/>
      <c r="CD595" s="1287"/>
      <c r="CE595" s="1287"/>
      <c r="CF595" s="1287"/>
      <c r="CG595" s="1287"/>
      <c r="CH595" s="1287"/>
      <c r="CI595" s="1232"/>
      <c r="CJ595" s="1207"/>
      <c r="CK595" s="1207"/>
      <c r="CL595" s="1233"/>
      <c r="CM595" s="436"/>
    </row>
    <row r="596" spans="1:91" s="1744" customFormat="1" ht="17.25" hidden="1" customHeight="1" outlineLevel="1">
      <c r="A596" s="814"/>
      <c r="B596" s="383"/>
      <c r="C596" s="2216" t="s">
        <v>1648</v>
      </c>
      <c r="D596" s="2250"/>
      <c r="E596" s="2250"/>
      <c r="F596" s="2250"/>
      <c r="G596" s="2250"/>
      <c r="H596" s="2250"/>
      <c r="I596" s="2250"/>
      <c r="J596" s="2250"/>
      <c r="K596" s="2250"/>
      <c r="L596" s="2250"/>
      <c r="M596" s="2250"/>
      <c r="N596" s="2250"/>
      <c r="O596" s="2250"/>
      <c r="P596" s="2250"/>
      <c r="Q596" s="2250"/>
      <c r="R596" s="2250"/>
      <c r="S596" s="2250"/>
      <c r="T596" s="2250"/>
      <c r="U596" s="2250"/>
      <c r="V596" s="2250"/>
      <c r="W596" s="2250"/>
      <c r="X596" s="2250"/>
      <c r="Y596" s="2250"/>
      <c r="Z596" s="2250"/>
      <c r="AA596" s="2250"/>
      <c r="AB596" s="2250"/>
      <c r="AC596" s="2250"/>
      <c r="AD596" s="2250"/>
      <c r="AE596" s="2250"/>
      <c r="AF596" s="2250"/>
      <c r="AG596" s="2250"/>
      <c r="AH596" s="2250"/>
      <c r="AI596" s="2250"/>
      <c r="AJ596" s="2250"/>
      <c r="AK596" s="2250"/>
      <c r="AL596" s="2250"/>
      <c r="AM596" s="2250"/>
      <c r="AN596" s="2250"/>
      <c r="AO596" s="2250"/>
      <c r="AP596" s="2250"/>
      <c r="AQ596" s="2250"/>
      <c r="AR596" s="2250"/>
      <c r="AS596" s="2250"/>
      <c r="AT596" s="2250"/>
      <c r="AU596" s="2250"/>
      <c r="AV596" s="2250"/>
      <c r="AW596" s="2250"/>
      <c r="AY596" s="383"/>
      <c r="AZ596" s="383"/>
      <c r="BA596" s="383"/>
      <c r="BB596" s="383"/>
      <c r="BC596" s="383"/>
      <c r="BD596" s="383"/>
      <c r="BE596" s="383"/>
      <c r="BF596" s="383"/>
      <c r="BG596" s="383"/>
      <c r="BH596" s="383"/>
      <c r="BI596" s="383"/>
      <c r="BJ596" s="383"/>
      <c r="BK596" s="383"/>
      <c r="BL596" s="383"/>
      <c r="BM596" s="383"/>
      <c r="BN596" s="383"/>
      <c r="BO596" s="383"/>
      <c r="BP596" s="383"/>
      <c r="BQ596" s="383"/>
      <c r="BR596" s="383"/>
      <c r="BU596" s="1287"/>
      <c r="BV596" s="1287"/>
      <c r="BW596" s="1287"/>
      <c r="BX596" s="1287"/>
      <c r="BY596" s="1287"/>
      <c r="BZ596" s="1287"/>
      <c r="CB596" s="1287"/>
      <c r="CC596" s="1287"/>
      <c r="CD596" s="1287"/>
      <c r="CE596" s="1287"/>
      <c r="CF596" s="1287"/>
      <c r="CG596" s="1287"/>
      <c r="CH596" s="1287"/>
      <c r="CI596" s="1232"/>
      <c r="CJ596" s="1207"/>
      <c r="CK596" s="1207"/>
      <c r="CL596" s="1233"/>
      <c r="CM596" s="436"/>
    </row>
    <row r="597" spans="1:91" s="1744" customFormat="1" ht="17.25" hidden="1" customHeight="1" outlineLevel="1">
      <c r="A597" s="814"/>
      <c r="B597" s="383"/>
      <c r="C597" s="2216" t="s">
        <v>1649</v>
      </c>
      <c r="D597" s="2250"/>
      <c r="E597" s="2250"/>
      <c r="F597" s="2250"/>
      <c r="G597" s="2250"/>
      <c r="H597" s="2250"/>
      <c r="I597" s="2250"/>
      <c r="J597" s="2250"/>
      <c r="K597" s="2250"/>
      <c r="L597" s="2250"/>
      <c r="M597" s="2250"/>
      <c r="N597" s="2250"/>
      <c r="O597" s="2250"/>
      <c r="P597" s="2250"/>
      <c r="Q597" s="2250"/>
      <c r="R597" s="2250"/>
      <c r="S597" s="2250"/>
      <c r="T597" s="2250"/>
      <c r="U597" s="2250"/>
      <c r="V597" s="2250"/>
      <c r="W597" s="2250"/>
      <c r="X597" s="2250"/>
      <c r="Y597" s="2250"/>
      <c r="Z597" s="2250"/>
      <c r="AA597" s="2250"/>
      <c r="AB597" s="2250"/>
      <c r="AC597" s="2250"/>
      <c r="AD597" s="2250"/>
      <c r="AE597" s="2250"/>
      <c r="AF597" s="2250"/>
      <c r="AG597" s="2250"/>
      <c r="AH597" s="2250"/>
      <c r="AI597" s="2250"/>
      <c r="AJ597" s="2250"/>
      <c r="AK597" s="2250"/>
      <c r="AL597" s="2250"/>
      <c r="AM597" s="2250"/>
      <c r="AN597" s="2250"/>
      <c r="AO597" s="2250"/>
      <c r="AP597" s="2250"/>
      <c r="AQ597" s="2250"/>
      <c r="AR597" s="2250"/>
      <c r="AS597" s="2250"/>
      <c r="AT597" s="2250"/>
      <c r="AU597" s="2250"/>
      <c r="AV597" s="2250"/>
      <c r="AW597" s="2250"/>
      <c r="AY597" s="383"/>
      <c r="AZ597" s="383"/>
      <c r="BA597" s="383"/>
      <c r="BB597" s="383"/>
      <c r="BC597" s="383"/>
      <c r="BD597" s="383"/>
      <c r="BE597" s="383"/>
      <c r="BF597" s="383"/>
      <c r="BG597" s="383"/>
      <c r="BH597" s="383"/>
      <c r="BI597" s="383"/>
      <c r="BJ597" s="383"/>
      <c r="BK597" s="383"/>
      <c r="BL597" s="383"/>
      <c r="BM597" s="383"/>
      <c r="BN597" s="383"/>
      <c r="BO597" s="383"/>
      <c r="BP597" s="383"/>
      <c r="BQ597" s="383"/>
      <c r="BR597" s="383"/>
      <c r="BU597" s="1287"/>
      <c r="BV597" s="1287"/>
      <c r="BW597" s="1287"/>
      <c r="BX597" s="1287"/>
      <c r="BY597" s="1287"/>
      <c r="BZ597" s="1287"/>
      <c r="CB597" s="1287"/>
      <c r="CC597" s="1287"/>
      <c r="CD597" s="1287"/>
      <c r="CE597" s="1287"/>
      <c r="CF597" s="1287"/>
      <c r="CG597" s="1287"/>
      <c r="CH597" s="1287"/>
      <c r="CI597" s="1232"/>
      <c r="CJ597" s="1207"/>
      <c r="CK597" s="1207"/>
      <c r="CL597" s="1233"/>
      <c r="CM597" s="436"/>
    </row>
    <row r="598" spans="1:91" ht="17.25" hidden="1" customHeight="1" outlineLevel="1">
      <c r="C598" s="1672" t="s">
        <v>968</v>
      </c>
      <c r="D598" s="1695"/>
      <c r="E598" s="1695"/>
      <c r="F598" s="1695"/>
      <c r="G598" s="1695"/>
      <c r="H598" s="1695"/>
      <c r="I598" s="1695"/>
      <c r="J598" s="1695"/>
      <c r="K598" s="1695"/>
      <c r="L598" s="1695"/>
      <c r="M598" s="1695"/>
      <c r="N598" s="1695"/>
      <c r="O598" s="1695"/>
      <c r="P598" s="1695"/>
      <c r="Q598" s="1695"/>
      <c r="R598" s="1695"/>
      <c r="S598" s="1695"/>
      <c r="T598" s="1695"/>
      <c r="U598" s="1695"/>
      <c r="V598" s="1695"/>
      <c r="W598" s="1695"/>
      <c r="X598" s="1695"/>
      <c r="Y598" s="1695"/>
      <c r="Z598" s="1695"/>
      <c r="AA598" s="1695"/>
      <c r="AB598" s="1695"/>
      <c r="AC598" s="1695"/>
      <c r="AD598" s="1695"/>
      <c r="AE598" s="1695"/>
      <c r="AF598" s="1695"/>
      <c r="AG598" s="1695"/>
      <c r="AH598" s="1695"/>
      <c r="AI598" s="1695"/>
      <c r="AJ598" s="1695"/>
      <c r="AK598" s="1695"/>
      <c r="AL598" s="1695"/>
      <c r="AM598" s="1695"/>
      <c r="AN598" s="1695"/>
      <c r="AO598" s="1695"/>
      <c r="AP598" s="1695"/>
      <c r="AQ598" s="1695"/>
      <c r="AR598" s="1695"/>
      <c r="AS598" s="1695"/>
      <c r="AT598" s="1695"/>
      <c r="AU598" s="1695"/>
      <c r="AV598" s="1695"/>
      <c r="AW598" s="1695"/>
      <c r="BA598" s="1672"/>
      <c r="BB598" s="1672"/>
      <c r="BC598" s="1672"/>
      <c r="BD598" s="1672"/>
      <c r="BE598" s="1672"/>
      <c r="BF598" s="1672"/>
      <c r="BG598" s="1672"/>
      <c r="BH598" s="1672"/>
      <c r="BI598" s="1672"/>
      <c r="BJ598" s="1672"/>
      <c r="BK598" s="1672"/>
      <c r="BL598" s="1672"/>
      <c r="BM598" s="1672"/>
      <c r="BN598" s="1672"/>
      <c r="BO598" s="1672"/>
      <c r="BP598" s="1672"/>
      <c r="BQ598" s="1672"/>
      <c r="BR598" s="1672"/>
      <c r="BU598" s="257"/>
      <c r="BV598" s="257"/>
      <c r="BW598" s="257"/>
      <c r="BX598" s="257"/>
      <c r="BY598" s="257"/>
      <c r="BZ598" s="257"/>
      <c r="CB598" s="257"/>
      <c r="CC598" s="257"/>
      <c r="CD598" s="257"/>
      <c r="CE598" s="257"/>
      <c r="CF598" s="257"/>
      <c r="CG598" s="257"/>
      <c r="CH598" s="257"/>
      <c r="CI598" s="1230"/>
      <c r="CJ598" s="1204"/>
      <c r="CK598" s="1204"/>
      <c r="CL598" s="1754"/>
    </row>
    <row r="599" spans="1:91" ht="17.25" hidden="1" customHeight="1" outlineLevel="1">
      <c r="C599" s="1672" t="s">
        <v>969</v>
      </c>
      <c r="D599" s="1695"/>
      <c r="E599" s="1695"/>
      <c r="F599" s="1695"/>
      <c r="G599" s="1695"/>
      <c r="H599" s="1695"/>
      <c r="I599" s="1695"/>
      <c r="J599" s="1695"/>
      <c r="K599" s="1695"/>
      <c r="L599" s="1695"/>
      <c r="M599" s="1695"/>
      <c r="N599" s="1695"/>
      <c r="O599" s="1695"/>
      <c r="P599" s="1695"/>
      <c r="Q599" s="1695"/>
      <c r="R599" s="1695"/>
      <c r="S599" s="1695"/>
      <c r="T599" s="1695"/>
      <c r="U599" s="1695"/>
      <c r="V599" s="1695"/>
      <c r="W599" s="1695"/>
      <c r="X599" s="1695"/>
      <c r="Y599" s="1695"/>
      <c r="Z599" s="1695"/>
      <c r="AA599" s="1695"/>
      <c r="AB599" s="1695"/>
      <c r="AC599" s="1695"/>
      <c r="AD599" s="1695"/>
      <c r="AE599" s="1695"/>
      <c r="AF599" s="1695"/>
      <c r="AG599" s="1695"/>
      <c r="AH599" s="1695"/>
      <c r="AI599" s="1695"/>
      <c r="AJ599" s="1695"/>
      <c r="AK599" s="1695"/>
      <c r="AL599" s="1695"/>
      <c r="AM599" s="1695"/>
      <c r="AN599" s="1695"/>
      <c r="AO599" s="1695"/>
      <c r="AP599" s="1695"/>
      <c r="AQ599" s="1695"/>
      <c r="AR599" s="1695"/>
      <c r="AS599" s="1695"/>
      <c r="AT599" s="1695"/>
      <c r="AU599" s="1695"/>
      <c r="AV599" s="1695"/>
      <c r="AW599" s="1695"/>
      <c r="BA599" s="1672"/>
      <c r="BB599" s="1672"/>
      <c r="BC599" s="1672"/>
      <c r="BD599" s="1672"/>
      <c r="BE599" s="1672"/>
      <c r="BF599" s="1672"/>
      <c r="BG599" s="1672"/>
      <c r="BH599" s="1672"/>
      <c r="BI599" s="1672"/>
      <c r="BJ599" s="1672"/>
      <c r="BK599" s="1672"/>
      <c r="BL599" s="1672"/>
      <c r="BM599" s="1672"/>
      <c r="BN599" s="1672"/>
      <c r="BO599" s="1672"/>
      <c r="BP599" s="1672"/>
      <c r="BQ599" s="1672"/>
      <c r="BR599" s="1672"/>
      <c r="BU599" s="257"/>
      <c r="BV599" s="257"/>
      <c r="BW599" s="257"/>
      <c r="BX599" s="257"/>
      <c r="BY599" s="257"/>
      <c r="BZ599" s="257"/>
      <c r="CB599" s="257"/>
      <c r="CC599" s="257"/>
      <c r="CD599" s="257"/>
      <c r="CE599" s="257"/>
      <c r="CF599" s="257"/>
      <c r="CG599" s="257"/>
      <c r="CH599" s="257"/>
      <c r="CI599" s="1230"/>
      <c r="CJ599" s="1204"/>
      <c r="CK599" s="1204"/>
      <c r="CL599" s="1754"/>
    </row>
    <row r="600" spans="1:91" s="1636" customFormat="1" ht="17.25" hidden="1" customHeight="1" outlineLevel="1">
      <c r="A600" s="1235"/>
      <c r="B600" s="1640"/>
      <c r="C600" s="2517" t="s">
        <v>970</v>
      </c>
      <c r="D600" s="2517"/>
      <c r="E600" s="2517"/>
      <c r="F600" s="2517"/>
      <c r="G600" s="2517"/>
      <c r="H600" s="2517"/>
      <c r="I600" s="2517"/>
      <c r="J600" s="2517"/>
      <c r="K600" s="2517"/>
      <c r="L600" s="2517"/>
      <c r="M600" s="2517"/>
      <c r="N600" s="1747"/>
      <c r="O600" s="1236"/>
      <c r="P600" s="2369" t="s">
        <v>642</v>
      </c>
      <c r="Q600" s="2369"/>
      <c r="R600" s="2369"/>
      <c r="S600" s="2369"/>
      <c r="T600" s="2369"/>
      <c r="U600" s="2369"/>
      <c r="V600" s="2369"/>
      <c r="W600" s="2369"/>
      <c r="X600" s="2369"/>
      <c r="Y600" s="2369"/>
      <c r="Z600" s="2369"/>
      <c r="AA600" s="2369"/>
      <c r="AB600" s="2369"/>
      <c r="AC600" s="2369"/>
      <c r="AD600" s="2369"/>
      <c r="AE600" s="2369"/>
      <c r="AG600" s="2368" t="s">
        <v>643</v>
      </c>
      <c r="AH600" s="2369"/>
      <c r="AI600" s="2369"/>
      <c r="AJ600" s="2368"/>
      <c r="AK600" s="2369"/>
      <c r="AL600" s="2368"/>
      <c r="AM600" s="2368"/>
      <c r="AN600" s="2368"/>
      <c r="AO600" s="2368"/>
      <c r="AP600" s="2368"/>
      <c r="AQ600" s="2368"/>
      <c r="AR600" s="2369"/>
      <c r="AS600" s="2369"/>
      <c r="AT600" s="2369"/>
      <c r="AU600" s="2368"/>
      <c r="AV600" s="2368"/>
      <c r="AW600" s="2368"/>
      <c r="AY600" s="1640"/>
      <c r="AZ600" s="1640"/>
      <c r="BA600" s="1640"/>
      <c r="BB600" s="1640"/>
      <c r="BC600" s="1640"/>
      <c r="BD600" s="1640"/>
      <c r="BE600" s="1640"/>
      <c r="BF600" s="1640"/>
      <c r="BG600" s="1640"/>
      <c r="BH600" s="1640"/>
      <c r="BI600" s="1640"/>
      <c r="BJ600" s="1640"/>
      <c r="BK600" s="1640"/>
      <c r="BL600" s="1640"/>
      <c r="BM600" s="1640"/>
      <c r="BN600" s="1640"/>
      <c r="BO600" s="1640"/>
      <c r="BP600" s="1640"/>
      <c r="BQ600" s="1640"/>
      <c r="BR600" s="1640"/>
      <c r="BU600" s="1842"/>
      <c r="BV600" s="1842"/>
      <c r="BW600" s="1842"/>
      <c r="BX600" s="1842"/>
      <c r="BY600" s="1842"/>
      <c r="BZ600" s="1842"/>
      <c r="CB600" s="1842"/>
      <c r="CC600" s="1842"/>
      <c r="CD600" s="1842"/>
      <c r="CE600" s="1842"/>
      <c r="CF600" s="1842"/>
      <c r="CG600" s="1842"/>
      <c r="CH600" s="1842"/>
      <c r="CI600" s="1843"/>
      <c r="CJ600" s="1844"/>
      <c r="CK600" s="1844"/>
      <c r="CL600" s="1845"/>
      <c r="CM600" s="1742"/>
    </row>
    <row r="601" spans="1:91" s="1636" customFormat="1" ht="33" hidden="1" customHeight="1" outlineLevel="1">
      <c r="A601" s="1235"/>
      <c r="B601" s="1640"/>
      <c r="C601" s="2517"/>
      <c r="D601" s="2517"/>
      <c r="E601" s="2517"/>
      <c r="F601" s="2517"/>
      <c r="G601" s="2517"/>
      <c r="H601" s="2517"/>
      <c r="I601" s="2517"/>
      <c r="J601" s="2517"/>
      <c r="K601" s="2517"/>
      <c r="L601" s="2517"/>
      <c r="M601" s="2517"/>
      <c r="N601" s="1747"/>
      <c r="O601" s="2368" t="s">
        <v>971</v>
      </c>
      <c r="P601" s="2368"/>
      <c r="Q601" s="2369"/>
      <c r="R601" s="2369"/>
      <c r="S601" s="2368"/>
      <c r="T601" s="2368"/>
      <c r="U601" s="2368"/>
      <c r="V601" s="832"/>
      <c r="Y601" s="2364" t="s">
        <v>972</v>
      </c>
      <c r="Z601" s="2365"/>
      <c r="AA601" s="2364"/>
      <c r="AB601" s="2364"/>
      <c r="AC601" s="2364"/>
      <c r="AD601" s="2365"/>
      <c r="AE601" s="2364"/>
      <c r="AG601" s="2484" t="s">
        <v>971</v>
      </c>
      <c r="AH601" s="2365"/>
      <c r="AI601" s="2365"/>
      <c r="AJ601" s="2484"/>
      <c r="AK601" s="3059"/>
      <c r="AL601" s="2484"/>
      <c r="AM601" s="2484"/>
      <c r="AN601" s="2484"/>
      <c r="AO601" s="1706"/>
      <c r="AP601" s="2257" t="s">
        <v>972</v>
      </c>
      <c r="AQ601" s="2257"/>
      <c r="AR601" s="2258"/>
      <c r="AS601" s="2258"/>
      <c r="AT601" s="2258"/>
      <c r="AU601" s="2257"/>
      <c r="AV601" s="2257"/>
      <c r="AW601" s="2257"/>
      <c r="AY601" s="1640"/>
      <c r="AZ601" s="1640"/>
      <c r="BA601" s="1640"/>
      <c r="BB601" s="1640"/>
      <c r="BC601" s="1640"/>
      <c r="BD601" s="1640"/>
      <c r="BE601" s="1640"/>
      <c r="BF601" s="1640"/>
      <c r="BG601" s="1640"/>
      <c r="BH601" s="1640"/>
      <c r="BI601" s="1640"/>
      <c r="BJ601" s="1640"/>
      <c r="BK601" s="1640"/>
      <c r="BL601" s="1640"/>
      <c r="BM601" s="1640"/>
      <c r="BN601" s="1640"/>
      <c r="BO601" s="1640"/>
      <c r="BP601" s="1640"/>
      <c r="BQ601" s="1640"/>
      <c r="BR601" s="1640"/>
      <c r="BU601" s="1842"/>
      <c r="BV601" s="1842"/>
      <c r="BW601" s="1842"/>
      <c r="BX601" s="1842"/>
      <c r="BY601" s="1842"/>
      <c r="BZ601" s="1842"/>
      <c r="CB601" s="1842"/>
      <c r="CC601" s="1842"/>
      <c r="CD601" s="1842"/>
      <c r="CE601" s="1842"/>
      <c r="CF601" s="1842"/>
      <c r="CG601" s="1842"/>
      <c r="CH601" s="1842"/>
      <c r="CI601" s="1843"/>
      <c r="CJ601" s="1844"/>
      <c r="CK601" s="1844"/>
      <c r="CL601" s="1845"/>
      <c r="CM601" s="1742"/>
    </row>
    <row r="602" spans="1:91" s="1687" customFormat="1" ht="17.25" hidden="1" customHeight="1" outlineLevel="1">
      <c r="A602" s="1718"/>
      <c r="B602" s="1626"/>
      <c r="C602" s="428"/>
      <c r="D602" s="428"/>
      <c r="E602" s="428"/>
      <c r="F602" s="428"/>
      <c r="G602" s="428"/>
      <c r="H602" s="428"/>
      <c r="I602" s="428"/>
      <c r="J602" s="428"/>
      <c r="K602" s="428"/>
      <c r="L602" s="428"/>
      <c r="M602" s="428"/>
      <c r="N602" s="428"/>
      <c r="O602" s="2404" t="s">
        <v>574</v>
      </c>
      <c r="P602" s="2404"/>
      <c r="Q602" s="2405"/>
      <c r="R602" s="2405"/>
      <c r="S602" s="2404"/>
      <c r="T602" s="2404"/>
      <c r="U602" s="2404"/>
      <c r="V602" s="1671"/>
      <c r="Y602" s="2235" t="s">
        <v>574</v>
      </c>
      <c r="Z602" s="2236"/>
      <c r="AA602" s="2235"/>
      <c r="AB602" s="2235"/>
      <c r="AC602" s="2235"/>
      <c r="AD602" s="2236"/>
      <c r="AE602" s="2235"/>
      <c r="AG602" s="2259" t="s">
        <v>574</v>
      </c>
      <c r="AH602" s="2236"/>
      <c r="AI602" s="2236"/>
      <c r="AJ602" s="2259"/>
      <c r="AK602" s="2260"/>
      <c r="AL602" s="2259"/>
      <c r="AM602" s="2259"/>
      <c r="AN602" s="2259"/>
      <c r="AP602" s="2401" t="s">
        <v>574</v>
      </c>
      <c r="AQ602" s="2401"/>
      <c r="AR602" s="2402"/>
      <c r="AS602" s="2402"/>
      <c r="AT602" s="2402"/>
      <c r="AU602" s="2401"/>
      <c r="AV602" s="2401"/>
      <c r="AW602" s="2401"/>
      <c r="AY602" s="1626"/>
      <c r="AZ602" s="1626"/>
      <c r="BA602" s="1626"/>
      <c r="BB602" s="1626"/>
      <c r="BC602" s="1626"/>
      <c r="BD602" s="1626"/>
      <c r="BE602" s="1626"/>
      <c r="BF602" s="1626"/>
      <c r="BG602" s="1626"/>
      <c r="BH602" s="1626"/>
      <c r="BI602" s="1626"/>
      <c r="BJ602" s="1626"/>
      <c r="BK602" s="1626"/>
      <c r="BL602" s="1626"/>
      <c r="BM602" s="1626"/>
      <c r="BN602" s="1626"/>
      <c r="BO602" s="1626"/>
      <c r="BP602" s="1626"/>
      <c r="BQ602" s="1626"/>
      <c r="BR602" s="1626"/>
      <c r="BU602" s="1719"/>
      <c r="BV602" s="1719"/>
      <c r="BW602" s="1719"/>
      <c r="BX602" s="1719"/>
      <c r="BY602" s="1719"/>
      <c r="BZ602" s="1719"/>
      <c r="CB602" s="1719"/>
      <c r="CC602" s="1719"/>
      <c r="CD602" s="1719"/>
      <c r="CE602" s="1719"/>
      <c r="CF602" s="1719"/>
      <c r="CG602" s="1719"/>
      <c r="CH602" s="1719"/>
      <c r="CI602" s="1717"/>
      <c r="CJ602" s="1846"/>
      <c r="CK602" s="1846"/>
      <c r="CL602" s="1697"/>
      <c r="CM602" s="1629"/>
    </row>
    <row r="603" spans="1:91" ht="17.25" hidden="1" customHeight="1" outlineLevel="1">
      <c r="C603" s="409" t="s">
        <v>976</v>
      </c>
      <c r="D603" s="1670"/>
      <c r="E603" s="1670"/>
      <c r="F603" s="1670"/>
      <c r="G603" s="1670"/>
      <c r="H603" s="1670"/>
      <c r="I603" s="1670"/>
      <c r="J603" s="1670"/>
      <c r="K603" s="1670"/>
      <c r="L603" s="1670"/>
      <c r="M603" s="1670"/>
      <c r="N603" s="1670"/>
      <c r="O603" s="2233"/>
      <c r="P603" s="2233"/>
      <c r="Q603" s="2233"/>
      <c r="R603" s="2233"/>
      <c r="S603" s="2233"/>
      <c r="T603" s="2233"/>
      <c r="U603" s="2233"/>
      <c r="V603" s="1625"/>
      <c r="W603" s="1639"/>
      <c r="X603" s="1639"/>
      <c r="Y603" s="2429"/>
      <c r="Z603" s="2429"/>
      <c r="AA603" s="2429"/>
      <c r="AB603" s="2429"/>
      <c r="AC603" s="2429"/>
      <c r="AD603" s="2429"/>
      <c r="AE603" s="2429"/>
      <c r="AF603" s="1639"/>
      <c r="AG603" s="2429"/>
      <c r="AH603" s="2429"/>
      <c r="AI603" s="2429"/>
      <c r="AJ603" s="2429"/>
      <c r="AK603" s="2429"/>
      <c r="AL603" s="2429"/>
      <c r="AM603" s="2429"/>
      <c r="AN603" s="2429"/>
      <c r="AO603" s="1639"/>
      <c r="AP603" s="2429"/>
      <c r="AQ603" s="2429"/>
      <c r="AR603" s="2429"/>
      <c r="AS603" s="2429"/>
      <c r="AT603" s="2429"/>
      <c r="AU603" s="2429"/>
      <c r="AV603" s="2429"/>
      <c r="AW603" s="2429"/>
      <c r="BA603" s="1672"/>
      <c r="BB603" s="1672"/>
      <c r="BC603" s="1672"/>
      <c r="BD603" s="1672"/>
      <c r="BE603" s="1672"/>
      <c r="BF603" s="1672"/>
      <c r="BG603" s="1672"/>
      <c r="BH603" s="1672"/>
      <c r="BI603" s="1672"/>
      <c r="BJ603" s="1672"/>
      <c r="BK603" s="1672"/>
      <c r="BL603" s="1672"/>
      <c r="BM603" s="1672"/>
      <c r="BN603" s="1672"/>
      <c r="BO603" s="1672"/>
      <c r="BP603" s="1672"/>
      <c r="BQ603" s="1672"/>
      <c r="BR603" s="1672"/>
      <c r="BU603" s="257"/>
      <c r="BV603" s="257"/>
      <c r="BW603" s="257"/>
      <c r="BX603" s="257"/>
      <c r="BY603" s="257"/>
      <c r="BZ603" s="257"/>
      <c r="CB603" s="257"/>
      <c r="CC603" s="257"/>
      <c r="CD603" s="257"/>
      <c r="CE603" s="257"/>
      <c r="CF603" s="257"/>
      <c r="CG603" s="257"/>
      <c r="CH603" s="257"/>
      <c r="CI603" s="1230"/>
      <c r="CJ603" s="1204"/>
      <c r="CK603" s="1204"/>
      <c r="CL603" s="1754"/>
    </row>
    <row r="604" spans="1:91" ht="13.5" hidden="1" customHeight="1" outlineLevel="1">
      <c r="C604" s="2395" t="s">
        <v>977</v>
      </c>
      <c r="D604" s="2395"/>
      <c r="E604" s="2395"/>
      <c r="F604" s="2395"/>
      <c r="G604" s="2395"/>
      <c r="H604" s="2395"/>
      <c r="I604" s="2395"/>
      <c r="J604" s="2395"/>
      <c r="K604" s="1670"/>
      <c r="L604" s="1670"/>
      <c r="M604" s="1670"/>
      <c r="N604" s="1670"/>
      <c r="O604" s="2274"/>
      <c r="P604" s="2274"/>
      <c r="Q604" s="2274"/>
      <c r="R604" s="2274"/>
      <c r="S604" s="2274"/>
      <c r="T604" s="2274"/>
      <c r="U604" s="2274"/>
      <c r="W604" s="1639"/>
      <c r="X604" s="1639"/>
      <c r="Y604" s="2256"/>
      <c r="Z604" s="2256"/>
      <c r="AA604" s="2256"/>
      <c r="AB604" s="2256"/>
      <c r="AC604" s="2256"/>
      <c r="AD604" s="2256"/>
      <c r="AE604" s="2256"/>
      <c r="AF604" s="1639"/>
      <c r="AG604" s="2256"/>
      <c r="AH604" s="2256"/>
      <c r="AI604" s="2256"/>
      <c r="AJ604" s="2256"/>
      <c r="AK604" s="2256"/>
      <c r="AL604" s="2256"/>
      <c r="AM604" s="2256"/>
      <c r="AN604" s="2256"/>
      <c r="AO604" s="1639"/>
      <c r="AP604" s="2256"/>
      <c r="AQ604" s="2256"/>
      <c r="AR604" s="2256"/>
      <c r="AS604" s="2256"/>
      <c r="AT604" s="2256"/>
      <c r="AU604" s="2256"/>
      <c r="AV604" s="2256"/>
      <c r="AW604" s="2256"/>
      <c r="BA604" s="1672"/>
      <c r="BB604" s="1672"/>
      <c r="BC604" s="1672"/>
      <c r="BD604" s="1672"/>
      <c r="BE604" s="1672"/>
      <c r="BF604" s="1672"/>
      <c r="BG604" s="1672"/>
      <c r="BH604" s="1672"/>
      <c r="BI604" s="1672"/>
      <c r="BJ604" s="1672"/>
      <c r="BK604" s="1672"/>
      <c r="BL604" s="1672"/>
      <c r="BM604" s="1672"/>
      <c r="BN604" s="1672"/>
      <c r="BO604" s="1672"/>
      <c r="BP604" s="1672"/>
      <c r="BQ604" s="1672"/>
      <c r="BR604" s="1672"/>
      <c r="BU604" s="257"/>
      <c r="BV604" s="257"/>
      <c r="BW604" s="257"/>
      <c r="BX604" s="257"/>
      <c r="BY604" s="257"/>
      <c r="BZ604" s="257"/>
      <c r="CB604" s="257"/>
      <c r="CC604" s="257"/>
      <c r="CD604" s="257"/>
      <c r="CE604" s="257"/>
      <c r="CF604" s="257"/>
      <c r="CG604" s="257"/>
      <c r="CH604" s="257"/>
      <c r="CI604" s="1230"/>
      <c r="CJ604" s="1204"/>
      <c r="CK604" s="1204"/>
      <c r="CL604" s="1754"/>
    </row>
    <row r="605" spans="1:91" ht="13.5" hidden="1" customHeight="1" outlineLevel="1">
      <c r="C605" s="1634" t="s">
        <v>978</v>
      </c>
      <c r="J605" s="1670"/>
      <c r="K605" s="417"/>
      <c r="L605" s="418"/>
      <c r="M605" s="418"/>
      <c r="N605" s="418"/>
      <c r="O605" s="2274"/>
      <c r="P605" s="2274"/>
      <c r="Q605" s="2274"/>
      <c r="R605" s="2274"/>
      <c r="S605" s="2274"/>
      <c r="T605" s="2274"/>
      <c r="U605" s="2274"/>
      <c r="W605" s="418"/>
      <c r="X605" s="418"/>
      <c r="Y605" s="2353"/>
      <c r="Z605" s="2353"/>
      <c r="AA605" s="2353"/>
      <c r="AB605" s="2353"/>
      <c r="AC605" s="2353"/>
      <c r="AD605" s="2353"/>
      <c r="AE605" s="2353"/>
      <c r="AF605" s="418"/>
      <c r="AG605" s="2256"/>
      <c r="AH605" s="2256"/>
      <c r="AI605" s="2256"/>
      <c r="AJ605" s="2256"/>
      <c r="AK605" s="2256"/>
      <c r="AL605" s="2256"/>
      <c r="AM605" s="2256"/>
      <c r="AN605" s="2256"/>
      <c r="AO605" s="418"/>
      <c r="AP605" s="2256"/>
      <c r="AQ605" s="2256"/>
      <c r="AR605" s="2256"/>
      <c r="AS605" s="2256"/>
      <c r="AT605" s="2256"/>
      <c r="AU605" s="2256"/>
      <c r="AV605" s="2256"/>
      <c r="AW605" s="2256"/>
      <c r="BA605" s="1672"/>
      <c r="BB605" s="1672"/>
      <c r="BC605" s="1672"/>
      <c r="BD605" s="1672"/>
      <c r="BE605" s="1672"/>
      <c r="BF605" s="1672"/>
      <c r="BG605" s="1672"/>
      <c r="BH605" s="1672"/>
      <c r="BI605" s="1672"/>
      <c r="BJ605" s="1672"/>
      <c r="BK605" s="1672"/>
      <c r="BL605" s="1672"/>
      <c r="BM605" s="1672"/>
      <c r="BN605" s="1672"/>
      <c r="BO605" s="1672"/>
      <c r="BP605" s="1672"/>
      <c r="BQ605" s="1672"/>
      <c r="BR605" s="1672"/>
      <c r="BU605" s="257"/>
      <c r="BV605" s="257"/>
      <c r="BW605" s="257"/>
      <c r="BX605" s="257"/>
      <c r="BY605" s="257"/>
      <c r="BZ605" s="257"/>
      <c r="CB605" s="257"/>
      <c r="CC605" s="257"/>
      <c r="CD605" s="257"/>
      <c r="CE605" s="257"/>
      <c r="CF605" s="257"/>
      <c r="CG605" s="257"/>
      <c r="CH605" s="257"/>
      <c r="CI605" s="1230"/>
      <c r="CJ605" s="1204"/>
      <c r="CK605" s="1204"/>
      <c r="CL605" s="1754"/>
    </row>
    <row r="606" spans="1:91" ht="15.75" hidden="1" customHeight="1" outlineLevel="1" thickBot="1">
      <c r="C606" s="2347" t="s">
        <v>861</v>
      </c>
      <c r="D606" s="2347"/>
      <c r="E606" s="2347"/>
      <c r="F606" s="2347"/>
      <c r="G606" s="2347"/>
      <c r="H606" s="2347"/>
      <c r="I606" s="2347"/>
      <c r="J606" s="2347"/>
      <c r="K606" s="2347"/>
      <c r="L606" s="2347"/>
      <c r="M606" s="2347"/>
      <c r="N606" s="1659"/>
      <c r="O606" s="2370">
        <v>0</v>
      </c>
      <c r="P606" s="2370"/>
      <c r="Q606" s="2403"/>
      <c r="R606" s="2403"/>
      <c r="S606" s="2370"/>
      <c r="T606" s="2370"/>
      <c r="U606" s="2370"/>
      <c r="V606" s="1625"/>
      <c r="W606" s="1707"/>
      <c r="X606" s="1707"/>
      <c r="Y606" s="3086">
        <v>0</v>
      </c>
      <c r="Z606" s="3087"/>
      <c r="AA606" s="3086"/>
      <c r="AB606" s="3086"/>
      <c r="AC606" s="3086"/>
      <c r="AD606" s="3086"/>
      <c r="AE606" s="3086"/>
      <c r="AF606" s="1707"/>
      <c r="AG606" s="2370">
        <v>0</v>
      </c>
      <c r="AH606" s="2294"/>
      <c r="AI606" s="2294"/>
      <c r="AJ606" s="2370"/>
      <c r="AK606" s="2294"/>
      <c r="AL606" s="2370"/>
      <c r="AM606" s="2370"/>
      <c r="AN606" s="2370"/>
      <c r="AO606" s="1707"/>
      <c r="AP606" s="2371">
        <v>0</v>
      </c>
      <c r="AQ606" s="2371"/>
      <c r="AR606" s="2372"/>
      <c r="AS606" s="2372"/>
      <c r="AT606" s="2373"/>
      <c r="AU606" s="2371"/>
      <c r="AV606" s="2371"/>
      <c r="AW606" s="2371"/>
    </row>
    <row r="607" spans="1:91" ht="15.75" hidden="1" outlineLevel="1" thickTop="1">
      <c r="C607" s="1659"/>
      <c r="D607" s="1659"/>
      <c r="E607" s="1659"/>
      <c r="F607" s="1659"/>
      <c r="G607" s="1659"/>
      <c r="H607" s="1659"/>
      <c r="I607" s="1659"/>
      <c r="J607" s="1659"/>
      <c r="K607" s="1659"/>
      <c r="L607" s="1659"/>
      <c r="M607" s="1659"/>
      <c r="N607" s="1659"/>
      <c r="O607" s="1625"/>
      <c r="P607" s="1625"/>
      <c r="Q607" s="1625"/>
      <c r="R607" s="1625"/>
      <c r="S607" s="1625"/>
      <c r="T607" s="1625"/>
      <c r="U607" s="1625"/>
      <c r="V607" s="1625"/>
      <c r="W607" s="1707"/>
      <c r="X607" s="1707"/>
      <c r="Y607" s="1685"/>
      <c r="Z607" s="1685"/>
      <c r="AA607" s="1685"/>
      <c r="AB607" s="1685"/>
      <c r="AC607" s="1685"/>
      <c r="AD607" s="1685"/>
      <c r="AE607" s="1685"/>
      <c r="AF607" s="1707"/>
      <c r="AG607" s="1625"/>
      <c r="AH607" s="1625"/>
      <c r="AI607" s="1625"/>
      <c r="AJ607" s="1625"/>
      <c r="AK607" s="1625"/>
      <c r="AL607" s="1625"/>
      <c r="AM607" s="1625"/>
      <c r="AN607" s="1625"/>
      <c r="AO607" s="1707"/>
      <c r="AP607" s="1706"/>
      <c r="AQ607" s="1706"/>
      <c r="AR607" s="1706"/>
      <c r="AS607" s="1706"/>
      <c r="AT607" s="1706"/>
      <c r="AU607" s="1706"/>
      <c r="AV607" s="1706"/>
      <c r="AW607" s="1706"/>
    </row>
    <row r="608" spans="1:91" hidden="1" outlineLevel="1">
      <c r="C608" s="1182" t="s">
        <v>979</v>
      </c>
      <c r="D608" s="1659"/>
      <c r="E608" s="1659"/>
      <c r="F608" s="1659"/>
      <c r="G608" s="1659"/>
      <c r="H608" s="1659"/>
      <c r="I608" s="1659"/>
      <c r="J608" s="1659"/>
      <c r="K608" s="1659"/>
      <c r="L608" s="1659"/>
      <c r="M608" s="1659"/>
      <c r="N608" s="1659"/>
      <c r="O608" s="1625"/>
      <c r="P608" s="1625"/>
      <c r="Q608" s="1625"/>
      <c r="R608" s="1625"/>
      <c r="S608" s="1625"/>
      <c r="T608" s="1625"/>
      <c r="U608" s="1625"/>
      <c r="V608" s="1625"/>
      <c r="W608" s="1707"/>
      <c r="X608" s="1707"/>
      <c r="Y608" s="1685"/>
      <c r="Z608" s="1685"/>
      <c r="AA608" s="1685"/>
      <c r="AB608" s="1685"/>
      <c r="AC608" s="1685"/>
      <c r="AD608" s="1685"/>
      <c r="AE608" s="1685"/>
      <c r="AF608" s="1707"/>
      <c r="AG608" s="1625"/>
      <c r="AH608" s="1625"/>
      <c r="AI608" s="1625"/>
      <c r="AJ608" s="1625"/>
      <c r="AK608" s="1625"/>
      <c r="AL608" s="1625"/>
      <c r="AM608" s="1625"/>
      <c r="AN608" s="1625"/>
      <c r="AO608" s="1707"/>
      <c r="AP608" s="1706"/>
      <c r="AQ608" s="1706"/>
      <c r="AR608" s="1706"/>
      <c r="AS608" s="1706"/>
      <c r="AT608" s="1706"/>
      <c r="AU608" s="1706"/>
      <c r="AV608" s="1706"/>
      <c r="AW608" s="1706"/>
    </row>
    <row r="609" spans="1:91" s="1636" customFormat="1" ht="17.25" hidden="1" customHeight="1" outlineLevel="1">
      <c r="A609" s="1235"/>
      <c r="B609" s="1640"/>
      <c r="C609" s="2517" t="s">
        <v>980</v>
      </c>
      <c r="D609" s="2517"/>
      <c r="E609" s="2517"/>
      <c r="F609" s="2517"/>
      <c r="G609" s="2517"/>
      <c r="H609" s="2517"/>
      <c r="I609" s="2517"/>
      <c r="J609" s="2517"/>
      <c r="K609" s="2517"/>
      <c r="L609" s="2517"/>
      <c r="M609" s="2517"/>
      <c r="N609" s="1747"/>
      <c r="O609" s="1236"/>
      <c r="P609" s="2369" t="s">
        <v>642</v>
      </c>
      <c r="Q609" s="2369"/>
      <c r="R609" s="2369"/>
      <c r="S609" s="2369"/>
      <c r="T609" s="2369"/>
      <c r="U609" s="2369"/>
      <c r="V609" s="2369"/>
      <c r="W609" s="2369"/>
      <c r="X609" s="2369"/>
      <c r="Y609" s="2369"/>
      <c r="Z609" s="2369"/>
      <c r="AA609" s="2369"/>
      <c r="AB609" s="2369"/>
      <c r="AC609" s="2369"/>
      <c r="AD609" s="2369"/>
      <c r="AE609" s="2369"/>
      <c r="AG609" s="2368" t="s">
        <v>643</v>
      </c>
      <c r="AH609" s="2369"/>
      <c r="AI609" s="2369"/>
      <c r="AJ609" s="2368"/>
      <c r="AK609" s="2369"/>
      <c r="AL609" s="2368"/>
      <c r="AM609" s="2368"/>
      <c r="AN609" s="2368"/>
      <c r="AO609" s="2368"/>
      <c r="AP609" s="2368"/>
      <c r="AQ609" s="2368"/>
      <c r="AR609" s="2369"/>
      <c r="AS609" s="2369"/>
      <c r="AT609" s="2369"/>
      <c r="AU609" s="2368"/>
      <c r="AV609" s="2368"/>
      <c r="AW609" s="2368"/>
      <c r="AY609" s="1640"/>
      <c r="AZ609" s="1640"/>
      <c r="BA609" s="1640"/>
      <c r="BB609" s="1640"/>
      <c r="BC609" s="1640"/>
      <c r="BD609" s="1640"/>
      <c r="BE609" s="1640"/>
      <c r="BF609" s="1640"/>
      <c r="BG609" s="1640"/>
      <c r="BH609" s="1640"/>
      <c r="BI609" s="1640"/>
      <c r="BJ609" s="1640"/>
      <c r="BK609" s="1640"/>
      <c r="BL609" s="1640"/>
      <c r="BM609" s="1640"/>
      <c r="BN609" s="1640"/>
      <c r="BO609" s="1640"/>
      <c r="BP609" s="1640"/>
      <c r="BQ609" s="1640"/>
      <c r="BR609" s="1640"/>
      <c r="BU609" s="1842"/>
      <c r="BV609" s="1842"/>
      <c r="BW609" s="1842"/>
      <c r="BX609" s="1842"/>
      <c r="BY609" s="1842"/>
      <c r="BZ609" s="1842"/>
      <c r="CB609" s="1842"/>
      <c r="CC609" s="1842"/>
      <c r="CD609" s="1842"/>
      <c r="CE609" s="1842"/>
      <c r="CF609" s="1842"/>
      <c r="CG609" s="1842"/>
      <c r="CH609" s="1842"/>
      <c r="CI609" s="1843"/>
      <c r="CJ609" s="1844"/>
      <c r="CK609" s="1844"/>
      <c r="CL609" s="1845"/>
      <c r="CM609" s="1742"/>
    </row>
    <row r="610" spans="1:91" s="1636" customFormat="1" ht="33" hidden="1" customHeight="1" outlineLevel="1">
      <c r="A610" s="1235"/>
      <c r="B610" s="1640"/>
      <c r="C610" s="2517"/>
      <c r="D610" s="2517"/>
      <c r="E610" s="2517"/>
      <c r="F610" s="2517"/>
      <c r="G610" s="2517"/>
      <c r="H610" s="2517"/>
      <c r="I610" s="2517"/>
      <c r="J610" s="2517"/>
      <c r="K610" s="2517"/>
      <c r="L610" s="2517"/>
      <c r="M610" s="2517"/>
      <c r="N610" s="1747"/>
      <c r="O610" s="2368" t="s">
        <v>981</v>
      </c>
      <c r="P610" s="2368"/>
      <c r="Q610" s="2369"/>
      <c r="R610" s="2369"/>
      <c r="S610" s="2368"/>
      <c r="T610" s="2368"/>
      <c r="U610" s="2368"/>
      <c r="V610" s="832"/>
      <c r="Y610" s="2364" t="s">
        <v>982</v>
      </c>
      <c r="Z610" s="2365"/>
      <c r="AA610" s="2364"/>
      <c r="AB610" s="2364"/>
      <c r="AC610" s="2364"/>
      <c r="AD610" s="2365"/>
      <c r="AE610" s="2364"/>
      <c r="AG610" s="2484" t="s">
        <v>983</v>
      </c>
      <c r="AH610" s="2365"/>
      <c r="AI610" s="2365"/>
      <c r="AJ610" s="2484"/>
      <c r="AK610" s="3059"/>
      <c r="AL610" s="2484"/>
      <c r="AM610" s="2484"/>
      <c r="AN610" s="2484"/>
      <c r="AO610" s="1706"/>
      <c r="AP610" s="2257" t="s">
        <v>982</v>
      </c>
      <c r="AQ610" s="2257"/>
      <c r="AR610" s="2258"/>
      <c r="AS610" s="2258"/>
      <c r="AT610" s="2258"/>
      <c r="AU610" s="2257"/>
      <c r="AV610" s="2257"/>
      <c r="AW610" s="2257"/>
      <c r="AY610" s="1640"/>
      <c r="AZ610" s="1640"/>
      <c r="BA610" s="1640"/>
      <c r="BB610" s="1640"/>
      <c r="BC610" s="1640"/>
      <c r="BD610" s="1640"/>
      <c r="BE610" s="1640"/>
      <c r="BF610" s="1640"/>
      <c r="BG610" s="1640"/>
      <c r="BH610" s="1640"/>
      <c r="BI610" s="1640"/>
      <c r="BJ610" s="1640"/>
      <c r="BK610" s="1640"/>
      <c r="BL610" s="1640"/>
      <c r="BM610" s="1640"/>
      <c r="BN610" s="1640"/>
      <c r="BO610" s="1640"/>
      <c r="BP610" s="1640"/>
      <c r="BQ610" s="1640"/>
      <c r="BR610" s="1640"/>
      <c r="BU610" s="1842"/>
      <c r="BV610" s="1842"/>
      <c r="BW610" s="1842"/>
      <c r="BX610" s="1842"/>
      <c r="BY610" s="1842"/>
      <c r="BZ610" s="1842"/>
      <c r="CB610" s="1842"/>
      <c r="CC610" s="1842"/>
      <c r="CD610" s="1842"/>
      <c r="CE610" s="1842"/>
      <c r="CF610" s="1842"/>
      <c r="CG610" s="1842"/>
      <c r="CH610" s="1842"/>
      <c r="CI610" s="1843"/>
      <c r="CJ610" s="1844"/>
      <c r="CK610" s="1844"/>
      <c r="CL610" s="1845"/>
      <c r="CM610" s="1742"/>
    </row>
    <row r="611" spans="1:91" s="1687" customFormat="1" ht="17.25" hidden="1" customHeight="1" outlineLevel="1">
      <c r="A611" s="1718"/>
      <c r="B611" s="1626"/>
      <c r="C611" s="428"/>
      <c r="D611" s="428"/>
      <c r="E611" s="428"/>
      <c r="F611" s="428"/>
      <c r="G611" s="428"/>
      <c r="H611" s="428"/>
      <c r="I611" s="428"/>
      <c r="J611" s="428"/>
      <c r="K611" s="428"/>
      <c r="L611" s="428"/>
      <c r="M611" s="428"/>
      <c r="N611" s="428"/>
      <c r="O611" s="2404" t="s">
        <v>574</v>
      </c>
      <c r="P611" s="2404"/>
      <c r="Q611" s="2405"/>
      <c r="R611" s="2405"/>
      <c r="S611" s="2404"/>
      <c r="T611" s="2404"/>
      <c r="U611" s="2404"/>
      <c r="V611" s="1671"/>
      <c r="Y611" s="2235" t="s">
        <v>574</v>
      </c>
      <c r="Z611" s="2236"/>
      <c r="AA611" s="2235"/>
      <c r="AB611" s="2235"/>
      <c r="AC611" s="2235"/>
      <c r="AD611" s="2236"/>
      <c r="AE611" s="2235"/>
      <c r="AG611" s="2259" t="s">
        <v>574</v>
      </c>
      <c r="AH611" s="2236"/>
      <c r="AI611" s="2236"/>
      <c r="AJ611" s="2259"/>
      <c r="AK611" s="2260"/>
      <c r="AL611" s="2259"/>
      <c r="AM611" s="2259"/>
      <c r="AN611" s="2259"/>
      <c r="AP611" s="2401" t="s">
        <v>574</v>
      </c>
      <c r="AQ611" s="2401"/>
      <c r="AR611" s="2402"/>
      <c r="AS611" s="2402"/>
      <c r="AT611" s="2402"/>
      <c r="AU611" s="2401"/>
      <c r="AV611" s="2401"/>
      <c r="AW611" s="2401"/>
      <c r="AY611" s="1626"/>
      <c r="AZ611" s="1626"/>
      <c r="BA611" s="1626"/>
      <c r="BB611" s="1626"/>
      <c r="BC611" s="1626"/>
      <c r="BD611" s="1626"/>
      <c r="BE611" s="1626"/>
      <c r="BF611" s="1626"/>
      <c r="BG611" s="1626"/>
      <c r="BH611" s="1626"/>
      <c r="BI611" s="1626"/>
      <c r="BJ611" s="1626"/>
      <c r="BK611" s="1626"/>
      <c r="BL611" s="1626"/>
      <c r="BM611" s="1626"/>
      <c r="BN611" s="1626"/>
      <c r="BO611" s="1626"/>
      <c r="BP611" s="1626"/>
      <c r="BQ611" s="1626"/>
      <c r="BR611" s="1626"/>
      <c r="BU611" s="1719"/>
      <c r="BV611" s="1719"/>
      <c r="BW611" s="1719"/>
      <c r="BX611" s="1719"/>
      <c r="BY611" s="1719"/>
      <c r="BZ611" s="1719"/>
      <c r="CB611" s="1719"/>
      <c r="CC611" s="1719"/>
      <c r="CD611" s="1719"/>
      <c r="CE611" s="1719"/>
      <c r="CF611" s="1719"/>
      <c r="CG611" s="1719"/>
      <c r="CH611" s="1719"/>
      <c r="CI611" s="1717"/>
      <c r="CJ611" s="1846"/>
      <c r="CK611" s="1846"/>
      <c r="CL611" s="1697"/>
      <c r="CM611" s="1629"/>
    </row>
    <row r="612" spans="1:91" ht="17.25" hidden="1" customHeight="1" outlineLevel="1">
      <c r="C612" s="409" t="s">
        <v>984</v>
      </c>
      <c r="D612" s="1670"/>
      <c r="E612" s="1670"/>
      <c r="F612" s="1670"/>
      <c r="G612" s="1670"/>
      <c r="H612" s="1670"/>
      <c r="I612" s="1670"/>
      <c r="J612" s="1670"/>
      <c r="K612" s="1670"/>
      <c r="L612" s="1670"/>
      <c r="M612" s="1670"/>
      <c r="N612" s="1670"/>
      <c r="O612" s="2233"/>
      <c r="P612" s="2233"/>
      <c r="Q612" s="2233"/>
      <c r="R612" s="2233"/>
      <c r="S612" s="2233"/>
      <c r="T612" s="2233"/>
      <c r="U612" s="2233"/>
      <c r="V612" s="1625"/>
      <c r="W612" s="1639"/>
      <c r="X612" s="1639"/>
      <c r="Y612" s="2429"/>
      <c r="Z612" s="2429"/>
      <c r="AA612" s="2429"/>
      <c r="AB612" s="2429"/>
      <c r="AC612" s="2429"/>
      <c r="AD612" s="2429"/>
      <c r="AE612" s="2429"/>
      <c r="AF612" s="1639"/>
      <c r="AG612" s="2429"/>
      <c r="AH612" s="2429"/>
      <c r="AI612" s="2429"/>
      <c r="AJ612" s="2429"/>
      <c r="AK612" s="2429"/>
      <c r="AL612" s="2429"/>
      <c r="AM612" s="2429"/>
      <c r="AN612" s="2429"/>
      <c r="AO612" s="1639"/>
      <c r="AP612" s="2429"/>
      <c r="AQ612" s="2429"/>
      <c r="AR612" s="2429"/>
      <c r="AS612" s="2429"/>
      <c r="AT612" s="2429"/>
      <c r="AU612" s="2429"/>
      <c r="AV612" s="2429"/>
      <c r="AW612" s="2429"/>
      <c r="BA612" s="1672"/>
      <c r="BB612" s="1672"/>
      <c r="BC612" s="1672"/>
      <c r="BD612" s="1672"/>
      <c r="BE612" s="1672"/>
      <c r="BF612" s="1672"/>
      <c r="BG612" s="1672"/>
      <c r="BH612" s="1672"/>
      <c r="BI612" s="1672"/>
      <c r="BJ612" s="1672"/>
      <c r="BK612" s="1672"/>
      <c r="BL612" s="1672"/>
      <c r="BM612" s="1672"/>
      <c r="BN612" s="1672"/>
      <c r="BO612" s="1672"/>
      <c r="BP612" s="1672"/>
      <c r="BQ612" s="1672"/>
      <c r="BR612" s="1672"/>
      <c r="BU612" s="257"/>
      <c r="BV612" s="257"/>
      <c r="BW612" s="257"/>
      <c r="BX612" s="257"/>
      <c r="BY612" s="257"/>
      <c r="BZ612" s="257"/>
      <c r="CB612" s="257"/>
      <c r="CC612" s="257"/>
      <c r="CD612" s="257"/>
      <c r="CE612" s="257"/>
      <c r="CF612" s="257"/>
      <c r="CG612" s="257"/>
      <c r="CH612" s="257"/>
      <c r="CI612" s="1230"/>
      <c r="CJ612" s="1204"/>
      <c r="CK612" s="1204"/>
      <c r="CL612" s="1754"/>
    </row>
    <row r="613" spans="1:91" ht="13.5" hidden="1" customHeight="1" outlineLevel="1">
      <c r="C613" s="2395" t="s">
        <v>985</v>
      </c>
      <c r="D613" s="2395"/>
      <c r="E613" s="2395"/>
      <c r="F613" s="2395"/>
      <c r="G613" s="2395"/>
      <c r="H613" s="2395"/>
      <c r="I613" s="2395"/>
      <c r="J613" s="2395"/>
      <c r="K613" s="1670"/>
      <c r="L613" s="1670"/>
      <c r="M613" s="1670"/>
      <c r="N613" s="1670"/>
      <c r="O613" s="2274"/>
      <c r="P613" s="2274"/>
      <c r="Q613" s="2274"/>
      <c r="R613" s="2274"/>
      <c r="S613" s="2274"/>
      <c r="T613" s="2274"/>
      <c r="U613" s="2274"/>
      <c r="W613" s="1639"/>
      <c r="X613" s="1639"/>
      <c r="Y613" s="2353"/>
      <c r="Z613" s="2353"/>
      <c r="AA613" s="2353"/>
      <c r="AB613" s="2353"/>
      <c r="AC613" s="2353"/>
      <c r="AD613" s="2353"/>
      <c r="AE613" s="2353"/>
      <c r="AF613" s="1639"/>
      <c r="AG613" s="2256"/>
      <c r="AH613" s="2256"/>
      <c r="AI613" s="2256"/>
      <c r="AJ613" s="2256"/>
      <c r="AK613" s="2256"/>
      <c r="AL613" s="2256"/>
      <c r="AM613" s="2256"/>
      <c r="AN613" s="2256"/>
      <c r="AO613" s="1639"/>
      <c r="AP613" s="2256"/>
      <c r="AQ613" s="2256"/>
      <c r="AR613" s="2256"/>
      <c r="AS613" s="2256"/>
      <c r="AT613" s="2256"/>
      <c r="AU613" s="2256"/>
      <c r="AV613" s="2256"/>
      <c r="AW613" s="2256"/>
      <c r="BA613" s="1672"/>
      <c r="BB613" s="1672"/>
      <c r="BC613" s="1672"/>
      <c r="BD613" s="1672"/>
      <c r="BE613" s="1672"/>
      <c r="BF613" s="1672"/>
      <c r="BG613" s="1672"/>
      <c r="BH613" s="1672"/>
      <c r="BI613" s="1672"/>
      <c r="BJ613" s="1672"/>
      <c r="BK613" s="1672"/>
      <c r="BL613" s="1672"/>
      <c r="BM613" s="1672"/>
      <c r="BN613" s="1672"/>
      <c r="BO613" s="1672"/>
      <c r="BP613" s="1672"/>
      <c r="BQ613" s="1672"/>
      <c r="BR613" s="1672"/>
      <c r="BU613" s="257"/>
      <c r="BV613" s="257"/>
      <c r="BW613" s="257"/>
      <c r="BX613" s="257"/>
      <c r="BY613" s="257"/>
      <c r="BZ613" s="257"/>
      <c r="CB613" s="257"/>
      <c r="CC613" s="257"/>
      <c r="CD613" s="257"/>
      <c r="CE613" s="257"/>
      <c r="CF613" s="257"/>
      <c r="CG613" s="257"/>
      <c r="CH613" s="257"/>
      <c r="CI613" s="1230"/>
      <c r="CJ613" s="1204"/>
      <c r="CK613" s="1204"/>
      <c r="CL613" s="1754"/>
    </row>
    <row r="614" spans="1:91" ht="15.75" hidden="1" customHeight="1" outlineLevel="1" thickBot="1">
      <c r="C614" s="2347" t="s">
        <v>861</v>
      </c>
      <c r="D614" s="2347"/>
      <c r="E614" s="2347"/>
      <c r="F614" s="2347"/>
      <c r="G614" s="2347"/>
      <c r="H614" s="2347"/>
      <c r="I614" s="2347"/>
      <c r="J614" s="2347"/>
      <c r="K614" s="2347"/>
      <c r="L614" s="2347"/>
      <c r="M614" s="2347"/>
      <c r="N614" s="1659"/>
      <c r="O614" s="2370">
        <v>0</v>
      </c>
      <c r="P614" s="2370"/>
      <c r="Q614" s="2403"/>
      <c r="R614" s="2403"/>
      <c r="S614" s="2370"/>
      <c r="T614" s="2370"/>
      <c r="U614" s="2370"/>
      <c r="V614" s="1625"/>
      <c r="W614" s="1707"/>
      <c r="X614" s="1707"/>
      <c r="Y614" s="3086">
        <v>0</v>
      </c>
      <c r="Z614" s="3087"/>
      <c r="AA614" s="3086"/>
      <c r="AB614" s="3086"/>
      <c r="AC614" s="3086"/>
      <c r="AD614" s="3086"/>
      <c r="AE614" s="3086"/>
      <c r="AF614" s="1707"/>
      <c r="AG614" s="2370">
        <v>0</v>
      </c>
      <c r="AH614" s="2294"/>
      <c r="AI614" s="2294"/>
      <c r="AJ614" s="2370"/>
      <c r="AK614" s="2294"/>
      <c r="AL614" s="2370"/>
      <c r="AM614" s="2370"/>
      <c r="AN614" s="2370"/>
      <c r="AO614" s="1707"/>
      <c r="AP614" s="2371">
        <v>0</v>
      </c>
      <c r="AQ614" s="2371"/>
      <c r="AR614" s="2372"/>
      <c r="AS614" s="2372"/>
      <c r="AT614" s="2373"/>
      <c r="AU614" s="2371"/>
      <c r="AV614" s="2371"/>
      <c r="AW614" s="2371"/>
    </row>
    <row r="615" spans="1:91" ht="15.75" hidden="1" outlineLevel="1" thickTop="1">
      <c r="C615" s="1659"/>
      <c r="D615" s="1659"/>
      <c r="E615" s="1659"/>
      <c r="F615" s="1659"/>
      <c r="G615" s="1659"/>
      <c r="H615" s="1659"/>
      <c r="I615" s="1659"/>
      <c r="J615" s="1659"/>
      <c r="K615" s="1659"/>
      <c r="L615" s="1659"/>
      <c r="M615" s="1659"/>
      <c r="N615" s="1659"/>
      <c r="O615" s="1625"/>
      <c r="P615" s="1625"/>
      <c r="Q615" s="1625"/>
      <c r="R615" s="1625"/>
      <c r="S615" s="1625"/>
      <c r="T615" s="1625"/>
      <c r="U615" s="1625"/>
      <c r="V615" s="1625"/>
      <c r="W615" s="1707"/>
      <c r="X615" s="1707"/>
      <c r="Y615" s="1685"/>
      <c r="Z615" s="1685"/>
      <c r="AA615" s="1685"/>
      <c r="AB615" s="1685"/>
      <c r="AC615" s="1685"/>
      <c r="AD615" s="1685"/>
      <c r="AE615" s="1685"/>
      <c r="AF615" s="1707"/>
      <c r="AG615" s="1625"/>
      <c r="AH615" s="1625"/>
      <c r="AI615" s="1625"/>
      <c r="AJ615" s="1625"/>
      <c r="AK615" s="1625"/>
      <c r="AL615" s="1625"/>
      <c r="AM615" s="1625"/>
      <c r="AN615" s="1625"/>
      <c r="AO615" s="1707"/>
      <c r="AP615" s="1706"/>
      <c r="AQ615" s="1706"/>
      <c r="AR615" s="1706"/>
      <c r="AS615" s="1706"/>
      <c r="AT615" s="1706"/>
      <c r="AU615" s="1706"/>
      <c r="AV615" s="1706"/>
      <c r="AW615" s="1706"/>
    </row>
    <row r="616" spans="1:91" hidden="1" outlineLevel="1">
      <c r="C616" s="1182" t="s">
        <v>986</v>
      </c>
      <c r="D616" s="1659"/>
      <c r="E616" s="1659"/>
      <c r="F616" s="1659"/>
      <c r="G616" s="1659"/>
      <c r="H616" s="1659"/>
      <c r="I616" s="1659"/>
      <c r="J616" s="1659"/>
      <c r="K616" s="1659"/>
      <c r="L616" s="1659"/>
      <c r="M616" s="1659"/>
      <c r="N616" s="1659"/>
      <c r="O616" s="1625"/>
      <c r="P616" s="1625"/>
      <c r="Q616" s="1625"/>
      <c r="R616" s="1625"/>
      <c r="S616" s="1625"/>
      <c r="T616" s="1625"/>
      <c r="U616" s="1625"/>
      <c r="V616" s="1625"/>
      <c r="W616" s="1707"/>
      <c r="X616" s="1707"/>
      <c r="Y616" s="1685"/>
      <c r="Z616" s="1685"/>
      <c r="AA616" s="1685"/>
      <c r="AB616" s="1685"/>
      <c r="AC616" s="1685"/>
      <c r="AD616" s="1685"/>
      <c r="AE616" s="1685"/>
      <c r="AF616" s="1707"/>
      <c r="AG616" s="1625"/>
      <c r="AH616" s="1625"/>
      <c r="AI616" s="1625"/>
      <c r="AJ616" s="1625"/>
      <c r="AK616" s="1625"/>
      <c r="AL616" s="1625"/>
      <c r="AM616" s="1625"/>
      <c r="AN616" s="1625"/>
      <c r="AO616" s="1707"/>
      <c r="AP616" s="1706"/>
      <c r="AQ616" s="1706"/>
      <c r="AR616" s="1706"/>
      <c r="AS616" s="1706"/>
      <c r="AT616" s="1706"/>
      <c r="AU616" s="1706"/>
      <c r="AV616" s="1706"/>
      <c r="AW616" s="1706"/>
    </row>
    <row r="617" spans="1:91" s="1636" customFormat="1" ht="17.25" hidden="1" customHeight="1" outlineLevel="1">
      <c r="A617" s="1235"/>
      <c r="B617" s="1640"/>
      <c r="C617" s="2517" t="s">
        <v>980</v>
      </c>
      <c r="D617" s="2517"/>
      <c r="E617" s="2517"/>
      <c r="F617" s="2517"/>
      <c r="G617" s="2517"/>
      <c r="H617" s="2517"/>
      <c r="I617" s="2517"/>
      <c r="J617" s="2517"/>
      <c r="K617" s="2517"/>
      <c r="L617" s="2517"/>
      <c r="M617" s="2517"/>
      <c r="N617" s="1747"/>
      <c r="O617" s="1236"/>
      <c r="P617" s="2369" t="s">
        <v>642</v>
      </c>
      <c r="Q617" s="2369"/>
      <c r="R617" s="2369"/>
      <c r="S617" s="2369"/>
      <c r="T617" s="2369"/>
      <c r="U617" s="2369"/>
      <c r="V617" s="2369"/>
      <c r="W617" s="2369"/>
      <c r="X617" s="2369"/>
      <c r="Y617" s="2369"/>
      <c r="Z617" s="2369"/>
      <c r="AA617" s="2369"/>
      <c r="AB617" s="2369"/>
      <c r="AC617" s="2369"/>
      <c r="AD617" s="2369"/>
      <c r="AE617" s="2369"/>
      <c r="AG617" s="2368" t="s">
        <v>643</v>
      </c>
      <c r="AH617" s="2369"/>
      <c r="AI617" s="2369"/>
      <c r="AJ617" s="2368"/>
      <c r="AK617" s="2369"/>
      <c r="AL617" s="2368"/>
      <c r="AM617" s="2368"/>
      <c r="AN617" s="2368"/>
      <c r="AO617" s="2368"/>
      <c r="AP617" s="2368"/>
      <c r="AQ617" s="2368"/>
      <c r="AR617" s="2369"/>
      <c r="AS617" s="2369"/>
      <c r="AT617" s="2369"/>
      <c r="AU617" s="2368"/>
      <c r="AV617" s="2368"/>
      <c r="AW617" s="2368"/>
      <c r="AY617" s="1640"/>
      <c r="AZ617" s="1640"/>
      <c r="BA617" s="1640"/>
      <c r="BB617" s="1640"/>
      <c r="BC617" s="1640"/>
      <c r="BD617" s="1640"/>
      <c r="BE617" s="1640"/>
      <c r="BF617" s="1640"/>
      <c r="BG617" s="1640"/>
      <c r="BH617" s="1640"/>
      <c r="BI617" s="1640"/>
      <c r="BJ617" s="1640"/>
      <c r="BK617" s="1640"/>
      <c r="BL617" s="1640"/>
      <c r="BM617" s="1640"/>
      <c r="BN617" s="1640"/>
      <c r="BO617" s="1640"/>
      <c r="BP617" s="1640"/>
      <c r="BQ617" s="1640"/>
      <c r="BR617" s="1640"/>
      <c r="BU617" s="1842"/>
      <c r="BV617" s="1842"/>
      <c r="BW617" s="1842"/>
      <c r="BX617" s="1842"/>
      <c r="BY617" s="1842"/>
      <c r="BZ617" s="1842"/>
      <c r="CB617" s="1842"/>
      <c r="CC617" s="1842"/>
      <c r="CD617" s="1842"/>
      <c r="CE617" s="1842"/>
      <c r="CF617" s="1842"/>
      <c r="CG617" s="1842"/>
      <c r="CH617" s="1842"/>
      <c r="CI617" s="1843"/>
      <c r="CJ617" s="1844"/>
      <c r="CK617" s="1844"/>
      <c r="CL617" s="1845"/>
      <c r="CM617" s="1742"/>
    </row>
    <row r="618" spans="1:91" s="1636" customFormat="1" ht="33" hidden="1" customHeight="1" outlineLevel="1">
      <c r="A618" s="1235"/>
      <c r="B618" s="1640"/>
      <c r="C618" s="2517"/>
      <c r="D618" s="2517"/>
      <c r="E618" s="2517"/>
      <c r="F618" s="2517"/>
      <c r="G618" s="2517"/>
      <c r="H618" s="2517"/>
      <c r="I618" s="2517"/>
      <c r="J618" s="2517"/>
      <c r="K618" s="2517"/>
      <c r="L618" s="2517"/>
      <c r="M618" s="2517"/>
      <c r="N618" s="1747"/>
      <c r="O618" s="2368" t="s">
        <v>981</v>
      </c>
      <c r="P618" s="2368"/>
      <c r="Q618" s="2369"/>
      <c r="R618" s="2369"/>
      <c r="S618" s="2368"/>
      <c r="T618" s="2368"/>
      <c r="U618" s="2368"/>
      <c r="V618" s="832"/>
      <c r="Y618" s="2364" t="s">
        <v>982</v>
      </c>
      <c r="Z618" s="2365"/>
      <c r="AA618" s="2364"/>
      <c r="AB618" s="2364"/>
      <c r="AC618" s="2364"/>
      <c r="AD618" s="2365"/>
      <c r="AE618" s="2364"/>
      <c r="AG618" s="2484" t="s">
        <v>983</v>
      </c>
      <c r="AH618" s="2365"/>
      <c r="AI618" s="2365"/>
      <c r="AJ618" s="2484"/>
      <c r="AK618" s="3059"/>
      <c r="AL618" s="2484"/>
      <c r="AM618" s="2484"/>
      <c r="AN618" s="2484"/>
      <c r="AO618" s="1706"/>
      <c r="AP618" s="2257" t="s">
        <v>982</v>
      </c>
      <c r="AQ618" s="2257"/>
      <c r="AR618" s="2258"/>
      <c r="AS618" s="2258"/>
      <c r="AT618" s="2258"/>
      <c r="AU618" s="2257"/>
      <c r="AV618" s="2257"/>
      <c r="AW618" s="2257"/>
      <c r="AY618" s="1640"/>
      <c r="AZ618" s="1640"/>
      <c r="BA618" s="1640"/>
      <c r="BB618" s="1640"/>
      <c r="BC618" s="1640"/>
      <c r="BD618" s="1640"/>
      <c r="BE618" s="1640"/>
      <c r="BF618" s="1640"/>
      <c r="BG618" s="1640"/>
      <c r="BH618" s="1640"/>
      <c r="BI618" s="1640"/>
      <c r="BJ618" s="1640"/>
      <c r="BK618" s="1640"/>
      <c r="BL618" s="1640"/>
      <c r="BM618" s="1640"/>
      <c r="BN618" s="1640"/>
      <c r="BO618" s="1640"/>
      <c r="BP618" s="1640"/>
      <c r="BQ618" s="1640"/>
      <c r="BR618" s="1640"/>
      <c r="BU618" s="1842"/>
      <c r="BV618" s="1842"/>
      <c r="BW618" s="1842"/>
      <c r="BX618" s="1842"/>
      <c r="BY618" s="1842"/>
      <c r="BZ618" s="1842"/>
      <c r="CB618" s="1842"/>
      <c r="CC618" s="1842"/>
      <c r="CD618" s="1842"/>
      <c r="CE618" s="1842"/>
      <c r="CF618" s="1842"/>
      <c r="CG618" s="1842"/>
      <c r="CH618" s="1842"/>
      <c r="CI618" s="1843"/>
      <c r="CJ618" s="1844"/>
      <c r="CK618" s="1844"/>
      <c r="CL618" s="1845"/>
      <c r="CM618" s="1742"/>
    </row>
    <row r="619" spans="1:91" s="1687" customFormat="1" ht="17.25" hidden="1" customHeight="1" outlineLevel="1">
      <c r="A619" s="1718"/>
      <c r="B619" s="1626"/>
      <c r="C619" s="428"/>
      <c r="D619" s="428"/>
      <c r="E619" s="428"/>
      <c r="F619" s="428"/>
      <c r="G619" s="428"/>
      <c r="H619" s="428"/>
      <c r="I619" s="428"/>
      <c r="J619" s="428"/>
      <c r="K619" s="428"/>
      <c r="L619" s="428"/>
      <c r="M619" s="428"/>
      <c r="N619" s="428"/>
      <c r="O619" s="2404" t="s">
        <v>574</v>
      </c>
      <c r="P619" s="2404"/>
      <c r="Q619" s="2405"/>
      <c r="R619" s="2405"/>
      <c r="S619" s="2404"/>
      <c r="T619" s="2404"/>
      <c r="U619" s="2404"/>
      <c r="V619" s="1671"/>
      <c r="Y619" s="2235" t="s">
        <v>574</v>
      </c>
      <c r="Z619" s="2236"/>
      <c r="AA619" s="2235"/>
      <c r="AB619" s="2235"/>
      <c r="AC619" s="2235"/>
      <c r="AD619" s="2236"/>
      <c r="AE619" s="2235"/>
      <c r="AG619" s="2259" t="s">
        <v>574</v>
      </c>
      <c r="AH619" s="2236"/>
      <c r="AI619" s="2236"/>
      <c r="AJ619" s="2259"/>
      <c r="AK619" s="2260"/>
      <c r="AL619" s="2259"/>
      <c r="AM619" s="2259"/>
      <c r="AN619" s="2259"/>
      <c r="AP619" s="2401" t="s">
        <v>574</v>
      </c>
      <c r="AQ619" s="2401"/>
      <c r="AR619" s="2402"/>
      <c r="AS619" s="2402"/>
      <c r="AT619" s="2402"/>
      <c r="AU619" s="2401"/>
      <c r="AV619" s="2401"/>
      <c r="AW619" s="2401"/>
      <c r="AY619" s="1626"/>
      <c r="AZ619" s="1626"/>
      <c r="BA619" s="1626"/>
      <c r="BB619" s="1626"/>
      <c r="BC619" s="1626"/>
      <c r="BD619" s="1626"/>
      <c r="BE619" s="1626"/>
      <c r="BF619" s="1626"/>
      <c r="BG619" s="1626"/>
      <c r="BH619" s="1626"/>
      <c r="BI619" s="1626"/>
      <c r="BJ619" s="1626"/>
      <c r="BK619" s="1626"/>
      <c r="BL619" s="1626"/>
      <c r="BM619" s="1626"/>
      <c r="BN619" s="1626"/>
      <c r="BO619" s="1626"/>
      <c r="BP619" s="1626"/>
      <c r="BQ619" s="1626"/>
      <c r="BR619" s="1626"/>
      <c r="BU619" s="1719"/>
      <c r="BV619" s="1719"/>
      <c r="BW619" s="1719"/>
      <c r="BX619" s="1719"/>
      <c r="BY619" s="1719"/>
      <c r="BZ619" s="1719"/>
      <c r="CB619" s="1719"/>
      <c r="CC619" s="1719"/>
      <c r="CD619" s="1719"/>
      <c r="CE619" s="1719"/>
      <c r="CF619" s="1719"/>
      <c r="CG619" s="1719"/>
      <c r="CH619" s="1719"/>
      <c r="CI619" s="1717"/>
      <c r="CJ619" s="1846"/>
      <c r="CK619" s="1846"/>
      <c r="CL619" s="1697"/>
      <c r="CM619" s="1629"/>
    </row>
    <row r="620" spans="1:91" ht="17.25" hidden="1" customHeight="1" outlineLevel="1">
      <c r="C620" s="409" t="s">
        <v>984</v>
      </c>
      <c r="D620" s="1670"/>
      <c r="E620" s="1670"/>
      <c r="F620" s="1670"/>
      <c r="G620" s="1670"/>
      <c r="H620" s="1670"/>
      <c r="I620" s="1670"/>
      <c r="J620" s="1670"/>
      <c r="K620" s="1670"/>
      <c r="L620" s="1670"/>
      <c r="M620" s="1670"/>
      <c r="N620" s="1670"/>
      <c r="O620" s="2233"/>
      <c r="P620" s="2233"/>
      <c r="Q620" s="2233"/>
      <c r="R620" s="2233"/>
      <c r="S620" s="2233"/>
      <c r="T620" s="2233"/>
      <c r="U620" s="2233"/>
      <c r="V620" s="1625"/>
      <c r="W620" s="1639"/>
      <c r="X620" s="1639"/>
      <c r="Y620" s="2429"/>
      <c r="Z620" s="2429"/>
      <c r="AA620" s="2429"/>
      <c r="AB620" s="2429"/>
      <c r="AC620" s="2429"/>
      <c r="AD620" s="2429"/>
      <c r="AE620" s="2429"/>
      <c r="AF620" s="1639"/>
      <c r="AG620" s="2429"/>
      <c r="AH620" s="2429"/>
      <c r="AI620" s="2429"/>
      <c r="AJ620" s="2429"/>
      <c r="AK620" s="2429"/>
      <c r="AL620" s="2429"/>
      <c r="AM620" s="2429"/>
      <c r="AN620" s="2429"/>
      <c r="AO620" s="1639"/>
      <c r="AP620" s="2429"/>
      <c r="AQ620" s="2429"/>
      <c r="AR620" s="2429"/>
      <c r="AS620" s="2429"/>
      <c r="AT620" s="2429"/>
      <c r="AU620" s="2429"/>
      <c r="AV620" s="2429"/>
      <c r="AW620" s="2429"/>
      <c r="BA620" s="1672"/>
      <c r="BB620" s="1672"/>
      <c r="BC620" s="1672"/>
      <c r="BD620" s="1672"/>
      <c r="BE620" s="1672"/>
      <c r="BF620" s="1672"/>
      <c r="BG620" s="1672"/>
      <c r="BH620" s="1672"/>
      <c r="BI620" s="1672"/>
      <c r="BJ620" s="1672"/>
      <c r="BK620" s="1672"/>
      <c r="BL620" s="1672"/>
      <c r="BM620" s="1672"/>
      <c r="BN620" s="1672"/>
      <c r="BO620" s="1672"/>
      <c r="BP620" s="1672"/>
      <c r="BQ620" s="1672"/>
      <c r="BR620" s="1672"/>
      <c r="BU620" s="257"/>
      <c r="BV620" s="257"/>
      <c r="BW620" s="257"/>
      <c r="BX620" s="257"/>
      <c r="BY620" s="257"/>
      <c r="BZ620" s="257"/>
      <c r="CB620" s="257"/>
      <c r="CC620" s="257"/>
      <c r="CD620" s="257"/>
      <c r="CE620" s="257"/>
      <c r="CF620" s="257"/>
      <c r="CG620" s="257"/>
      <c r="CH620" s="257"/>
      <c r="CI620" s="1230"/>
      <c r="CJ620" s="1204"/>
      <c r="CK620" s="1204"/>
      <c r="CL620" s="1754"/>
    </row>
    <row r="621" spans="1:91" ht="13.5" hidden="1" customHeight="1" outlineLevel="1">
      <c r="C621" s="2395" t="s">
        <v>985</v>
      </c>
      <c r="D621" s="2395"/>
      <c r="E621" s="2395"/>
      <c r="F621" s="2395"/>
      <c r="G621" s="2395"/>
      <c r="H621" s="2395"/>
      <c r="I621" s="2395"/>
      <c r="J621" s="2395"/>
      <c r="K621" s="1670"/>
      <c r="L621" s="1670"/>
      <c r="M621" s="1670"/>
      <c r="N621" s="1670"/>
      <c r="O621" s="2274"/>
      <c r="P621" s="2274"/>
      <c r="Q621" s="2274"/>
      <c r="R621" s="2274"/>
      <c r="S621" s="2274"/>
      <c r="T621" s="2274"/>
      <c r="U621" s="2274"/>
      <c r="W621" s="1639"/>
      <c r="X621" s="1639"/>
      <c r="Y621" s="2353"/>
      <c r="Z621" s="2353"/>
      <c r="AA621" s="2353"/>
      <c r="AB621" s="2353"/>
      <c r="AC621" s="2353"/>
      <c r="AD621" s="2353"/>
      <c r="AE621" s="2353"/>
      <c r="AF621" s="1639"/>
      <c r="AG621" s="2256"/>
      <c r="AH621" s="2256"/>
      <c r="AI621" s="2256"/>
      <c r="AJ621" s="2256"/>
      <c r="AK621" s="2256"/>
      <c r="AL621" s="2256"/>
      <c r="AM621" s="2256"/>
      <c r="AN621" s="2256"/>
      <c r="AO621" s="1639"/>
      <c r="AP621" s="2256"/>
      <c r="AQ621" s="2256"/>
      <c r="AR621" s="2256"/>
      <c r="AS621" s="2256"/>
      <c r="AT621" s="2256"/>
      <c r="AU621" s="2256"/>
      <c r="AV621" s="2256"/>
      <c r="AW621" s="2256"/>
      <c r="BA621" s="1672"/>
      <c r="BB621" s="1672"/>
      <c r="BC621" s="1672"/>
      <c r="BD621" s="1672"/>
      <c r="BE621" s="1672"/>
      <c r="BF621" s="1672"/>
      <c r="BG621" s="1672"/>
      <c r="BH621" s="1672"/>
      <c r="BI621" s="1672"/>
      <c r="BJ621" s="1672"/>
      <c r="BK621" s="1672"/>
      <c r="BL621" s="1672"/>
      <c r="BM621" s="1672"/>
      <c r="BN621" s="1672"/>
      <c r="BO621" s="1672"/>
      <c r="BP621" s="1672"/>
      <c r="BQ621" s="1672"/>
      <c r="BR621" s="1672"/>
      <c r="BU621" s="257"/>
      <c r="BV621" s="257"/>
      <c r="BW621" s="257"/>
      <c r="BX621" s="257"/>
      <c r="BY621" s="257"/>
      <c r="BZ621" s="257"/>
      <c r="CB621" s="257"/>
      <c r="CC621" s="257"/>
      <c r="CD621" s="257"/>
      <c r="CE621" s="257"/>
      <c r="CF621" s="257"/>
      <c r="CG621" s="257"/>
      <c r="CH621" s="257"/>
      <c r="CI621" s="1230"/>
      <c r="CJ621" s="1204"/>
      <c r="CK621" s="1204"/>
      <c r="CL621" s="1754"/>
    </row>
    <row r="622" spans="1:91" ht="15.75" hidden="1" customHeight="1" outlineLevel="1" thickBot="1">
      <c r="C622" s="2347" t="s">
        <v>861</v>
      </c>
      <c r="D622" s="2347"/>
      <c r="E622" s="2347"/>
      <c r="F622" s="2347"/>
      <c r="G622" s="2347"/>
      <c r="H622" s="2347"/>
      <c r="I622" s="2347"/>
      <c r="J622" s="2347"/>
      <c r="K622" s="2347"/>
      <c r="L622" s="2347"/>
      <c r="M622" s="2347"/>
      <c r="N622" s="1659"/>
      <c r="O622" s="2370">
        <v>0</v>
      </c>
      <c r="P622" s="2370"/>
      <c r="Q622" s="2403"/>
      <c r="R622" s="2403"/>
      <c r="S622" s="2370"/>
      <c r="T622" s="2370"/>
      <c r="U622" s="2370"/>
      <c r="V622" s="1625"/>
      <c r="W622" s="1707"/>
      <c r="X622" s="1707"/>
      <c r="Y622" s="3086">
        <v>0</v>
      </c>
      <c r="Z622" s="3087"/>
      <c r="AA622" s="3086"/>
      <c r="AB622" s="3086"/>
      <c r="AC622" s="3086"/>
      <c r="AD622" s="3086"/>
      <c r="AE622" s="3086"/>
      <c r="AF622" s="1707"/>
      <c r="AG622" s="2370">
        <v>0</v>
      </c>
      <c r="AH622" s="2294"/>
      <c r="AI622" s="2294"/>
      <c r="AJ622" s="2370"/>
      <c r="AK622" s="2294"/>
      <c r="AL622" s="2370"/>
      <c r="AM622" s="2370"/>
      <c r="AN622" s="2370"/>
      <c r="AO622" s="1707"/>
      <c r="AP622" s="2371">
        <v>0</v>
      </c>
      <c r="AQ622" s="2371"/>
      <c r="AR622" s="2372"/>
      <c r="AS622" s="2372"/>
      <c r="AT622" s="2373"/>
      <c r="AU622" s="2371"/>
      <c r="AV622" s="2371"/>
      <c r="AW622" s="2371"/>
    </row>
    <row r="623" spans="1:91" ht="15.75" hidden="1" outlineLevel="1" thickTop="1">
      <c r="C623" s="1659"/>
      <c r="D623" s="1659"/>
      <c r="E623" s="1659"/>
      <c r="F623" s="1659"/>
      <c r="G623" s="1659"/>
      <c r="H623" s="1659"/>
      <c r="I623" s="1659"/>
      <c r="J623" s="1659"/>
      <c r="K623" s="1659"/>
      <c r="L623" s="1659"/>
      <c r="M623" s="1659"/>
      <c r="N623" s="1659"/>
      <c r="O623" s="1625"/>
      <c r="P623" s="1625"/>
      <c r="Q623" s="1625"/>
      <c r="R623" s="1625"/>
      <c r="S623" s="1625"/>
      <c r="T623" s="1625"/>
      <c r="U623" s="1625"/>
      <c r="V623" s="1625"/>
      <c r="W623" s="1707"/>
      <c r="X623" s="1707"/>
      <c r="Y623" s="1685"/>
      <c r="Z623" s="1685"/>
      <c r="AA623" s="1685"/>
      <c r="AB623" s="1685"/>
      <c r="AC623" s="1685"/>
      <c r="AD623" s="1685"/>
      <c r="AE623" s="1685"/>
      <c r="AF623" s="1707"/>
      <c r="AG623" s="1625"/>
      <c r="AH623" s="1625"/>
      <c r="AI623" s="1625"/>
      <c r="AJ623" s="1625"/>
      <c r="AK623" s="1625"/>
      <c r="AL623" s="1625"/>
      <c r="AM623" s="1625"/>
      <c r="AN623" s="1625"/>
      <c r="AO623" s="1707"/>
      <c r="AP623" s="1706"/>
      <c r="AQ623" s="1706"/>
      <c r="AR623" s="1706"/>
      <c r="AS623" s="1706"/>
      <c r="AT623" s="1706"/>
      <c r="AU623" s="1706"/>
      <c r="AV623" s="1706"/>
      <c r="AW623" s="1706"/>
    </row>
    <row r="624" spans="1:91" hidden="1" outlineLevel="1">
      <c r="C624" s="1659"/>
      <c r="D624" s="1659"/>
      <c r="E624" s="1659"/>
      <c r="F624" s="1659"/>
      <c r="G624" s="1659"/>
      <c r="H624" s="1659"/>
      <c r="I624" s="1659"/>
      <c r="J624" s="1659"/>
      <c r="K624" s="1659"/>
      <c r="L624" s="1659"/>
      <c r="M624" s="1659"/>
      <c r="N624" s="1659"/>
      <c r="O624" s="1625"/>
      <c r="P624" s="1625"/>
      <c r="Q624" s="1625"/>
      <c r="R624" s="1625"/>
      <c r="S624" s="1625"/>
      <c r="T624" s="1625"/>
      <c r="U624" s="1625"/>
      <c r="V624" s="1625"/>
      <c r="W624" s="1707"/>
      <c r="X624" s="1707"/>
      <c r="Y624" s="1685"/>
      <c r="Z624" s="1685"/>
      <c r="AA624" s="1685"/>
      <c r="AB624" s="1685"/>
      <c r="AC624" s="1685"/>
      <c r="AD624" s="1685"/>
      <c r="AE624" s="1685"/>
      <c r="AF624" s="1707"/>
      <c r="AG624" s="1625"/>
      <c r="AH624" s="1625"/>
      <c r="AI624" s="1625"/>
      <c r="AJ624" s="1625"/>
      <c r="AK624" s="1625"/>
      <c r="AL624" s="1625"/>
      <c r="AM624" s="1625"/>
      <c r="AN624" s="1625"/>
      <c r="AO624" s="1707"/>
      <c r="AP624" s="1706"/>
      <c r="AQ624" s="1706"/>
      <c r="AR624" s="1706"/>
      <c r="AS624" s="1706"/>
      <c r="AT624" s="1706"/>
      <c r="AU624" s="1706"/>
      <c r="AV624" s="1706"/>
      <c r="AW624" s="1706"/>
    </row>
    <row r="625" spans="1:91" hidden="1" outlineLevel="1">
      <c r="C625" s="1659"/>
      <c r="D625" s="1659"/>
      <c r="E625" s="1659"/>
      <c r="F625" s="1659"/>
      <c r="G625" s="1659"/>
      <c r="H625" s="1659"/>
      <c r="I625" s="1659"/>
      <c r="J625" s="1659"/>
      <c r="K625" s="1659"/>
      <c r="L625" s="1659"/>
      <c r="M625" s="1659"/>
      <c r="N625" s="1659"/>
      <c r="O625" s="1625"/>
      <c r="P625" s="1625"/>
      <c r="Q625" s="1625"/>
      <c r="R625" s="1625"/>
      <c r="S625" s="1625"/>
      <c r="T625" s="1625"/>
      <c r="U625" s="1625"/>
      <c r="V625" s="1625"/>
      <c r="W625" s="1707"/>
      <c r="X625" s="1707"/>
      <c r="Y625" s="1685"/>
      <c r="Z625" s="1685"/>
      <c r="AA625" s="1685"/>
      <c r="AB625" s="1685"/>
      <c r="AC625" s="1685"/>
      <c r="AD625" s="1685"/>
      <c r="AE625" s="1685"/>
      <c r="AF625" s="1707"/>
      <c r="AG625" s="1625"/>
      <c r="AH625" s="1625"/>
      <c r="AI625" s="1625"/>
      <c r="AJ625" s="1625"/>
      <c r="AK625" s="1625"/>
      <c r="AL625" s="1625"/>
      <c r="AM625" s="1625"/>
      <c r="AN625" s="1625"/>
      <c r="AO625" s="1707"/>
      <c r="AP625" s="1706"/>
      <c r="AQ625" s="1706"/>
      <c r="AR625" s="1706"/>
      <c r="AS625" s="1706"/>
      <c r="AT625" s="1706"/>
      <c r="AU625" s="1706"/>
      <c r="AV625" s="1706"/>
      <c r="AW625" s="1706"/>
    </row>
    <row r="626" spans="1:91" hidden="1" outlineLevel="1">
      <c r="C626" s="1659"/>
      <c r="D626" s="1659"/>
      <c r="E626" s="1659"/>
      <c r="F626" s="1659"/>
      <c r="G626" s="1659"/>
      <c r="H626" s="1659"/>
      <c r="I626" s="1659"/>
      <c r="J626" s="1659"/>
      <c r="K626" s="1659"/>
      <c r="L626" s="1659"/>
      <c r="M626" s="1659"/>
      <c r="N626" s="1659"/>
      <c r="O626" s="1625"/>
      <c r="P626" s="1625"/>
      <c r="Q626" s="1625"/>
      <c r="R626" s="1625"/>
      <c r="S626" s="1625"/>
      <c r="T626" s="1625"/>
      <c r="U626" s="1625"/>
      <c r="V626" s="1625"/>
      <c r="W626" s="1707"/>
      <c r="X626" s="1707"/>
      <c r="Y626" s="1685"/>
      <c r="Z626" s="1685"/>
      <c r="AA626" s="1685"/>
      <c r="AB626" s="1685"/>
      <c r="AC626" s="1685"/>
      <c r="AD626" s="1685"/>
      <c r="AE626" s="1685"/>
      <c r="AF626" s="1707"/>
      <c r="AG626" s="1625"/>
      <c r="AH626" s="1625"/>
      <c r="AI626" s="1625"/>
      <c r="AJ626" s="1625"/>
      <c r="AK626" s="1625"/>
      <c r="AL626" s="1625"/>
      <c r="AM626" s="1625"/>
      <c r="AN626" s="1625"/>
      <c r="AO626" s="1707"/>
      <c r="AP626" s="1706"/>
      <c r="AQ626" s="1706"/>
      <c r="AR626" s="1706"/>
      <c r="AS626" s="1706"/>
      <c r="AT626" s="1706"/>
      <c r="AU626" s="1706"/>
      <c r="AV626" s="1706"/>
      <c r="AW626" s="1706"/>
    </row>
    <row r="627" spans="1:91" hidden="1" outlineLevel="1">
      <c r="C627" s="1659"/>
      <c r="D627" s="1659"/>
      <c r="E627" s="1659"/>
      <c r="F627" s="1659"/>
      <c r="G627" s="1659"/>
      <c r="H627" s="1659"/>
      <c r="I627" s="1659"/>
      <c r="J627" s="1659"/>
      <c r="K627" s="1659"/>
      <c r="L627" s="1659"/>
      <c r="M627" s="1659"/>
      <c r="N627" s="1659"/>
      <c r="O627" s="1625"/>
      <c r="P627" s="1625"/>
      <c r="Q627" s="1625"/>
      <c r="R627" s="1625"/>
      <c r="S627" s="1625"/>
      <c r="T627" s="1625"/>
      <c r="U627" s="1625"/>
      <c r="V627" s="1625"/>
      <c r="W627" s="1707"/>
      <c r="X627" s="1707"/>
      <c r="Y627" s="1685"/>
      <c r="Z627" s="1685"/>
      <c r="AA627" s="1685"/>
      <c r="AB627" s="1685"/>
      <c r="AC627" s="1685"/>
      <c r="AD627" s="1685"/>
      <c r="AE627" s="1685"/>
      <c r="AF627" s="1707"/>
      <c r="AG627" s="1625"/>
      <c r="AH627" s="1625"/>
      <c r="AI627" s="1625"/>
      <c r="AJ627" s="1625"/>
      <c r="AK627" s="1625"/>
      <c r="AL627" s="1625"/>
      <c r="AM627" s="1625"/>
      <c r="AN627" s="1625"/>
      <c r="AO627" s="1707"/>
      <c r="AP627" s="1706"/>
      <c r="AQ627" s="1706"/>
      <c r="AR627" s="1706"/>
      <c r="AS627" s="1706"/>
      <c r="AT627" s="1706"/>
      <c r="AU627" s="1706"/>
      <c r="AV627" s="1706"/>
      <c r="AW627" s="1706"/>
    </row>
    <row r="628" spans="1:91" hidden="1" outlineLevel="1">
      <c r="C628" s="1659"/>
      <c r="D628" s="1659"/>
      <c r="E628" s="1659"/>
      <c r="F628" s="1659"/>
      <c r="G628" s="1659"/>
      <c r="H628" s="1659"/>
      <c r="I628" s="1659"/>
      <c r="J628" s="1659"/>
      <c r="K628" s="1659"/>
      <c r="L628" s="1659"/>
      <c r="M628" s="1659"/>
      <c r="N628" s="1659"/>
      <c r="O628" s="1625"/>
      <c r="P628" s="1625"/>
      <c r="Q628" s="1625"/>
      <c r="R628" s="1625"/>
      <c r="S628" s="1625"/>
      <c r="T628" s="1625"/>
      <c r="U628" s="1625"/>
      <c r="V628" s="1625"/>
      <c r="W628" s="1707"/>
      <c r="X628" s="1707"/>
      <c r="Y628" s="1685"/>
      <c r="Z628" s="1685"/>
      <c r="AA628" s="1685"/>
      <c r="AB628" s="1685"/>
      <c r="AC628" s="1685"/>
      <c r="AD628" s="1685"/>
      <c r="AE628" s="1685"/>
      <c r="AF628" s="1707"/>
      <c r="AG628" s="1625"/>
      <c r="AH628" s="1625"/>
      <c r="AI628" s="1625"/>
      <c r="AJ628" s="1625"/>
      <c r="AK628" s="1625"/>
      <c r="AL628" s="1625"/>
      <c r="AM628" s="1625"/>
      <c r="AN628" s="1625"/>
      <c r="AO628" s="1707"/>
      <c r="AP628" s="1706"/>
      <c r="AQ628" s="1706"/>
      <c r="AR628" s="1706"/>
      <c r="AS628" s="1706"/>
      <c r="AT628" s="1706"/>
      <c r="AU628" s="1706"/>
      <c r="AV628" s="1706"/>
      <c r="AW628" s="1706"/>
    </row>
    <row r="629" spans="1:91" hidden="1" outlineLevel="1">
      <c r="C629" s="1659"/>
      <c r="D629" s="1659"/>
      <c r="E629" s="1659"/>
      <c r="F629" s="1659"/>
      <c r="G629" s="1659"/>
      <c r="H629" s="1659"/>
      <c r="I629" s="1659"/>
      <c r="J629" s="1659"/>
      <c r="K629" s="1659"/>
      <c r="L629" s="1659"/>
      <c r="M629" s="1659"/>
      <c r="N629" s="1659"/>
      <c r="O629" s="1625"/>
      <c r="P629" s="1625"/>
      <c r="Q629" s="1625"/>
      <c r="R629" s="1625"/>
      <c r="S629" s="1625"/>
      <c r="T629" s="1625"/>
      <c r="U629" s="1625"/>
      <c r="V629" s="1625"/>
      <c r="W629" s="1707"/>
      <c r="X629" s="1707"/>
      <c r="Y629" s="1685"/>
      <c r="Z629" s="1685"/>
      <c r="AA629" s="1685"/>
      <c r="AB629" s="1685"/>
      <c r="AC629" s="1685"/>
      <c r="AD629" s="1685"/>
      <c r="AE629" s="1685"/>
      <c r="AF629" s="1707"/>
      <c r="AG629" s="1625"/>
      <c r="AH629" s="1625"/>
      <c r="AI629" s="1625"/>
      <c r="AJ629" s="1625"/>
      <c r="AK629" s="1625"/>
      <c r="AL629" s="1625"/>
      <c r="AM629" s="1625"/>
      <c r="AN629" s="1625"/>
      <c r="AO629" s="1707"/>
      <c r="AP629" s="1706"/>
      <c r="AQ629" s="1706"/>
      <c r="AR629" s="1706"/>
      <c r="AS629" s="1706"/>
      <c r="AT629" s="1706"/>
      <c r="AU629" s="1706"/>
      <c r="AV629" s="1706"/>
      <c r="AW629" s="1706"/>
    </row>
    <row r="630" spans="1:91" hidden="1" outlineLevel="1">
      <c r="C630" s="1659"/>
      <c r="D630" s="1659"/>
      <c r="E630" s="1659"/>
      <c r="F630" s="1659"/>
      <c r="G630" s="1659"/>
      <c r="H630" s="1659"/>
      <c r="I630" s="1659"/>
      <c r="J630" s="1659"/>
      <c r="K630" s="1659"/>
      <c r="L630" s="1659"/>
      <c r="M630" s="1659"/>
      <c r="N630" s="1659"/>
      <c r="O630" s="1625"/>
      <c r="P630" s="1625"/>
      <c r="Q630" s="1625"/>
      <c r="R630" s="1625"/>
      <c r="S630" s="1625"/>
      <c r="T630" s="1625"/>
      <c r="U630" s="1625"/>
      <c r="V630" s="1625"/>
      <c r="W630" s="1707"/>
      <c r="X630" s="1707"/>
      <c r="Y630" s="1685"/>
      <c r="Z630" s="1685"/>
      <c r="AA630" s="1685"/>
      <c r="AB630" s="1685"/>
      <c r="AC630" s="1685"/>
      <c r="AD630" s="1685"/>
      <c r="AE630" s="1685"/>
      <c r="AF630" s="1707"/>
      <c r="AG630" s="1625"/>
      <c r="AH630" s="1625"/>
      <c r="AI630" s="1625"/>
      <c r="AJ630" s="1625"/>
      <c r="AK630" s="1625"/>
      <c r="AL630" s="1625"/>
      <c r="AM630" s="1625"/>
      <c r="AN630" s="1625"/>
      <c r="AO630" s="1707"/>
      <c r="AP630" s="1706"/>
      <c r="AQ630" s="1706"/>
      <c r="AR630" s="1706"/>
      <c r="AS630" s="1706"/>
      <c r="AT630" s="1706"/>
      <c r="AU630" s="1706"/>
      <c r="AV630" s="1706"/>
      <c r="AW630" s="1706"/>
    </row>
    <row r="631" spans="1:91" ht="10.5" customHeight="1" collapsed="1">
      <c r="C631" s="1659"/>
      <c r="D631" s="1659"/>
      <c r="E631" s="1659"/>
      <c r="F631" s="1659"/>
      <c r="G631" s="1659"/>
      <c r="H631" s="1659"/>
      <c r="I631" s="1659"/>
      <c r="J631" s="1659"/>
      <c r="K631" s="1659"/>
      <c r="L631" s="1659"/>
      <c r="M631" s="1659"/>
      <c r="N631" s="1659"/>
      <c r="O631" s="1625"/>
      <c r="P631" s="1625"/>
      <c r="Q631" s="1625"/>
      <c r="R631" s="1625"/>
      <c r="S631" s="1625"/>
      <c r="T631" s="1625"/>
      <c r="U631" s="1625"/>
      <c r="V631" s="1625"/>
      <c r="W631" s="1707"/>
      <c r="X631" s="1707"/>
      <c r="Y631" s="1685"/>
      <c r="Z631" s="1685"/>
      <c r="AA631" s="1685"/>
      <c r="AB631" s="1685"/>
      <c r="AC631" s="1685"/>
      <c r="AD631" s="1685"/>
      <c r="AE631" s="1685"/>
      <c r="AF631" s="1707"/>
      <c r="AG631" s="1625"/>
      <c r="AH631" s="1625"/>
      <c r="AI631" s="1625"/>
      <c r="AJ631" s="1625"/>
      <c r="AK631" s="1625"/>
      <c r="AL631" s="1625"/>
      <c r="AM631" s="1625"/>
      <c r="AN631" s="1625"/>
      <c r="AO631" s="1707"/>
      <c r="AP631" s="1706"/>
      <c r="AQ631" s="1706"/>
      <c r="AR631" s="1706"/>
      <c r="AS631" s="1706"/>
      <c r="AT631" s="1706"/>
      <c r="AU631" s="1706"/>
      <c r="AV631" s="1706"/>
      <c r="AW631" s="1706"/>
    </row>
    <row r="632" spans="1:91" ht="15.75" customHeight="1">
      <c r="A632" s="1712">
        <v>14</v>
      </c>
      <c r="B632" s="908" t="s">
        <v>536</v>
      </c>
      <c r="C632" s="881" t="s">
        <v>876</v>
      </c>
      <c r="D632" s="1659"/>
      <c r="E632" s="1659"/>
      <c r="F632" s="1659"/>
      <c r="G632" s="1659"/>
      <c r="H632" s="1659"/>
      <c r="I632" s="1659"/>
      <c r="J632" s="1659"/>
      <c r="K632" s="1659"/>
      <c r="L632" s="1659"/>
      <c r="M632" s="1659"/>
      <c r="N632" s="1659"/>
      <c r="O632" s="1625"/>
      <c r="P632" s="1625"/>
      <c r="Q632" s="1625"/>
      <c r="R632" s="1625"/>
      <c r="S632" s="1625"/>
      <c r="T632" s="1625"/>
      <c r="U632" s="1625"/>
      <c r="V632" s="1625"/>
      <c r="W632" s="1707"/>
      <c r="X632" s="1707"/>
      <c r="Y632" s="1685"/>
      <c r="Z632" s="1685"/>
      <c r="AA632" s="1685"/>
      <c r="AB632" s="1685"/>
      <c r="AC632" s="1685"/>
      <c r="AD632" s="1685"/>
      <c r="AE632" s="1685"/>
      <c r="AF632" s="1707"/>
      <c r="AG632" s="1625"/>
      <c r="AH632" s="1625"/>
      <c r="AI632" s="1625"/>
      <c r="AJ632" s="1625"/>
      <c r="AK632" s="1625"/>
      <c r="AL632" s="1625"/>
      <c r="AM632" s="1625"/>
      <c r="AN632" s="3130" t="s">
        <v>389</v>
      </c>
      <c r="AO632" s="3130"/>
      <c r="AP632" s="3130"/>
      <c r="AQ632" s="3130"/>
      <c r="AR632" s="3130"/>
      <c r="AS632" s="3130"/>
      <c r="AT632" s="3130"/>
      <c r="AU632" s="3130"/>
      <c r="AV632" s="3130"/>
      <c r="AW632" s="3130"/>
    </row>
    <row r="633" spans="1:91" ht="15.75" customHeight="1">
      <c r="A633" s="444"/>
      <c r="B633" s="1634"/>
      <c r="D633" s="1691"/>
      <c r="E633" s="1691"/>
      <c r="F633" s="1691"/>
      <c r="G633" s="1691"/>
      <c r="H633" s="1691"/>
      <c r="I633" s="1691"/>
      <c r="J633" s="1691"/>
      <c r="K633" s="1691"/>
      <c r="L633" s="1691"/>
      <c r="M633" s="1691"/>
      <c r="N633" s="2978" t="s">
        <v>2039</v>
      </c>
      <c r="O633" s="2028"/>
      <c r="P633" s="2028"/>
      <c r="Q633" s="2028"/>
      <c r="R633" s="2028"/>
      <c r="S633" s="2028"/>
      <c r="T633" s="2028"/>
      <c r="U633" s="2028"/>
      <c r="V633" s="2028"/>
      <c r="W633" s="2028"/>
      <c r="X633" s="2028"/>
      <c r="Y633" s="2028"/>
      <c r="Z633" s="2028"/>
      <c r="AA633" s="2028"/>
      <c r="AB633" s="2028"/>
      <c r="AC633" s="2028"/>
      <c r="AD633" s="2028"/>
      <c r="AE633" s="1670"/>
      <c r="AF633" s="2978" t="s">
        <v>512</v>
      </c>
      <c r="AG633" s="2978"/>
      <c r="AH633" s="2978"/>
      <c r="AI633" s="2978"/>
      <c r="AJ633" s="2978"/>
      <c r="AK633" s="2978"/>
      <c r="AL633" s="2978"/>
      <c r="AM633" s="2978"/>
      <c r="AN633" s="2978"/>
      <c r="AO633" s="2978"/>
      <c r="AP633" s="2978"/>
      <c r="AQ633" s="2978"/>
      <c r="AR633" s="2978"/>
      <c r="AS633" s="2978"/>
      <c r="AT633" s="2978"/>
      <c r="AU633" s="2978"/>
      <c r="AV633" s="2978"/>
      <c r="AW633" s="2978"/>
      <c r="AY633" s="1672">
        <v>1</v>
      </c>
      <c r="AZ633" s="1672" t="s">
        <v>536</v>
      </c>
      <c r="BA633" s="1691" t="s">
        <v>193</v>
      </c>
      <c r="BB633" s="1691"/>
      <c r="BC633" s="1691"/>
      <c r="BD633" s="1691"/>
      <c r="BE633" s="1691"/>
      <c r="BF633" s="1691"/>
      <c r="BG633" s="1691"/>
      <c r="BH633" s="1691"/>
      <c r="BI633" s="1691"/>
      <c r="BJ633" s="1691"/>
      <c r="BK633" s="1691"/>
      <c r="BL633" s="1691"/>
      <c r="BM633" s="1691"/>
      <c r="BN633" s="1691"/>
      <c r="BO633" s="1691"/>
      <c r="BP633" s="1691"/>
      <c r="BQ633" s="1691"/>
      <c r="BR633" s="1691"/>
    </row>
    <row r="634" spans="1:91" s="1238" customFormat="1" ht="29.25" customHeight="1">
      <c r="A634" s="1235"/>
      <c r="B634" s="1237"/>
      <c r="C634" s="1237"/>
      <c r="D634" s="1237"/>
      <c r="E634" s="1237"/>
      <c r="F634" s="1237"/>
      <c r="G634" s="1237"/>
      <c r="H634" s="1237"/>
      <c r="I634" s="1237"/>
      <c r="J634" s="1237"/>
      <c r="K634" s="1237"/>
      <c r="L634" s="1237"/>
      <c r="M634" s="1237"/>
      <c r="N634" s="2447" t="s">
        <v>1910</v>
      </c>
      <c r="O634" s="2447"/>
      <c r="P634" s="2447"/>
      <c r="Q634" s="2447"/>
      <c r="R634" s="2447"/>
      <c r="S634" s="2447"/>
      <c r="T634" s="2447"/>
      <c r="U634" s="2447"/>
      <c r="V634" s="2447"/>
      <c r="W634" s="2447" t="s">
        <v>1557</v>
      </c>
      <c r="X634" s="2447"/>
      <c r="Y634" s="2447"/>
      <c r="Z634" s="2447"/>
      <c r="AA634" s="2447"/>
      <c r="AB634" s="2447"/>
      <c r="AC634" s="2447"/>
      <c r="AD634" s="2447"/>
      <c r="AE634" s="1648"/>
      <c r="AF634" s="2563" t="s">
        <v>1910</v>
      </c>
      <c r="AG634" s="2563"/>
      <c r="AH634" s="2563"/>
      <c r="AI634" s="2563"/>
      <c r="AJ634" s="2563"/>
      <c r="AK634" s="2563"/>
      <c r="AL634" s="2563"/>
      <c r="AM634" s="2563"/>
      <c r="AN634" s="2563"/>
      <c r="AO634" s="3045" t="s">
        <v>1557</v>
      </c>
      <c r="AP634" s="3045"/>
      <c r="AQ634" s="3045"/>
      <c r="AR634" s="3045"/>
      <c r="AS634" s="3045"/>
      <c r="AT634" s="3045"/>
      <c r="AU634" s="3045"/>
      <c r="AV634" s="3045"/>
      <c r="AW634" s="3045"/>
      <c r="AY634" s="1237"/>
      <c r="AZ634" s="1237"/>
      <c r="BA634" s="1237"/>
      <c r="BB634" s="1237"/>
      <c r="BC634" s="1237"/>
      <c r="BD634" s="1237"/>
      <c r="BE634" s="1237"/>
      <c r="BF634" s="1237"/>
      <c r="BG634" s="1237"/>
      <c r="BH634" s="1237"/>
      <c r="BI634" s="1237"/>
      <c r="BJ634" s="1237"/>
      <c r="BK634" s="1237"/>
      <c r="BL634" s="1237"/>
      <c r="BM634" s="1237"/>
      <c r="BN634" s="1237"/>
      <c r="BO634" s="1237"/>
      <c r="BP634" s="1237"/>
      <c r="BQ634" s="1237"/>
      <c r="BR634" s="1237"/>
      <c r="BU634" s="1239"/>
      <c r="BV634" s="1239"/>
      <c r="BW634" s="1239"/>
      <c r="BX634" s="1239"/>
      <c r="BY634" s="1239"/>
      <c r="BZ634" s="1239"/>
      <c r="CB634" s="1239"/>
      <c r="CC634" s="1239"/>
      <c r="CD634" s="1239"/>
      <c r="CE634" s="1239"/>
      <c r="CF634" s="1239"/>
      <c r="CG634" s="1239"/>
      <c r="CH634" s="1239"/>
      <c r="CI634" s="1240"/>
      <c r="CJ634" s="1241"/>
      <c r="CM634" s="1240"/>
    </row>
    <row r="635" spans="1:91" s="1238" customFormat="1" ht="16.5" hidden="1" customHeight="1">
      <c r="A635" s="1235"/>
      <c r="B635" s="1237"/>
      <c r="C635" s="1237"/>
      <c r="D635" s="1237"/>
      <c r="E635" s="1237"/>
      <c r="F635" s="1237"/>
      <c r="G635" s="1237"/>
      <c r="H635" s="1237"/>
      <c r="I635" s="1237"/>
      <c r="J635" s="1237"/>
      <c r="K635" s="1237"/>
      <c r="L635" s="1237"/>
      <c r="M635" s="1237"/>
      <c r="N635" s="2272" t="s">
        <v>574</v>
      </c>
      <c r="O635" s="2272"/>
      <c r="P635" s="2272"/>
      <c r="Q635" s="2272"/>
      <c r="R635" s="2272"/>
      <c r="S635" s="2272"/>
      <c r="T635" s="2272"/>
      <c r="U635" s="2272"/>
      <c r="V635" s="2272"/>
      <c r="W635" s="2272" t="s">
        <v>574</v>
      </c>
      <c r="X635" s="2272"/>
      <c r="Y635" s="2272"/>
      <c r="Z635" s="2272"/>
      <c r="AA635" s="2272"/>
      <c r="AB635" s="2272"/>
      <c r="AC635" s="2272"/>
      <c r="AD635" s="2272"/>
      <c r="AE635" s="1648"/>
      <c r="AF635" s="3082" t="s">
        <v>574</v>
      </c>
      <c r="AG635" s="3082"/>
      <c r="AH635" s="3082"/>
      <c r="AI635" s="3082"/>
      <c r="AJ635" s="3082"/>
      <c r="AK635" s="3082"/>
      <c r="AL635" s="3082"/>
      <c r="AM635" s="3082"/>
      <c r="AN635" s="3082"/>
      <c r="AO635" s="2273" t="s">
        <v>574</v>
      </c>
      <c r="AP635" s="2273"/>
      <c r="AQ635" s="2273"/>
      <c r="AR635" s="2273"/>
      <c r="AS635" s="2273"/>
      <c r="AT635" s="2273"/>
      <c r="AU635" s="2273"/>
      <c r="AV635" s="2273"/>
      <c r="AW635" s="2273"/>
      <c r="AY635" s="1237"/>
      <c r="AZ635" s="1237"/>
      <c r="BA635" s="1237"/>
      <c r="BB635" s="1237"/>
      <c r="BC635" s="1237"/>
      <c r="BD635" s="1237"/>
      <c r="BE635" s="1237"/>
      <c r="BF635" s="1237"/>
      <c r="BG635" s="1237"/>
      <c r="BH635" s="1237"/>
      <c r="BI635" s="1237"/>
      <c r="BJ635" s="1237"/>
      <c r="BK635" s="1237"/>
      <c r="BL635" s="1237"/>
      <c r="BM635" s="1237"/>
      <c r="BN635" s="1237"/>
      <c r="BO635" s="1237"/>
      <c r="BP635" s="1237"/>
      <c r="BQ635" s="1237"/>
      <c r="BR635" s="1237"/>
      <c r="BU635" s="1239"/>
      <c r="BV635" s="1239"/>
      <c r="BW635" s="1239"/>
      <c r="BX635" s="1239"/>
      <c r="BY635" s="1239"/>
      <c r="BZ635" s="1239"/>
      <c r="CB635" s="1239"/>
      <c r="CC635" s="1239"/>
      <c r="CD635" s="1239"/>
      <c r="CE635" s="1239"/>
      <c r="CF635" s="1239"/>
      <c r="CG635" s="1239"/>
      <c r="CH635" s="1239"/>
      <c r="CI635" s="1240"/>
      <c r="CJ635" s="1241"/>
      <c r="CM635" s="1240"/>
    </row>
    <row r="636" spans="1:91" ht="31.5" customHeight="1">
      <c r="C636" s="2637" t="s">
        <v>965</v>
      </c>
      <c r="D636" s="2637"/>
      <c r="E636" s="2637"/>
      <c r="F636" s="2637"/>
      <c r="G636" s="2637"/>
      <c r="H636" s="2637"/>
      <c r="I636" s="2637"/>
      <c r="J636" s="2637"/>
      <c r="K636" s="2637"/>
      <c r="L636" s="2637"/>
      <c r="M636" s="2637"/>
      <c r="N636" s="3046">
        <v>348078573115</v>
      </c>
      <c r="O636" s="3046"/>
      <c r="P636" s="3046"/>
      <c r="Q636" s="3046"/>
      <c r="R636" s="3046"/>
      <c r="S636" s="3046"/>
      <c r="T636" s="3046"/>
      <c r="U636" s="3046"/>
      <c r="V636" s="3046"/>
      <c r="W636" s="2143">
        <v>348078573115</v>
      </c>
      <c r="X636" s="2143"/>
      <c r="Y636" s="2143"/>
      <c r="Z636" s="2143"/>
      <c r="AA636" s="2143"/>
      <c r="AB636" s="2143"/>
      <c r="AC636" s="2143"/>
      <c r="AD636" s="2143"/>
      <c r="AE636" s="1748"/>
      <c r="AF636" s="3046">
        <v>269179619089</v>
      </c>
      <c r="AG636" s="3046"/>
      <c r="AH636" s="3046"/>
      <c r="AI636" s="3046"/>
      <c r="AJ636" s="3046"/>
      <c r="AK636" s="3046"/>
      <c r="AL636" s="3046"/>
      <c r="AM636" s="3046"/>
      <c r="AN636" s="3046"/>
      <c r="AO636" s="3046">
        <v>269179619089</v>
      </c>
      <c r="AP636" s="3046"/>
      <c r="AQ636" s="3046"/>
      <c r="AR636" s="3046"/>
      <c r="AS636" s="3046"/>
      <c r="AT636" s="3046"/>
      <c r="AU636" s="3046"/>
      <c r="AV636" s="3046"/>
      <c r="AW636" s="3046"/>
      <c r="BA636" s="1702" t="s">
        <v>194</v>
      </c>
      <c r="BB636" s="1672"/>
      <c r="BC636" s="1672"/>
      <c r="BD636" s="1672"/>
      <c r="BE636" s="1672"/>
      <c r="BF636" s="1672"/>
      <c r="BG636" s="1672"/>
      <c r="BH636" s="1672"/>
      <c r="BI636" s="1672"/>
      <c r="BJ636" s="1672"/>
      <c r="BK636" s="1672"/>
      <c r="BL636" s="1672"/>
      <c r="BM636" s="1672"/>
      <c r="BN636" s="1672"/>
      <c r="BO636" s="1672"/>
      <c r="BP636" s="1672"/>
      <c r="BQ636" s="1672"/>
      <c r="BR636" s="1672"/>
      <c r="BU636" s="2234"/>
      <c r="BV636" s="2234"/>
      <c r="BW636" s="2234"/>
      <c r="BX636" s="2234"/>
      <c r="BY636" s="2234"/>
      <c r="BZ636" s="2234"/>
      <c r="CB636" s="2234"/>
      <c r="CC636" s="2234"/>
      <c r="CD636" s="2234"/>
      <c r="CE636" s="2234"/>
      <c r="CF636" s="2234"/>
      <c r="CG636" s="2234"/>
      <c r="CH636" s="1611"/>
      <c r="CI636" s="1226"/>
      <c r="CJ636" s="1279"/>
      <c r="CK636" s="438"/>
      <c r="CL636" s="1664"/>
    </row>
    <row r="637" spans="1:91" ht="30.75" hidden="1" customHeight="1">
      <c r="C637" s="2400" t="s">
        <v>1395</v>
      </c>
      <c r="D637" s="2400"/>
      <c r="E637" s="2400"/>
      <c r="F637" s="2400"/>
      <c r="G637" s="2400"/>
      <c r="H637" s="2400"/>
      <c r="I637" s="2400"/>
      <c r="J637" s="2400"/>
      <c r="K637" s="2400"/>
      <c r="L637" s="2400"/>
      <c r="M637" s="2400"/>
      <c r="N637" s="2229"/>
      <c r="O637" s="2434"/>
      <c r="P637" s="2434"/>
      <c r="Q637" s="2434"/>
      <c r="R637" s="2434"/>
      <c r="S637" s="2434"/>
      <c r="T637" s="2434"/>
      <c r="U637" s="2434"/>
      <c r="V637" s="2434"/>
      <c r="W637" s="2229">
        <v>0</v>
      </c>
      <c r="X637" s="2434"/>
      <c r="Y637" s="2434"/>
      <c r="Z637" s="2434"/>
      <c r="AA637" s="2434"/>
      <c r="AB637" s="2434"/>
      <c r="AC637" s="2434"/>
      <c r="AD637" s="2434"/>
      <c r="AE637" s="1624"/>
      <c r="AF637" s="2229"/>
      <c r="AG637" s="2434"/>
      <c r="AH637" s="2434"/>
      <c r="AI637" s="2434"/>
      <c r="AJ637" s="2434"/>
      <c r="AK637" s="2434"/>
      <c r="AL637" s="2434"/>
      <c r="AM637" s="2434"/>
      <c r="AN637" s="2434"/>
      <c r="AO637" s="2232">
        <v>0</v>
      </c>
      <c r="AP637" s="2232"/>
      <c r="AQ637" s="2232"/>
      <c r="AR637" s="2232"/>
      <c r="AS637" s="2232"/>
      <c r="AT637" s="2232"/>
      <c r="AU637" s="2232"/>
      <c r="AV637" s="2232"/>
      <c r="AW637" s="2232"/>
      <c r="BA637" s="1702" t="s">
        <v>195</v>
      </c>
      <c r="BB637" s="1672"/>
      <c r="BC637" s="1672"/>
      <c r="BD637" s="1672"/>
      <c r="BE637" s="1672"/>
      <c r="BF637" s="1672"/>
      <c r="BG637" s="1672"/>
      <c r="BH637" s="1672"/>
      <c r="BI637" s="1672"/>
      <c r="BJ637" s="1672"/>
      <c r="BK637" s="1672"/>
      <c r="BL637" s="1672"/>
      <c r="BM637" s="1672"/>
      <c r="BN637" s="1672"/>
      <c r="BO637" s="1672"/>
      <c r="BP637" s="1672"/>
      <c r="BQ637" s="1672"/>
      <c r="BR637" s="1672"/>
      <c r="BU637" s="2224" t="e">
        <v>#REF!</v>
      </c>
      <c r="BV637" s="2224"/>
      <c r="BW637" s="2224"/>
      <c r="BX637" s="2224"/>
      <c r="BY637" s="2224"/>
      <c r="BZ637" s="2224"/>
      <c r="CB637" s="2224" t="e">
        <v>#REF!</v>
      </c>
      <c r="CC637" s="2224"/>
      <c r="CD637" s="2224"/>
      <c r="CE637" s="2224"/>
      <c r="CF637" s="2224"/>
      <c r="CG637" s="2224"/>
      <c r="CH637" s="1619"/>
    </row>
    <row r="638" spans="1:91" ht="30" hidden="1" customHeight="1">
      <c r="C638" s="2399" t="s">
        <v>1650</v>
      </c>
      <c r="D638" s="2400"/>
      <c r="E638" s="2400"/>
      <c r="F638" s="2400"/>
      <c r="G638" s="2400"/>
      <c r="H638" s="2400"/>
      <c r="I638" s="2400"/>
      <c r="J638" s="2400"/>
      <c r="K638" s="2400"/>
      <c r="L638" s="2400"/>
      <c r="M638" s="2400"/>
      <c r="N638" s="2229"/>
      <c r="O638" s="2434"/>
      <c r="P638" s="2434"/>
      <c r="Q638" s="2434"/>
      <c r="R638" s="2434"/>
      <c r="S638" s="2434"/>
      <c r="T638" s="2434"/>
      <c r="U638" s="2434"/>
      <c r="V638" s="2434"/>
      <c r="W638" s="2229">
        <v>0</v>
      </c>
      <c r="X638" s="2434"/>
      <c r="Y638" s="2434"/>
      <c r="Z638" s="2434"/>
      <c r="AA638" s="2434"/>
      <c r="AB638" s="2434"/>
      <c r="AC638" s="2434"/>
      <c r="AD638" s="2434"/>
      <c r="AE638" s="1624"/>
      <c r="AF638" s="2229"/>
      <c r="AG638" s="2434"/>
      <c r="AH638" s="2434"/>
      <c r="AI638" s="2434"/>
      <c r="AJ638" s="2434"/>
      <c r="AK638" s="2434"/>
      <c r="AL638" s="2434"/>
      <c r="AM638" s="2434"/>
      <c r="AN638" s="2434"/>
      <c r="AO638" s="2232">
        <v>0</v>
      </c>
      <c r="AP638" s="2232"/>
      <c r="AQ638" s="2232"/>
      <c r="AR638" s="2232"/>
      <c r="AS638" s="2232"/>
      <c r="AT638" s="2232"/>
      <c r="AU638" s="2232"/>
      <c r="AV638" s="2232"/>
      <c r="AW638" s="2232"/>
      <c r="BA638" s="1702" t="s">
        <v>195</v>
      </c>
      <c r="BB638" s="1672"/>
      <c r="BC638" s="1672"/>
      <c r="BD638" s="1672"/>
      <c r="BE638" s="1672"/>
      <c r="BF638" s="1672"/>
      <c r="BG638" s="1672"/>
      <c r="BH638" s="1672"/>
      <c r="BI638" s="1672"/>
      <c r="BJ638" s="1672"/>
      <c r="BK638" s="1672"/>
      <c r="BL638" s="1672"/>
      <c r="BM638" s="1672"/>
      <c r="BN638" s="1672"/>
      <c r="BO638" s="1672"/>
      <c r="BP638" s="1672"/>
      <c r="BQ638" s="1672"/>
      <c r="BR638" s="1672"/>
      <c r="BU638" s="2224" t="e">
        <v>#REF!</v>
      </c>
      <c r="BV638" s="2224"/>
      <c r="BW638" s="2224"/>
      <c r="BX638" s="2224"/>
      <c r="BY638" s="2224"/>
      <c r="BZ638" s="2224"/>
      <c r="CB638" s="2224" t="e">
        <v>#REF!</v>
      </c>
      <c r="CC638" s="2224"/>
      <c r="CD638" s="2224"/>
      <c r="CE638" s="2224"/>
      <c r="CF638" s="2224"/>
      <c r="CG638" s="2224"/>
      <c r="CH638" s="1619"/>
    </row>
    <row r="639" spans="1:91" ht="30" hidden="1" customHeight="1">
      <c r="C639" s="2400" t="s">
        <v>1396</v>
      </c>
      <c r="D639" s="2400"/>
      <c r="E639" s="2400"/>
      <c r="F639" s="2400"/>
      <c r="G639" s="2400"/>
      <c r="H639" s="2400"/>
      <c r="I639" s="2400"/>
      <c r="J639" s="2400"/>
      <c r="K639" s="2400"/>
      <c r="L639" s="2400"/>
      <c r="M639" s="2400"/>
      <c r="N639" s="2229"/>
      <c r="O639" s="2434"/>
      <c r="P639" s="2434"/>
      <c r="Q639" s="2434"/>
      <c r="R639" s="2434"/>
      <c r="S639" s="2434"/>
      <c r="T639" s="2434"/>
      <c r="U639" s="2434"/>
      <c r="V639" s="2434"/>
      <c r="W639" s="2229">
        <v>0</v>
      </c>
      <c r="X639" s="2434"/>
      <c r="Y639" s="2434"/>
      <c r="Z639" s="2434"/>
      <c r="AA639" s="2434"/>
      <c r="AB639" s="2434"/>
      <c r="AC639" s="2434"/>
      <c r="AD639" s="2434"/>
      <c r="AE639" s="1624"/>
      <c r="AF639" s="2229"/>
      <c r="AG639" s="2434"/>
      <c r="AH639" s="2434"/>
      <c r="AI639" s="2434"/>
      <c r="AJ639" s="2434"/>
      <c r="AK639" s="2434"/>
      <c r="AL639" s="2434"/>
      <c r="AM639" s="2434"/>
      <c r="AN639" s="2434"/>
      <c r="AO639" s="2232">
        <v>0</v>
      </c>
      <c r="AP639" s="2232"/>
      <c r="AQ639" s="2232"/>
      <c r="AR639" s="2232"/>
      <c r="AS639" s="2232"/>
      <c r="AT639" s="2232"/>
      <c r="AU639" s="2232"/>
      <c r="AV639" s="2232"/>
      <c r="AW639" s="2232"/>
      <c r="BA639" s="1702" t="s">
        <v>195</v>
      </c>
      <c r="BB639" s="1672"/>
      <c r="BC639" s="1672"/>
      <c r="BD639" s="1672"/>
      <c r="BE639" s="1672"/>
      <c r="BF639" s="1672"/>
      <c r="BG639" s="1672"/>
      <c r="BH639" s="1672"/>
      <c r="BI639" s="1672"/>
      <c r="BJ639" s="1672"/>
      <c r="BK639" s="1672"/>
      <c r="BL639" s="1672"/>
      <c r="BM639" s="1672"/>
      <c r="BN639" s="1672"/>
      <c r="BO639" s="1672"/>
      <c r="BP639" s="1672"/>
      <c r="BQ639" s="1672"/>
      <c r="BR639" s="1672"/>
      <c r="BU639" s="2224" t="e">
        <v>#REF!</v>
      </c>
      <c r="BV639" s="2224"/>
      <c r="BW639" s="2224"/>
      <c r="BX639" s="2224"/>
      <c r="BY639" s="2224"/>
      <c r="BZ639" s="2224"/>
      <c r="CB639" s="2224" t="e">
        <v>#REF!</v>
      </c>
      <c r="CC639" s="2224"/>
      <c r="CD639" s="2224"/>
      <c r="CE639" s="2224"/>
      <c r="CF639" s="2224"/>
      <c r="CG639" s="2224"/>
      <c r="CH639" s="1619"/>
    </row>
    <row r="640" spans="1:91" ht="45" hidden="1" customHeight="1">
      <c r="C640" s="2400" t="s">
        <v>1651</v>
      </c>
      <c r="D640" s="2400"/>
      <c r="E640" s="2400"/>
      <c r="F640" s="2400"/>
      <c r="G640" s="2400"/>
      <c r="H640" s="2400"/>
      <c r="I640" s="2400"/>
      <c r="J640" s="2400"/>
      <c r="K640" s="2400"/>
      <c r="L640" s="2400"/>
      <c r="M640" s="2400"/>
      <c r="N640" s="2229"/>
      <c r="O640" s="2434"/>
      <c r="P640" s="2434"/>
      <c r="Q640" s="2434"/>
      <c r="R640" s="2434"/>
      <c r="S640" s="2434"/>
      <c r="T640" s="2434"/>
      <c r="U640" s="2434"/>
      <c r="V640" s="2434"/>
      <c r="W640" s="2229">
        <v>0</v>
      </c>
      <c r="X640" s="2434"/>
      <c r="Y640" s="2434"/>
      <c r="Z640" s="2434"/>
      <c r="AA640" s="2434"/>
      <c r="AB640" s="2434"/>
      <c r="AC640" s="2434"/>
      <c r="AD640" s="2434"/>
      <c r="AE640" s="1624"/>
      <c r="AF640" s="2229"/>
      <c r="AG640" s="2434"/>
      <c r="AH640" s="2434"/>
      <c r="AI640" s="2434"/>
      <c r="AJ640" s="2434"/>
      <c r="AK640" s="2434"/>
      <c r="AL640" s="2434"/>
      <c r="AM640" s="2434"/>
      <c r="AN640" s="2434"/>
      <c r="AO640" s="2232">
        <v>0</v>
      </c>
      <c r="AP640" s="2232"/>
      <c r="AQ640" s="2232"/>
      <c r="AR640" s="2232"/>
      <c r="AS640" s="2232"/>
      <c r="AT640" s="2232"/>
      <c r="AU640" s="2232"/>
      <c r="AV640" s="2232"/>
      <c r="AW640" s="2232"/>
      <c r="BA640" s="1702" t="s">
        <v>195</v>
      </c>
      <c r="BB640" s="1672"/>
      <c r="BC640" s="1672"/>
      <c r="BD640" s="1672"/>
      <c r="BE640" s="1672"/>
      <c r="BF640" s="1672"/>
      <c r="BG640" s="1672"/>
      <c r="BH640" s="1672"/>
      <c r="BI640" s="1672"/>
      <c r="BJ640" s="1672"/>
      <c r="BK640" s="1672"/>
      <c r="BL640" s="1672"/>
      <c r="BM640" s="1672"/>
      <c r="BN640" s="1672"/>
      <c r="BO640" s="1672"/>
      <c r="BP640" s="1672"/>
      <c r="BQ640" s="1672"/>
      <c r="BR640" s="1672"/>
      <c r="BU640" s="2224" t="e">
        <v>#REF!</v>
      </c>
      <c r="BV640" s="2224"/>
      <c r="BW640" s="2224"/>
      <c r="BX640" s="2224"/>
      <c r="BY640" s="2224"/>
      <c r="BZ640" s="2224"/>
      <c r="CB640" s="2224" t="e">
        <v>#REF!</v>
      </c>
      <c r="CC640" s="2224"/>
      <c r="CD640" s="2224"/>
      <c r="CE640" s="2224"/>
      <c r="CF640" s="2224"/>
      <c r="CG640" s="2224"/>
      <c r="CH640" s="1619"/>
    </row>
    <row r="641" spans="3:90" ht="30" hidden="1" customHeight="1">
      <c r="C641" s="2400" t="s">
        <v>1652</v>
      </c>
      <c r="D641" s="2400"/>
      <c r="E641" s="2400"/>
      <c r="F641" s="2400"/>
      <c r="G641" s="2400"/>
      <c r="H641" s="2400"/>
      <c r="I641" s="2400"/>
      <c r="J641" s="2400"/>
      <c r="K641" s="2400"/>
      <c r="L641" s="2400"/>
      <c r="M641" s="2400"/>
      <c r="N641" s="2229"/>
      <c r="O641" s="2434"/>
      <c r="P641" s="2434"/>
      <c r="Q641" s="2434"/>
      <c r="R641" s="2434"/>
      <c r="S641" s="2434"/>
      <c r="T641" s="2434"/>
      <c r="U641" s="2434"/>
      <c r="V641" s="2434"/>
      <c r="W641" s="2229">
        <v>0</v>
      </c>
      <c r="X641" s="2434"/>
      <c r="Y641" s="2434"/>
      <c r="Z641" s="2434"/>
      <c r="AA641" s="2434"/>
      <c r="AB641" s="2434"/>
      <c r="AC641" s="2434"/>
      <c r="AD641" s="2434"/>
      <c r="AE641" s="1624"/>
      <c r="AF641" s="2229"/>
      <c r="AG641" s="2434"/>
      <c r="AH641" s="2434"/>
      <c r="AI641" s="2434"/>
      <c r="AJ641" s="2434"/>
      <c r="AK641" s="2434"/>
      <c r="AL641" s="2434"/>
      <c r="AM641" s="2434"/>
      <c r="AN641" s="2434"/>
      <c r="AO641" s="2232">
        <v>0</v>
      </c>
      <c r="AP641" s="2232"/>
      <c r="AQ641" s="2232"/>
      <c r="AR641" s="2232"/>
      <c r="AS641" s="2232"/>
      <c r="AT641" s="2232"/>
      <c r="AU641" s="2232"/>
      <c r="AV641" s="2232"/>
      <c r="AW641" s="2232"/>
      <c r="BA641" s="1702"/>
      <c r="BB641" s="1672"/>
      <c r="BC641" s="1672"/>
      <c r="BD641" s="1672"/>
      <c r="BE641" s="1672"/>
      <c r="BF641" s="1672"/>
      <c r="BG641" s="1672"/>
      <c r="BH641" s="1672"/>
      <c r="BI641" s="1672"/>
      <c r="BJ641" s="1672"/>
      <c r="BK641" s="1672"/>
      <c r="BL641" s="1672"/>
      <c r="BM641" s="1672"/>
      <c r="BN641" s="1672"/>
      <c r="BO641" s="1672"/>
      <c r="BP641" s="1672"/>
      <c r="BQ641" s="1672"/>
      <c r="BR641" s="1672"/>
      <c r="BU641" s="2224"/>
      <c r="BV641" s="2224"/>
      <c r="BW641" s="2224"/>
      <c r="BX641" s="2224"/>
      <c r="BY641" s="2224"/>
      <c r="BZ641" s="2224"/>
      <c r="CB641" s="2224"/>
      <c r="CC641" s="2224"/>
      <c r="CD641" s="2224"/>
      <c r="CE641" s="2224"/>
      <c r="CF641" s="2224"/>
      <c r="CG641" s="2224"/>
      <c r="CH641" s="1619"/>
    </row>
    <row r="642" spans="3:90" ht="30" hidden="1" customHeight="1">
      <c r="C642" s="2400" t="s">
        <v>1397</v>
      </c>
      <c r="D642" s="2400"/>
      <c r="E642" s="2400"/>
      <c r="F642" s="2400"/>
      <c r="G642" s="2400"/>
      <c r="H642" s="2400"/>
      <c r="I642" s="2400"/>
      <c r="J642" s="2400"/>
      <c r="K642" s="2400"/>
      <c r="L642" s="2400"/>
      <c r="M642" s="2400"/>
      <c r="N642" s="2229"/>
      <c r="O642" s="2434"/>
      <c r="P642" s="2434"/>
      <c r="Q642" s="2434"/>
      <c r="R642" s="2434"/>
      <c r="S642" s="2434"/>
      <c r="T642" s="2434"/>
      <c r="U642" s="2434"/>
      <c r="V642" s="2434"/>
      <c r="W642" s="2229">
        <v>0</v>
      </c>
      <c r="X642" s="2434"/>
      <c r="Y642" s="2434"/>
      <c r="Z642" s="2434"/>
      <c r="AA642" s="2434"/>
      <c r="AB642" s="2434"/>
      <c r="AC642" s="2434"/>
      <c r="AD642" s="2434"/>
      <c r="AE642" s="1624"/>
      <c r="AF642" s="2229"/>
      <c r="AG642" s="2434"/>
      <c r="AH642" s="2434"/>
      <c r="AI642" s="2434"/>
      <c r="AJ642" s="2434"/>
      <c r="AK642" s="2434"/>
      <c r="AL642" s="2434"/>
      <c r="AM642" s="2434"/>
      <c r="AN642" s="2434"/>
      <c r="AO642" s="2232">
        <v>0</v>
      </c>
      <c r="AP642" s="2232"/>
      <c r="AQ642" s="2232"/>
      <c r="AR642" s="2232"/>
      <c r="AS642" s="2232"/>
      <c r="AT642" s="2232"/>
      <c r="AU642" s="2232"/>
      <c r="AV642" s="2232"/>
      <c r="AW642" s="2232"/>
      <c r="BA642" s="1702" t="s">
        <v>195</v>
      </c>
      <c r="BB642" s="1672"/>
      <c r="BC642" s="1672"/>
      <c r="BD642" s="1672"/>
      <c r="BE642" s="1672"/>
      <c r="BF642" s="1672"/>
      <c r="BG642" s="1672"/>
      <c r="BH642" s="1672"/>
      <c r="BI642" s="1672"/>
      <c r="BJ642" s="1672"/>
      <c r="BK642" s="1672"/>
      <c r="BL642" s="1672"/>
      <c r="BM642" s="1672"/>
      <c r="BN642" s="1672"/>
      <c r="BO642" s="1672"/>
      <c r="BP642" s="1672"/>
      <c r="BQ642" s="1672"/>
      <c r="BR642" s="1672"/>
      <c r="BU642" s="2224" t="e">
        <v>#REF!</v>
      </c>
      <c r="BV642" s="2224"/>
      <c r="BW642" s="2224"/>
      <c r="BX642" s="2224"/>
      <c r="BY642" s="2224"/>
      <c r="BZ642" s="2224"/>
      <c r="CB642" s="2224" t="e">
        <v>#REF!</v>
      </c>
      <c r="CC642" s="2224"/>
      <c r="CD642" s="2224"/>
      <c r="CE642" s="2224"/>
      <c r="CF642" s="2224"/>
      <c r="CG642" s="2224"/>
      <c r="CH642" s="1619"/>
      <c r="CI642" s="1406"/>
    </row>
    <row r="643" spans="3:90" ht="29.25" hidden="1" customHeight="1">
      <c r="C643" s="2400" t="s">
        <v>1398</v>
      </c>
      <c r="D643" s="2400"/>
      <c r="E643" s="2400"/>
      <c r="F643" s="2400"/>
      <c r="G643" s="2400"/>
      <c r="H643" s="2400"/>
      <c r="I643" s="2400"/>
      <c r="J643" s="2400"/>
      <c r="K643" s="2400"/>
      <c r="L643" s="2400"/>
      <c r="M643" s="2400"/>
      <c r="N643" s="2229"/>
      <c r="O643" s="2434"/>
      <c r="P643" s="2434"/>
      <c r="Q643" s="2434"/>
      <c r="R643" s="2434"/>
      <c r="S643" s="2434"/>
      <c r="T643" s="2434"/>
      <c r="U643" s="2434"/>
      <c r="V643" s="2434"/>
      <c r="W643" s="2229">
        <v>0</v>
      </c>
      <c r="X643" s="2434"/>
      <c r="Y643" s="2434"/>
      <c r="Z643" s="2434"/>
      <c r="AA643" s="2434"/>
      <c r="AB643" s="2434"/>
      <c r="AC643" s="2434"/>
      <c r="AD643" s="2434"/>
      <c r="AE643" s="1624"/>
      <c r="AF643" s="2229">
        <v>0</v>
      </c>
      <c r="AG643" s="2434"/>
      <c r="AH643" s="2434"/>
      <c r="AI643" s="2434"/>
      <c r="AJ643" s="2434"/>
      <c r="AK643" s="2434"/>
      <c r="AL643" s="2434"/>
      <c r="AM643" s="2434"/>
      <c r="AN643" s="2434"/>
      <c r="AO643" s="2232">
        <v>0</v>
      </c>
      <c r="AP643" s="2232"/>
      <c r="AQ643" s="2232"/>
      <c r="AR643" s="2232"/>
      <c r="AS643" s="2232"/>
      <c r="AT643" s="2232"/>
      <c r="AU643" s="2232"/>
      <c r="AV643" s="2232"/>
      <c r="AW643" s="2232"/>
      <c r="BA643" s="1702" t="s">
        <v>195</v>
      </c>
      <c r="BB643" s="1672"/>
      <c r="BC643" s="1672"/>
      <c r="BD643" s="1672"/>
      <c r="BE643" s="1672"/>
      <c r="BF643" s="1672"/>
      <c r="BG643" s="1672"/>
      <c r="BH643" s="1672"/>
      <c r="BI643" s="1672"/>
      <c r="BJ643" s="1672"/>
      <c r="BK643" s="1672"/>
      <c r="BL643" s="1672"/>
      <c r="BM643" s="1672"/>
      <c r="BN643" s="1672"/>
      <c r="BO643" s="1672"/>
      <c r="BP643" s="1672"/>
      <c r="BQ643" s="1672"/>
      <c r="BR643" s="1672"/>
      <c r="BU643" s="2224" t="e">
        <v>#REF!</v>
      </c>
      <c r="BV643" s="2224"/>
      <c r="BW643" s="2224"/>
      <c r="BX643" s="2224"/>
      <c r="BY643" s="2224"/>
      <c r="BZ643" s="2224"/>
      <c r="CB643" s="2224" t="e">
        <v>#REF!</v>
      </c>
      <c r="CC643" s="2224"/>
      <c r="CD643" s="2224"/>
      <c r="CE643" s="2224"/>
      <c r="CF643" s="2224"/>
      <c r="CG643" s="2224"/>
      <c r="CH643" s="1619"/>
    </row>
    <row r="644" spans="3:90" ht="31.5" hidden="1" customHeight="1">
      <c r="C644" s="2400" t="s">
        <v>1399</v>
      </c>
      <c r="D644" s="2400"/>
      <c r="E644" s="2400"/>
      <c r="F644" s="2400"/>
      <c r="G644" s="2400"/>
      <c r="H644" s="2400"/>
      <c r="I644" s="2400"/>
      <c r="J644" s="2400"/>
      <c r="K644" s="2400"/>
      <c r="L644" s="2400"/>
      <c r="M644" s="2400"/>
      <c r="N644" s="2229"/>
      <c r="O644" s="2434"/>
      <c r="P644" s="2434"/>
      <c r="Q644" s="2434"/>
      <c r="R644" s="2434"/>
      <c r="S644" s="2434"/>
      <c r="T644" s="2434"/>
      <c r="U644" s="2434"/>
      <c r="V644" s="2434"/>
      <c r="W644" s="2229">
        <v>0</v>
      </c>
      <c r="X644" s="2434"/>
      <c r="Y644" s="2434"/>
      <c r="Z644" s="2434"/>
      <c r="AA644" s="2434"/>
      <c r="AB644" s="2434"/>
      <c r="AC644" s="2434"/>
      <c r="AD644" s="2434"/>
      <c r="AE644" s="1624"/>
      <c r="AF644" s="2229"/>
      <c r="AG644" s="2434"/>
      <c r="AH644" s="2434"/>
      <c r="AI644" s="2434"/>
      <c r="AJ644" s="2434"/>
      <c r="AK644" s="2434"/>
      <c r="AL644" s="2434"/>
      <c r="AM644" s="2434"/>
      <c r="AN644" s="2434"/>
      <c r="AO644" s="2232">
        <v>0</v>
      </c>
      <c r="AP644" s="2232"/>
      <c r="AQ644" s="2232"/>
      <c r="AR644" s="2232"/>
      <c r="AS644" s="2232"/>
      <c r="AT644" s="2232"/>
      <c r="AU644" s="2232"/>
      <c r="AV644" s="2232"/>
      <c r="AW644" s="2232"/>
      <c r="BA644" s="1702"/>
      <c r="BB644" s="1672"/>
      <c r="BC644" s="1672"/>
      <c r="BD644" s="1672"/>
      <c r="BE644" s="1672"/>
      <c r="BF644" s="1672"/>
      <c r="BG644" s="1672"/>
      <c r="BH644" s="1672"/>
      <c r="BI644" s="1672"/>
      <c r="BJ644" s="1672"/>
      <c r="BK644" s="1672"/>
      <c r="BL644" s="1672"/>
      <c r="BM644" s="1672"/>
      <c r="BN644" s="1672"/>
      <c r="BO644" s="1672"/>
      <c r="BP644" s="1672"/>
      <c r="BQ644" s="1672"/>
      <c r="BR644" s="1672"/>
      <c r="BU644" s="1619"/>
      <c r="BV644" s="1619"/>
      <c r="BW644" s="1619"/>
      <c r="BX644" s="1619"/>
      <c r="BY644" s="1619"/>
      <c r="BZ644" s="1619"/>
      <c r="CB644" s="1619"/>
      <c r="CC644" s="1619"/>
      <c r="CD644" s="1619"/>
      <c r="CE644" s="1619"/>
      <c r="CF644" s="1619"/>
      <c r="CG644" s="1619"/>
      <c r="CH644" s="1619"/>
    </row>
    <row r="645" spans="3:90" ht="30" hidden="1" customHeight="1">
      <c r="C645" s="2400" t="s">
        <v>1400</v>
      </c>
      <c r="D645" s="2400"/>
      <c r="E645" s="2400"/>
      <c r="F645" s="2400"/>
      <c r="G645" s="2400"/>
      <c r="H645" s="2400"/>
      <c r="I645" s="2400"/>
      <c r="J645" s="2400"/>
      <c r="K645" s="2400"/>
      <c r="L645" s="2400"/>
      <c r="M645" s="2400"/>
      <c r="N645" s="2229"/>
      <c r="O645" s="2434"/>
      <c r="P645" s="2434"/>
      <c r="Q645" s="2434"/>
      <c r="R645" s="2434"/>
      <c r="S645" s="2434"/>
      <c r="T645" s="2434"/>
      <c r="U645" s="2434"/>
      <c r="V645" s="2434"/>
      <c r="W645" s="2229">
        <v>0</v>
      </c>
      <c r="X645" s="2434"/>
      <c r="Y645" s="2434"/>
      <c r="Z645" s="2434"/>
      <c r="AA645" s="2434"/>
      <c r="AB645" s="2434"/>
      <c r="AC645" s="2434"/>
      <c r="AD645" s="2434"/>
      <c r="AE645" s="1624"/>
      <c r="AF645" s="2229"/>
      <c r="AG645" s="2434"/>
      <c r="AH645" s="2434"/>
      <c r="AI645" s="2434"/>
      <c r="AJ645" s="2434"/>
      <c r="AK645" s="2434"/>
      <c r="AL645" s="2434"/>
      <c r="AM645" s="2434"/>
      <c r="AN645" s="2434"/>
      <c r="AO645" s="2232">
        <v>0</v>
      </c>
      <c r="AP645" s="2232"/>
      <c r="AQ645" s="2232"/>
      <c r="AR645" s="2232"/>
      <c r="AS645" s="2232"/>
      <c r="AT645" s="2232"/>
      <c r="AU645" s="2232"/>
      <c r="AV645" s="2232"/>
      <c r="AW645" s="2232"/>
      <c r="BA645" s="1702"/>
      <c r="BB645" s="1672"/>
      <c r="BC645" s="1672"/>
      <c r="BD645" s="1672"/>
      <c r="BE645" s="1672"/>
      <c r="BF645" s="1672"/>
      <c r="BG645" s="1672"/>
      <c r="BH645" s="1672"/>
      <c r="BI645" s="1672"/>
      <c r="BJ645" s="1672"/>
      <c r="BK645" s="1672"/>
      <c r="BL645" s="1672"/>
      <c r="BM645" s="1672"/>
      <c r="BN645" s="1672"/>
      <c r="BO645" s="1672"/>
      <c r="BP645" s="1672"/>
      <c r="BQ645" s="1672"/>
      <c r="BR645" s="1672"/>
      <c r="BU645" s="1619"/>
      <c r="BV645" s="1619"/>
      <c r="BW645" s="1619"/>
      <c r="BX645" s="1619"/>
      <c r="BY645" s="1619"/>
      <c r="BZ645" s="1619"/>
      <c r="CB645" s="1619"/>
      <c r="CC645" s="1619"/>
      <c r="CD645" s="1619"/>
      <c r="CE645" s="1619"/>
      <c r="CF645" s="1619"/>
      <c r="CG645" s="1619"/>
      <c r="CH645" s="1619"/>
    </row>
    <row r="646" spans="3:90" ht="29.25" hidden="1" customHeight="1">
      <c r="C646" s="2400" t="s">
        <v>1963</v>
      </c>
      <c r="D646" s="2400"/>
      <c r="E646" s="2400"/>
      <c r="F646" s="2400"/>
      <c r="G646" s="2400"/>
      <c r="H646" s="2400"/>
      <c r="I646" s="2400"/>
      <c r="J646" s="2400"/>
      <c r="K646" s="2400"/>
      <c r="L646" s="2400"/>
      <c r="M646" s="2400"/>
      <c r="N646" s="2229"/>
      <c r="O646" s="2434"/>
      <c r="P646" s="2434"/>
      <c r="Q646" s="2434"/>
      <c r="R646" s="2434"/>
      <c r="S646" s="2434"/>
      <c r="T646" s="2434"/>
      <c r="U646" s="2434"/>
      <c r="V646" s="2434"/>
      <c r="W646" s="2229">
        <v>0</v>
      </c>
      <c r="X646" s="2434"/>
      <c r="Y646" s="2434"/>
      <c r="Z646" s="2434"/>
      <c r="AA646" s="2434"/>
      <c r="AB646" s="2434"/>
      <c r="AC646" s="2434"/>
      <c r="AD646" s="2434"/>
      <c r="AE646" s="1624"/>
      <c r="AF646" s="2229"/>
      <c r="AG646" s="2434"/>
      <c r="AH646" s="2434"/>
      <c r="AI646" s="2434"/>
      <c r="AJ646" s="2434"/>
      <c r="AK646" s="2434"/>
      <c r="AL646" s="2434"/>
      <c r="AM646" s="2434"/>
      <c r="AN646" s="2434"/>
      <c r="AO646" s="2232">
        <v>0</v>
      </c>
      <c r="AP646" s="2232"/>
      <c r="AQ646" s="2232"/>
      <c r="AR646" s="2232"/>
      <c r="AS646" s="2232"/>
      <c r="AT646" s="2232"/>
      <c r="AU646" s="2232"/>
      <c r="AV646" s="2232"/>
      <c r="AW646" s="2232"/>
      <c r="BA646" s="1702"/>
      <c r="BB646" s="1672"/>
      <c r="BC646" s="1672"/>
      <c r="BD646" s="1672"/>
      <c r="BE646" s="1672"/>
      <c r="BF646" s="1672"/>
      <c r="BG646" s="1672"/>
      <c r="BH646" s="1672"/>
      <c r="BI646" s="1672"/>
      <c r="BJ646" s="1672"/>
      <c r="BK646" s="1672"/>
      <c r="BL646" s="1672"/>
      <c r="BM646" s="1672"/>
      <c r="BN646" s="1672"/>
      <c r="BO646" s="1672"/>
      <c r="BP646" s="1672"/>
      <c r="BQ646" s="1672"/>
      <c r="BR646" s="1672"/>
      <c r="BU646" s="1619"/>
      <c r="BV646" s="1619"/>
      <c r="BW646" s="1619"/>
      <c r="BX646" s="1619"/>
      <c r="BY646" s="1619"/>
      <c r="BZ646" s="1619"/>
      <c r="CB646" s="1619"/>
      <c r="CC646" s="1619"/>
      <c r="CD646" s="1619"/>
      <c r="CE646" s="1619"/>
      <c r="CF646" s="1619"/>
      <c r="CG646" s="1619"/>
      <c r="CH646" s="1619"/>
    </row>
    <row r="647" spans="3:90" ht="31.5" hidden="1" customHeight="1">
      <c r="C647" s="2400" t="s">
        <v>1838</v>
      </c>
      <c r="D647" s="2400"/>
      <c r="E647" s="2400"/>
      <c r="F647" s="2400"/>
      <c r="G647" s="2400"/>
      <c r="H647" s="2400"/>
      <c r="I647" s="2400"/>
      <c r="J647" s="2400"/>
      <c r="K647" s="2400"/>
      <c r="L647" s="2400"/>
      <c r="M647" s="2400"/>
      <c r="N647" s="2229"/>
      <c r="O647" s="2434"/>
      <c r="P647" s="2434"/>
      <c r="Q647" s="2434"/>
      <c r="R647" s="2434"/>
      <c r="S647" s="2434"/>
      <c r="T647" s="2434"/>
      <c r="U647" s="2434"/>
      <c r="V647" s="2434"/>
      <c r="W647" s="2229">
        <v>0</v>
      </c>
      <c r="X647" s="2434"/>
      <c r="Y647" s="2434"/>
      <c r="Z647" s="2434"/>
      <c r="AA647" s="2434"/>
      <c r="AB647" s="2434"/>
      <c r="AC647" s="2434"/>
      <c r="AD647" s="2434"/>
      <c r="AE647" s="1624"/>
      <c r="AF647" s="2229"/>
      <c r="AG647" s="2434"/>
      <c r="AH647" s="2434"/>
      <c r="AI647" s="2434"/>
      <c r="AJ647" s="2434"/>
      <c r="AK647" s="2434"/>
      <c r="AL647" s="2434"/>
      <c r="AM647" s="2434"/>
      <c r="AN647" s="2434"/>
      <c r="AO647" s="2232">
        <v>0</v>
      </c>
      <c r="AP647" s="2232"/>
      <c r="AQ647" s="2232"/>
      <c r="AR647" s="2232"/>
      <c r="AS647" s="2232"/>
      <c r="AT647" s="2232"/>
      <c r="AU647" s="2232"/>
      <c r="AV647" s="2232"/>
      <c r="AW647" s="2232"/>
      <c r="BA647" s="1702"/>
      <c r="BB647" s="1672"/>
      <c r="BC647" s="1672"/>
      <c r="BD647" s="1672"/>
      <c r="BE647" s="1672"/>
      <c r="BF647" s="1672"/>
      <c r="BG647" s="1672"/>
      <c r="BH647" s="1672"/>
      <c r="BI647" s="1672"/>
      <c r="BJ647" s="1672"/>
      <c r="BK647" s="1672"/>
      <c r="BL647" s="1672"/>
      <c r="BM647" s="1672"/>
      <c r="BN647" s="1672"/>
      <c r="BO647" s="1672"/>
      <c r="BP647" s="1672"/>
      <c r="BQ647" s="1672"/>
      <c r="BR647" s="1672"/>
      <c r="BU647" s="1619"/>
      <c r="BV647" s="1619"/>
      <c r="BW647" s="1619"/>
      <c r="BX647" s="1619"/>
      <c r="BY647" s="1619"/>
      <c r="BZ647" s="1619"/>
      <c r="CB647" s="1619"/>
      <c r="CC647" s="1619"/>
      <c r="CD647" s="1619"/>
      <c r="CE647" s="1619"/>
      <c r="CF647" s="1619"/>
      <c r="CG647" s="1619"/>
      <c r="CH647" s="1619"/>
    </row>
    <row r="648" spans="3:90" ht="30" hidden="1" customHeight="1">
      <c r="C648" s="2400" t="s">
        <v>1391</v>
      </c>
      <c r="D648" s="2400"/>
      <c r="E648" s="2400"/>
      <c r="F648" s="2400"/>
      <c r="G648" s="2400"/>
      <c r="H648" s="2400"/>
      <c r="I648" s="2400"/>
      <c r="J648" s="2400"/>
      <c r="K648" s="2400"/>
      <c r="L648" s="2400"/>
      <c r="M648" s="2400"/>
      <c r="N648" s="2229"/>
      <c r="O648" s="2434"/>
      <c r="P648" s="2434"/>
      <c r="Q648" s="2434"/>
      <c r="R648" s="2434"/>
      <c r="S648" s="2434"/>
      <c r="T648" s="2434"/>
      <c r="U648" s="2434"/>
      <c r="V648" s="2434"/>
      <c r="W648" s="2229">
        <v>0</v>
      </c>
      <c r="X648" s="2434"/>
      <c r="Y648" s="2434"/>
      <c r="Z648" s="2434"/>
      <c r="AA648" s="2434"/>
      <c r="AB648" s="2434"/>
      <c r="AC648" s="2434"/>
      <c r="AD648" s="2434"/>
      <c r="AE648" s="1624"/>
      <c r="AF648" s="2229"/>
      <c r="AG648" s="2434"/>
      <c r="AH648" s="2434"/>
      <c r="AI648" s="2434"/>
      <c r="AJ648" s="2434"/>
      <c r="AK648" s="2434"/>
      <c r="AL648" s="2434"/>
      <c r="AM648" s="2434"/>
      <c r="AN648" s="2434"/>
      <c r="AO648" s="2232">
        <v>0</v>
      </c>
      <c r="AP648" s="2232"/>
      <c r="AQ648" s="2232"/>
      <c r="AR648" s="2232"/>
      <c r="AS648" s="2232"/>
      <c r="AT648" s="2232"/>
      <c r="AU648" s="2232"/>
      <c r="AV648" s="2232"/>
      <c r="AW648" s="2232"/>
      <c r="BA648" s="1702"/>
      <c r="BB648" s="1672"/>
      <c r="BC648" s="1672"/>
      <c r="BD648" s="1672"/>
      <c r="BE648" s="1672"/>
      <c r="BF648" s="1672"/>
      <c r="BG648" s="1672"/>
      <c r="BH648" s="1672"/>
      <c r="BI648" s="1672"/>
      <c r="BJ648" s="1672"/>
      <c r="BK648" s="1672"/>
      <c r="BL648" s="1672"/>
      <c r="BM648" s="1672"/>
      <c r="BN648" s="1672"/>
      <c r="BO648" s="1672"/>
      <c r="BP648" s="1672"/>
      <c r="BQ648" s="1672"/>
      <c r="BR648" s="1672"/>
      <c r="BU648" s="1619"/>
      <c r="BV648" s="1619"/>
      <c r="BW648" s="1619"/>
      <c r="BX648" s="1619"/>
      <c r="BY648" s="1619"/>
      <c r="BZ648" s="1619"/>
      <c r="CB648" s="1619"/>
      <c r="CC648" s="1619"/>
      <c r="CD648" s="1619"/>
      <c r="CE648" s="1619"/>
      <c r="CF648" s="1619"/>
      <c r="CG648" s="1619"/>
      <c r="CH648" s="1619"/>
    </row>
    <row r="649" spans="3:90" ht="45.75" customHeight="1">
      <c r="C649" s="2400" t="s">
        <v>2134</v>
      </c>
      <c r="D649" s="2400"/>
      <c r="E649" s="2400"/>
      <c r="F649" s="2400"/>
      <c r="G649" s="2400"/>
      <c r="H649" s="2400"/>
      <c r="I649" s="2400"/>
      <c r="J649" s="2400"/>
      <c r="K649" s="2400"/>
      <c r="L649" s="2400"/>
      <c r="M649" s="2400"/>
      <c r="N649" s="2229">
        <v>20903534021</v>
      </c>
      <c r="O649" s="2434"/>
      <c r="P649" s="2434"/>
      <c r="Q649" s="2434"/>
      <c r="R649" s="2434"/>
      <c r="S649" s="2434"/>
      <c r="T649" s="2434"/>
      <c r="U649" s="2434"/>
      <c r="V649" s="2434"/>
      <c r="W649" s="2229">
        <v>20903534021</v>
      </c>
      <c r="X649" s="2434"/>
      <c r="Y649" s="2434"/>
      <c r="Z649" s="2434"/>
      <c r="AA649" s="2434"/>
      <c r="AB649" s="2434"/>
      <c r="AC649" s="2434"/>
      <c r="AD649" s="2434"/>
      <c r="AE649" s="1624"/>
      <c r="AF649" s="2229">
        <v>32289464033</v>
      </c>
      <c r="AG649" s="2434"/>
      <c r="AH649" s="2434"/>
      <c r="AI649" s="2434"/>
      <c r="AJ649" s="2434"/>
      <c r="AK649" s="2434"/>
      <c r="AL649" s="2434"/>
      <c r="AM649" s="2434"/>
      <c r="AN649" s="2434"/>
      <c r="AO649" s="2232">
        <v>32289464033</v>
      </c>
      <c r="AP649" s="2232"/>
      <c r="AQ649" s="2232"/>
      <c r="AR649" s="2232"/>
      <c r="AS649" s="2232"/>
      <c r="AT649" s="2232"/>
      <c r="AU649" s="2232"/>
      <c r="AV649" s="2232"/>
      <c r="AW649" s="2232"/>
      <c r="BA649" s="1702"/>
      <c r="BB649" s="1672"/>
      <c r="BC649" s="1672"/>
      <c r="BD649" s="1672"/>
      <c r="BE649" s="1672"/>
      <c r="BF649" s="1672"/>
      <c r="BG649" s="1672"/>
      <c r="BH649" s="1672"/>
      <c r="BI649" s="1672"/>
      <c r="BJ649" s="1672"/>
      <c r="BK649" s="1672"/>
      <c r="BL649" s="1672"/>
      <c r="BM649" s="1672"/>
      <c r="BN649" s="1672"/>
      <c r="BO649" s="1672"/>
      <c r="BP649" s="1672"/>
      <c r="BQ649" s="1672"/>
      <c r="BR649" s="1672"/>
      <c r="BU649" s="1619"/>
      <c r="BV649" s="1619"/>
      <c r="BW649" s="1619"/>
      <c r="BX649" s="1619"/>
      <c r="BY649" s="1619"/>
      <c r="BZ649" s="1619"/>
      <c r="CB649" s="1619"/>
      <c r="CC649" s="1619"/>
      <c r="CD649" s="1619"/>
      <c r="CE649" s="1619"/>
      <c r="CF649" s="1619"/>
      <c r="CG649" s="1619"/>
      <c r="CH649" s="1619"/>
    </row>
    <row r="650" spans="3:90" ht="30" customHeight="1">
      <c r="C650" s="2400" t="s">
        <v>1402</v>
      </c>
      <c r="D650" s="2400"/>
      <c r="E650" s="2400"/>
      <c r="F650" s="2400"/>
      <c r="G650" s="2400"/>
      <c r="H650" s="2400"/>
      <c r="I650" s="2400"/>
      <c r="J650" s="2400"/>
      <c r="K650" s="2400"/>
      <c r="L650" s="2400"/>
      <c r="M650" s="2400"/>
      <c r="N650" s="2229">
        <v>52570891102</v>
      </c>
      <c r="O650" s="2229"/>
      <c r="P650" s="2229"/>
      <c r="Q650" s="2229"/>
      <c r="R650" s="2229"/>
      <c r="S650" s="2229"/>
      <c r="T650" s="2229"/>
      <c r="U650" s="2229"/>
      <c r="V650" s="2229"/>
      <c r="W650" s="2229">
        <v>52570891102</v>
      </c>
      <c r="X650" s="2229"/>
      <c r="Y650" s="2229"/>
      <c r="Z650" s="2229"/>
      <c r="AA650" s="2229"/>
      <c r="AB650" s="2229"/>
      <c r="AC650" s="2229"/>
      <c r="AD650" s="2229"/>
      <c r="AE650" s="1624"/>
      <c r="AF650" s="2229">
        <v>62105701009</v>
      </c>
      <c r="AG650" s="2229"/>
      <c r="AH650" s="2229"/>
      <c r="AI650" s="2229"/>
      <c r="AJ650" s="2229"/>
      <c r="AK650" s="2229"/>
      <c r="AL650" s="2229"/>
      <c r="AM650" s="2229"/>
      <c r="AN650" s="2229"/>
      <c r="AO650" s="2232">
        <v>62105701009</v>
      </c>
      <c r="AP650" s="2232"/>
      <c r="AQ650" s="2232"/>
      <c r="AR650" s="2232"/>
      <c r="AS650" s="2232"/>
      <c r="AT650" s="2232"/>
      <c r="AU650" s="2232"/>
      <c r="AV650" s="2232"/>
      <c r="AW650" s="2232"/>
      <c r="BA650" s="1702"/>
      <c r="BB650" s="1672"/>
      <c r="BC650" s="1672"/>
      <c r="BD650" s="1672"/>
      <c r="BE650" s="1672"/>
      <c r="BF650" s="1672"/>
      <c r="BG650" s="1672"/>
      <c r="BH650" s="1672"/>
      <c r="BI650" s="1672"/>
      <c r="BJ650" s="1672"/>
      <c r="BK650" s="1672"/>
      <c r="BL650" s="1672"/>
      <c r="BM650" s="1672"/>
      <c r="BN650" s="1672"/>
      <c r="BO650" s="1672"/>
      <c r="BP650" s="1672"/>
      <c r="BQ650" s="1672"/>
      <c r="BR650" s="1672"/>
      <c r="BU650" s="1619"/>
      <c r="BV650" s="1619"/>
      <c r="BW650" s="1619"/>
      <c r="BX650" s="1619"/>
      <c r="BY650" s="1619"/>
      <c r="BZ650" s="1619"/>
      <c r="CB650" s="1619"/>
      <c r="CC650" s="1619"/>
      <c r="CD650" s="1619"/>
      <c r="CE650" s="1619"/>
      <c r="CF650" s="1619"/>
      <c r="CG650" s="1619"/>
      <c r="CH650" s="1619"/>
    </row>
    <row r="651" spans="3:90" ht="19.5" customHeight="1">
      <c r="C651" s="2400" t="s">
        <v>1542</v>
      </c>
      <c r="D651" s="2400"/>
      <c r="E651" s="2400"/>
      <c r="F651" s="2400"/>
      <c r="G651" s="2400"/>
      <c r="H651" s="2400"/>
      <c r="I651" s="2400"/>
      <c r="J651" s="2400"/>
      <c r="K651" s="2400"/>
      <c r="L651" s="2400"/>
      <c r="M651" s="2400"/>
      <c r="N651" s="2229">
        <v>136380767433</v>
      </c>
      <c r="O651" s="2229"/>
      <c r="P651" s="2229"/>
      <c r="Q651" s="2229"/>
      <c r="R651" s="2229"/>
      <c r="S651" s="2229"/>
      <c r="T651" s="2229"/>
      <c r="U651" s="2229"/>
      <c r="V651" s="2229"/>
      <c r="W651" s="2229">
        <v>136380767433</v>
      </c>
      <c r="X651" s="2229"/>
      <c r="Y651" s="2229"/>
      <c r="Z651" s="2229"/>
      <c r="AA651" s="2229"/>
      <c r="AB651" s="2229"/>
      <c r="AC651" s="2229"/>
      <c r="AD651" s="2229"/>
      <c r="AE651" s="1624"/>
      <c r="AF651" s="2229">
        <v>24246920971</v>
      </c>
      <c r="AG651" s="2229"/>
      <c r="AH651" s="2229"/>
      <c r="AI651" s="2229"/>
      <c r="AJ651" s="2229"/>
      <c r="AK651" s="2229"/>
      <c r="AL651" s="2229"/>
      <c r="AM651" s="2229"/>
      <c r="AN651" s="2229"/>
      <c r="AO651" s="2232">
        <v>24246920971</v>
      </c>
      <c r="AP651" s="2232"/>
      <c r="AQ651" s="2232"/>
      <c r="AR651" s="2232"/>
      <c r="AS651" s="2232"/>
      <c r="AT651" s="2232"/>
      <c r="AU651" s="2232"/>
      <c r="AV651" s="2232"/>
      <c r="AW651" s="2232"/>
      <c r="BA651" s="1702"/>
      <c r="BB651" s="1672"/>
      <c r="BC651" s="1672"/>
      <c r="BD651" s="1672"/>
      <c r="BE651" s="1672"/>
      <c r="BF651" s="1672"/>
      <c r="BG651" s="1672"/>
      <c r="BH651" s="1672"/>
      <c r="BI651" s="1672"/>
      <c r="BJ651" s="1672"/>
      <c r="BK651" s="1672"/>
      <c r="BL651" s="1672"/>
      <c r="BM651" s="1672"/>
      <c r="BN651" s="1672"/>
      <c r="BO651" s="1672"/>
      <c r="BP651" s="1672"/>
      <c r="BQ651" s="1672"/>
      <c r="BR651" s="1672"/>
      <c r="BU651" s="1619"/>
      <c r="BV651" s="1619"/>
      <c r="BW651" s="1619"/>
      <c r="BX651" s="1619"/>
      <c r="BY651" s="1619"/>
      <c r="BZ651" s="1619"/>
      <c r="CB651" s="1619"/>
      <c r="CC651" s="1619"/>
      <c r="CD651" s="1619"/>
      <c r="CE651" s="1619"/>
      <c r="CF651" s="1619"/>
      <c r="CG651" s="1619"/>
      <c r="CH651" s="1619"/>
    </row>
    <row r="652" spans="3:90" ht="19.5" customHeight="1">
      <c r="C652" s="2400" t="s">
        <v>1917</v>
      </c>
      <c r="D652" s="2400"/>
      <c r="E652" s="2400"/>
      <c r="F652" s="2400"/>
      <c r="G652" s="2400"/>
      <c r="H652" s="2400"/>
      <c r="I652" s="2400"/>
      <c r="J652" s="2400"/>
      <c r="K652" s="2400"/>
      <c r="L652" s="2400"/>
      <c r="M652" s="2400"/>
      <c r="N652" s="2229">
        <v>138223380559</v>
      </c>
      <c r="O652" s="2229"/>
      <c r="P652" s="2229"/>
      <c r="Q652" s="2229"/>
      <c r="R652" s="2229"/>
      <c r="S652" s="2229"/>
      <c r="T652" s="2229"/>
      <c r="U652" s="2229"/>
      <c r="V652" s="2229"/>
      <c r="W652" s="2229">
        <v>138223380559</v>
      </c>
      <c r="X652" s="2229"/>
      <c r="Y652" s="2229"/>
      <c r="Z652" s="2229"/>
      <c r="AA652" s="2229"/>
      <c r="AB652" s="2229"/>
      <c r="AC652" s="2229"/>
      <c r="AD652" s="2229"/>
      <c r="AE652" s="1624"/>
      <c r="AF652" s="2229">
        <v>150537533076</v>
      </c>
      <c r="AG652" s="2229"/>
      <c r="AH652" s="2229"/>
      <c r="AI652" s="2229"/>
      <c r="AJ652" s="2229"/>
      <c r="AK652" s="2229"/>
      <c r="AL652" s="2229"/>
      <c r="AM652" s="2229"/>
      <c r="AN652" s="2229"/>
      <c r="AO652" s="2232">
        <v>150537533076</v>
      </c>
      <c r="AP652" s="2232"/>
      <c r="AQ652" s="2232"/>
      <c r="AR652" s="2232"/>
      <c r="AS652" s="2232"/>
      <c r="AT652" s="2232"/>
      <c r="AU652" s="2232"/>
      <c r="AV652" s="2232"/>
      <c r="AW652" s="2232"/>
      <c r="BA652" s="1702" t="s">
        <v>195</v>
      </c>
      <c r="BB652" s="1672"/>
      <c r="BC652" s="1672"/>
      <c r="BD652" s="1672"/>
      <c r="BE652" s="1672"/>
      <c r="BF652" s="1672"/>
      <c r="BG652" s="1672"/>
      <c r="BH652" s="1672"/>
      <c r="BI652" s="1672"/>
      <c r="BJ652" s="1672"/>
      <c r="BK652" s="1672"/>
      <c r="BL652" s="1672"/>
      <c r="BM652" s="1672"/>
      <c r="BN652" s="1672"/>
      <c r="BO652" s="1672"/>
      <c r="BP652" s="1672"/>
      <c r="BQ652" s="1672"/>
      <c r="BR652" s="1672"/>
      <c r="BU652" s="2224" t="e">
        <v>#REF!</v>
      </c>
      <c r="BV652" s="2224"/>
      <c r="BW652" s="2224"/>
      <c r="BX652" s="2224"/>
      <c r="BY652" s="2224"/>
      <c r="BZ652" s="2224"/>
      <c r="CB652" s="2224" t="e">
        <v>#REF!</v>
      </c>
      <c r="CC652" s="2224"/>
      <c r="CD652" s="2224"/>
      <c r="CE652" s="2224"/>
      <c r="CF652" s="2224"/>
      <c r="CG652" s="2224"/>
      <c r="CH652" s="1619"/>
      <c r="CK652" s="438"/>
    </row>
    <row r="653" spans="3:90" ht="18.75" customHeight="1">
      <c r="C653" s="1691" t="s">
        <v>934</v>
      </c>
      <c r="L653" s="1576"/>
      <c r="M653" s="1576"/>
      <c r="N653" s="2230">
        <v>36225606548</v>
      </c>
      <c r="O653" s="2230"/>
      <c r="P653" s="2230"/>
      <c r="Q653" s="2230"/>
      <c r="R653" s="2230"/>
      <c r="S653" s="2230"/>
      <c r="T653" s="2230"/>
      <c r="U653" s="2230"/>
      <c r="V653" s="2230"/>
      <c r="W653" s="2230">
        <v>36225606548</v>
      </c>
      <c r="X653" s="2230"/>
      <c r="Y653" s="2230"/>
      <c r="Z653" s="2230"/>
      <c r="AA653" s="2230"/>
      <c r="AB653" s="2230"/>
      <c r="AC653" s="2230"/>
      <c r="AD653" s="2230"/>
      <c r="AE653" s="1624">
        <v>0</v>
      </c>
      <c r="AF653" s="2229"/>
      <c r="AG653" s="2229"/>
      <c r="AH653" s="2229"/>
      <c r="AI653" s="2229"/>
      <c r="AJ653" s="2229"/>
      <c r="AK653" s="2229"/>
      <c r="AL653" s="2229"/>
      <c r="AM653" s="2229"/>
      <c r="AN653" s="2229"/>
      <c r="AO653" s="2232">
        <v>0</v>
      </c>
      <c r="AP653" s="2232"/>
      <c r="AQ653" s="2232"/>
      <c r="AR653" s="2232"/>
      <c r="AS653" s="2232"/>
      <c r="AT653" s="2232"/>
      <c r="AU653" s="2232"/>
      <c r="AV653" s="2232"/>
      <c r="AW653" s="2232"/>
      <c r="BA653" s="1634" t="s">
        <v>196</v>
      </c>
      <c r="BU653" s="2224"/>
      <c r="BV653" s="2224"/>
      <c r="BW653" s="2224"/>
      <c r="BX653" s="2224"/>
      <c r="BY653" s="2224"/>
      <c r="BZ653" s="2224"/>
      <c r="CB653" s="2224"/>
      <c r="CC653" s="2224"/>
      <c r="CD653" s="2224"/>
      <c r="CE653" s="2224"/>
      <c r="CF653" s="2224"/>
      <c r="CG653" s="2224"/>
      <c r="CH653" s="1619"/>
      <c r="CK653" s="438"/>
      <c r="CL653" s="1664"/>
    </row>
    <row r="654" spans="3:90" ht="28.5" customHeight="1">
      <c r="C654" s="2400" t="s">
        <v>2182</v>
      </c>
      <c r="D654" s="2400"/>
      <c r="E654" s="2400"/>
      <c r="F654" s="2400"/>
      <c r="G654" s="2400"/>
      <c r="H654" s="2400"/>
      <c r="I654" s="2400"/>
      <c r="J654" s="2400"/>
      <c r="K654" s="2400"/>
      <c r="L654" s="2400"/>
      <c r="M654" s="2400"/>
      <c r="N654" s="2229">
        <v>32560559188</v>
      </c>
      <c r="O654" s="2229"/>
      <c r="P654" s="2229"/>
      <c r="Q654" s="2229"/>
      <c r="R654" s="2229"/>
      <c r="S654" s="2229"/>
      <c r="T654" s="2229"/>
      <c r="U654" s="2229"/>
      <c r="V654" s="2229"/>
      <c r="W654" s="2229">
        <v>32560559188</v>
      </c>
      <c r="X654" s="2229"/>
      <c r="Y654" s="2229"/>
      <c r="Z654" s="2229"/>
      <c r="AA654" s="2229"/>
      <c r="AB654" s="2229"/>
      <c r="AC654" s="2229"/>
      <c r="AD654" s="2229"/>
      <c r="AE654" s="1624"/>
      <c r="AF654" s="2229"/>
      <c r="AG654" s="2229"/>
      <c r="AH654" s="2229"/>
      <c r="AI654" s="2229"/>
      <c r="AJ654" s="2229"/>
      <c r="AK654" s="2229"/>
      <c r="AL654" s="2229"/>
      <c r="AM654" s="2229"/>
      <c r="AN654" s="2229"/>
      <c r="AO654" s="2232"/>
      <c r="AP654" s="2232"/>
      <c r="AQ654" s="2232"/>
      <c r="AR654" s="2232"/>
      <c r="AS654" s="2232"/>
      <c r="AT654" s="2232"/>
      <c r="AU654" s="2232"/>
      <c r="AV654" s="2232"/>
      <c r="AW654" s="2232"/>
      <c r="BU654" s="1619"/>
      <c r="BV654" s="1619"/>
      <c r="BW654" s="1619"/>
      <c r="BX654" s="1619"/>
      <c r="BY654" s="1619"/>
      <c r="BZ654" s="1619"/>
      <c r="CB654" s="1619"/>
      <c r="CC654" s="1619"/>
      <c r="CD654" s="1619"/>
      <c r="CE654" s="1619"/>
      <c r="CF654" s="1619"/>
      <c r="CG654" s="1619"/>
      <c r="CH654" s="1619"/>
    </row>
    <row r="655" spans="3:90" ht="29.25" customHeight="1">
      <c r="C655" s="2400" t="s">
        <v>2173</v>
      </c>
      <c r="D655" s="2400"/>
      <c r="E655" s="2400"/>
      <c r="F655" s="2400"/>
      <c r="G655" s="2400"/>
      <c r="H655" s="2400"/>
      <c r="I655" s="2400"/>
      <c r="J655" s="2400"/>
      <c r="K655" s="2400"/>
      <c r="L655" s="2400"/>
      <c r="M655" s="2400"/>
      <c r="N655" s="2229">
        <v>3665047360</v>
      </c>
      <c r="O655" s="2229"/>
      <c r="P655" s="2229"/>
      <c r="Q655" s="2229"/>
      <c r="R655" s="2229"/>
      <c r="S655" s="2229"/>
      <c r="T655" s="2229"/>
      <c r="U655" s="2229"/>
      <c r="V655" s="2229"/>
      <c r="W655" s="2229">
        <v>3665047360</v>
      </c>
      <c r="X655" s="2229"/>
      <c r="Y655" s="2229"/>
      <c r="Z655" s="2229"/>
      <c r="AA655" s="2229"/>
      <c r="AB655" s="2229"/>
      <c r="AC655" s="2229"/>
      <c r="AD655" s="2229"/>
      <c r="AE655" s="1624"/>
      <c r="AF655" s="2229"/>
      <c r="AG655" s="2229"/>
      <c r="AH655" s="2229"/>
      <c r="AI655" s="2229"/>
      <c r="AJ655" s="2229"/>
      <c r="AK655" s="2229"/>
      <c r="AL655" s="2229"/>
      <c r="AM655" s="2229"/>
      <c r="AN655" s="2229"/>
      <c r="AO655" s="2232"/>
      <c r="AP655" s="2232"/>
      <c r="AQ655" s="2232"/>
      <c r="AR655" s="2232"/>
      <c r="AS655" s="2232"/>
      <c r="AT655" s="2232"/>
      <c r="AU655" s="2232"/>
      <c r="AV655" s="2232"/>
      <c r="AW655" s="2232"/>
      <c r="BU655" s="1619"/>
      <c r="BV655" s="1619"/>
      <c r="BW655" s="1619"/>
      <c r="BX655" s="1619"/>
      <c r="BY655" s="1619"/>
      <c r="BZ655" s="1619"/>
      <c r="CB655" s="1619"/>
      <c r="CC655" s="1619"/>
      <c r="CD655" s="1619"/>
      <c r="CE655" s="1619"/>
      <c r="CF655" s="1619"/>
      <c r="CG655" s="1619"/>
      <c r="CH655" s="1619"/>
    </row>
    <row r="656" spans="3:90" ht="19.5" customHeight="1" thickBot="1">
      <c r="C656" s="2394" t="s">
        <v>580</v>
      </c>
      <c r="D656" s="2394"/>
      <c r="E656" s="2394"/>
      <c r="F656" s="2394"/>
      <c r="G656" s="2394"/>
      <c r="H656" s="2394"/>
      <c r="I656" s="2394"/>
      <c r="J656" s="2394"/>
      <c r="K656" s="2394"/>
      <c r="L656" s="2394"/>
      <c r="M656" s="1691"/>
      <c r="N656" s="2671">
        <v>348078573115</v>
      </c>
      <c r="O656" s="2671"/>
      <c r="P656" s="2671"/>
      <c r="Q656" s="2671"/>
      <c r="R656" s="2671"/>
      <c r="S656" s="2671"/>
      <c r="T656" s="2671"/>
      <c r="U656" s="2671"/>
      <c r="V656" s="2671"/>
      <c r="W656" s="2671">
        <v>348078573115</v>
      </c>
      <c r="X656" s="2671"/>
      <c r="Y656" s="2671"/>
      <c r="Z656" s="2671"/>
      <c r="AA656" s="2671"/>
      <c r="AB656" s="2671"/>
      <c r="AC656" s="2671"/>
      <c r="AD656" s="2671"/>
      <c r="AE656" s="1623"/>
      <c r="AF656" s="2521">
        <v>269179619089</v>
      </c>
      <c r="AG656" s="2521"/>
      <c r="AH656" s="2521"/>
      <c r="AI656" s="2521"/>
      <c r="AJ656" s="2521"/>
      <c r="AK656" s="2521"/>
      <c r="AL656" s="2521"/>
      <c r="AM656" s="2521"/>
      <c r="AN656" s="2521"/>
      <c r="AO656" s="2521">
        <v>269179619089</v>
      </c>
      <c r="AP656" s="2521"/>
      <c r="AQ656" s="2521"/>
      <c r="AR656" s="2521"/>
      <c r="AS656" s="2521"/>
      <c r="AT656" s="2521"/>
      <c r="AU656" s="2521"/>
      <c r="AV656" s="2521"/>
      <c r="AW656" s="2521"/>
      <c r="BA656" s="1672" t="s">
        <v>197</v>
      </c>
      <c r="BB656" s="1672"/>
      <c r="BC656" s="1672"/>
      <c r="BD656" s="1672"/>
      <c r="BE656" s="1672"/>
      <c r="BF656" s="1672"/>
      <c r="BG656" s="1672"/>
      <c r="BH656" s="1672"/>
      <c r="BI656" s="1672"/>
      <c r="BJ656" s="1672"/>
      <c r="BK656" s="1672"/>
      <c r="BL656" s="1672"/>
      <c r="BM656" s="1672"/>
      <c r="BN656" s="1672"/>
      <c r="BO656" s="1672"/>
      <c r="BP656" s="1672"/>
      <c r="BQ656" s="1672"/>
      <c r="BR656" s="1672"/>
      <c r="BU656" s="2222">
        <v>0</v>
      </c>
      <c r="BV656" s="2222"/>
      <c r="BW656" s="2222"/>
      <c r="BX656" s="2222"/>
      <c r="BY656" s="2222"/>
      <c r="BZ656" s="2222"/>
      <c r="CB656" s="2222">
        <v>0</v>
      </c>
      <c r="CC656" s="2222"/>
      <c r="CD656" s="2222"/>
      <c r="CE656" s="2222"/>
      <c r="CF656" s="2222"/>
      <c r="CG656" s="2222"/>
      <c r="CH656" s="257"/>
      <c r="CK656" s="1664"/>
      <c r="CL656" s="1664"/>
    </row>
    <row r="657" spans="1:90" ht="14.25" customHeight="1" thickTop="1">
      <c r="C657" s="1691"/>
      <c r="D657" s="1691"/>
      <c r="E657" s="1691"/>
      <c r="F657" s="1691"/>
      <c r="G657" s="1691"/>
      <c r="H657" s="1691"/>
      <c r="I657" s="1691"/>
      <c r="J657" s="1691"/>
      <c r="K657" s="1691"/>
      <c r="L657" s="1691"/>
      <c r="M657" s="1691"/>
      <c r="N657" s="1691"/>
      <c r="O657" s="1691"/>
      <c r="P657" s="1691"/>
      <c r="Q657" s="1691"/>
      <c r="R657" s="1691"/>
      <c r="S657" s="1691"/>
      <c r="T657" s="1691"/>
      <c r="U657" s="1691"/>
      <c r="V657" s="1691"/>
      <c r="W657" s="1691"/>
      <c r="X657" s="1691"/>
      <c r="Y657" s="1691"/>
      <c r="Z657" s="1691"/>
      <c r="AA657" s="1736"/>
      <c r="AB657" s="1625"/>
      <c r="AE657" s="1682"/>
      <c r="AF657" s="1682"/>
      <c r="AG657" s="1682"/>
      <c r="AH657" s="1682"/>
      <c r="AI657" s="1682"/>
      <c r="AJ657" s="1682"/>
      <c r="AK657" s="1682"/>
      <c r="AL657" s="1682"/>
      <c r="AM657" s="1682"/>
      <c r="AN657" s="1664"/>
      <c r="AO657" s="1682"/>
      <c r="AP657" s="1682"/>
      <c r="AQ657" s="1682"/>
      <c r="AR657" s="1682"/>
      <c r="AS657" s="1682"/>
      <c r="AT657" s="1682"/>
      <c r="AU657" s="1682"/>
      <c r="AV657" s="1682"/>
      <c r="AW657" s="1682"/>
      <c r="BA657" s="1672"/>
      <c r="BB657" s="1672"/>
      <c r="BC657" s="1672"/>
      <c r="BD657" s="1672"/>
      <c r="BE657" s="1672"/>
      <c r="BF657" s="1672"/>
      <c r="BG657" s="1672"/>
      <c r="BH657" s="1672"/>
      <c r="BI657" s="1672"/>
      <c r="BJ657" s="1672"/>
      <c r="BK657" s="1672"/>
      <c r="BL657" s="1672"/>
      <c r="BM657" s="1672"/>
      <c r="BN657" s="1672"/>
      <c r="BO657" s="1672"/>
      <c r="BP657" s="1672"/>
      <c r="BQ657" s="1672"/>
      <c r="BR657" s="1672"/>
      <c r="BU657" s="257"/>
      <c r="BV657" s="257"/>
      <c r="BW657" s="257"/>
      <c r="BX657" s="257"/>
      <c r="BY657" s="257"/>
      <c r="BZ657" s="257"/>
      <c r="CB657" s="257"/>
      <c r="CC657" s="257"/>
      <c r="CD657" s="257"/>
      <c r="CE657" s="257"/>
      <c r="CF657" s="257"/>
      <c r="CG657" s="257"/>
      <c r="CH657" s="257"/>
      <c r="CK657" s="1664"/>
      <c r="CL657" s="1664"/>
    </row>
    <row r="658" spans="1:90" ht="18.75" hidden="1" customHeight="1">
      <c r="C658" s="1691" t="s">
        <v>989</v>
      </c>
      <c r="AA658" s="2359"/>
      <c r="AB658" s="2359"/>
      <c r="AE658" s="2465">
        <v>0</v>
      </c>
      <c r="AF658" s="2465"/>
      <c r="AG658" s="2465"/>
      <c r="AH658" s="2465"/>
      <c r="AI658" s="2465"/>
      <c r="AJ658" s="2465"/>
      <c r="AK658" s="2465"/>
      <c r="AL658" s="2465"/>
      <c r="AM658" s="2465"/>
      <c r="AN658" s="1682"/>
      <c r="AO658" s="2465">
        <v>0</v>
      </c>
      <c r="AP658" s="2465"/>
      <c r="AQ658" s="2465"/>
      <c r="AR658" s="2465"/>
      <c r="AS658" s="2465"/>
      <c r="AT658" s="2465"/>
      <c r="AU658" s="2465"/>
      <c r="AV658" s="2465"/>
      <c r="AW658" s="2465"/>
      <c r="BA658" s="1634" t="s">
        <v>196</v>
      </c>
      <c r="BU658" s="2224"/>
      <c r="BV658" s="2224"/>
      <c r="BW658" s="2224"/>
      <c r="BX658" s="2224"/>
      <c r="BY658" s="2224"/>
      <c r="BZ658" s="2224"/>
      <c r="CB658" s="2224"/>
      <c r="CC658" s="2224"/>
      <c r="CD658" s="2224"/>
      <c r="CE658" s="2224"/>
      <c r="CF658" s="2224"/>
      <c r="CG658" s="2224"/>
      <c r="CH658" s="1619"/>
    </row>
    <row r="659" spans="1:90" ht="18.75" hidden="1" customHeight="1">
      <c r="C659" s="1634" t="s">
        <v>929</v>
      </c>
      <c r="AA659" s="1665"/>
      <c r="AB659" s="1665"/>
      <c r="AE659" s="2284"/>
      <c r="AF659" s="2284"/>
      <c r="AG659" s="2284"/>
      <c r="AH659" s="2284"/>
      <c r="AI659" s="2284"/>
      <c r="AJ659" s="2284"/>
      <c r="AK659" s="2284"/>
      <c r="AL659" s="2284"/>
      <c r="AM659" s="2284"/>
      <c r="AN659" s="1644"/>
      <c r="AO659" s="2284"/>
      <c r="AP659" s="2284"/>
      <c r="AQ659" s="2284"/>
      <c r="AR659" s="2284"/>
      <c r="AS659" s="2284"/>
      <c r="AT659" s="2284"/>
      <c r="AU659" s="2284"/>
      <c r="AV659" s="2284"/>
      <c r="AW659" s="2284"/>
      <c r="BU659" s="1619"/>
      <c r="BV659" s="1619"/>
      <c r="BW659" s="1619"/>
      <c r="BX659" s="1619"/>
      <c r="BY659" s="1619"/>
      <c r="BZ659" s="1619"/>
      <c r="CB659" s="1619"/>
      <c r="CC659" s="1619"/>
      <c r="CD659" s="1619"/>
      <c r="CE659" s="1619"/>
      <c r="CF659" s="1619"/>
      <c r="CG659" s="1619"/>
      <c r="CH659" s="1619"/>
    </row>
    <row r="660" spans="1:90" ht="18.75" hidden="1" customHeight="1">
      <c r="C660" s="1634" t="s">
        <v>988</v>
      </c>
      <c r="AA660" s="1665"/>
      <c r="AB660" s="1665"/>
      <c r="AE660" s="2284"/>
      <c r="AF660" s="2284"/>
      <c r="AG660" s="2284"/>
      <c r="AH660" s="2284"/>
      <c r="AI660" s="2284"/>
      <c r="AJ660" s="2284"/>
      <c r="AK660" s="2284"/>
      <c r="AL660" s="2284"/>
      <c r="AM660" s="2284"/>
      <c r="AN660" s="1644"/>
      <c r="AO660" s="2284"/>
      <c r="AP660" s="2284"/>
      <c r="AQ660" s="2284"/>
      <c r="AR660" s="2284"/>
      <c r="AS660" s="2284"/>
      <c r="AT660" s="2284"/>
      <c r="AU660" s="2284"/>
      <c r="AV660" s="2284"/>
      <c r="AW660" s="2284"/>
      <c r="BU660" s="1619"/>
      <c r="BV660" s="1619"/>
      <c r="BW660" s="1619"/>
      <c r="BX660" s="1619"/>
      <c r="BY660" s="1619"/>
      <c r="BZ660" s="1619"/>
      <c r="CB660" s="1619"/>
      <c r="CC660" s="1619"/>
      <c r="CD660" s="1619"/>
      <c r="CE660" s="1619"/>
      <c r="CF660" s="1619"/>
      <c r="CG660" s="1619"/>
      <c r="CH660" s="1619"/>
    </row>
    <row r="661" spans="1:90" ht="0.75" hidden="1" customHeight="1" thickBot="1">
      <c r="C661" s="2599" t="s">
        <v>580</v>
      </c>
      <c r="D661" s="2599"/>
      <c r="E661" s="2599"/>
      <c r="F661" s="2599"/>
      <c r="G661" s="2599"/>
      <c r="H661" s="2599"/>
      <c r="I661" s="2599"/>
      <c r="J661" s="2599"/>
      <c r="K661" s="2599"/>
      <c r="L661" s="2599"/>
      <c r="M661" s="2599"/>
      <c r="N661" s="2599"/>
      <c r="O661" s="2599"/>
      <c r="P661" s="2599"/>
      <c r="Q661" s="2599"/>
      <c r="R661" s="2599"/>
      <c r="S661" s="2599"/>
      <c r="T661" s="2599"/>
      <c r="U661" s="2599"/>
      <c r="V661" s="2599"/>
      <c r="W661" s="2599"/>
      <c r="X661" s="2599"/>
      <c r="Y661" s="2599"/>
      <c r="Z661" s="1691"/>
      <c r="AA661" s="1736"/>
      <c r="AB661" s="1625"/>
      <c r="AE661" s="2430">
        <v>0</v>
      </c>
      <c r="AF661" s="2430"/>
      <c r="AG661" s="2430"/>
      <c r="AH661" s="2431"/>
      <c r="AI661" s="2431"/>
      <c r="AJ661" s="2430"/>
      <c r="AK661" s="2431"/>
      <c r="AL661" s="2430"/>
      <c r="AM661" s="2430"/>
      <c r="AN661" s="1664"/>
      <c r="AO661" s="2430">
        <v>0</v>
      </c>
      <c r="AP661" s="2430"/>
      <c r="AQ661" s="2430"/>
      <c r="AR661" s="2431"/>
      <c r="AS661" s="2431"/>
      <c r="AT661" s="2432"/>
      <c r="AU661" s="2430"/>
      <c r="AV661" s="2430"/>
      <c r="AW661" s="2430"/>
      <c r="BA661" s="1672" t="s">
        <v>197</v>
      </c>
      <c r="BB661" s="1672"/>
      <c r="BC661" s="1672"/>
      <c r="BD661" s="1672"/>
      <c r="BE661" s="1672"/>
      <c r="BF661" s="1672"/>
      <c r="BG661" s="1672"/>
      <c r="BH661" s="1672"/>
      <c r="BI661" s="1672"/>
      <c r="BJ661" s="1672"/>
      <c r="BK661" s="1672"/>
      <c r="BL661" s="1672"/>
      <c r="BM661" s="1672"/>
      <c r="BN661" s="1672"/>
      <c r="BO661" s="1672"/>
      <c r="BP661" s="1672"/>
      <c r="BQ661" s="1672"/>
      <c r="BR661" s="1672"/>
      <c r="BU661" s="2222">
        <v>0</v>
      </c>
      <c r="BV661" s="2222"/>
      <c r="BW661" s="2222"/>
      <c r="BX661" s="2222"/>
      <c r="BY661" s="2222"/>
      <c r="BZ661" s="2222"/>
      <c r="CB661" s="2222">
        <v>0</v>
      </c>
      <c r="CC661" s="2222"/>
      <c r="CD661" s="2222"/>
      <c r="CE661" s="2222"/>
      <c r="CF661" s="2222"/>
      <c r="CG661" s="2222"/>
      <c r="CH661" s="257"/>
      <c r="CK661" s="1664"/>
      <c r="CL661" s="1664"/>
    </row>
    <row r="662" spans="1:90" ht="7.5" hidden="1" customHeight="1" thickTop="1">
      <c r="C662" s="1691"/>
      <c r="D662" s="1691"/>
      <c r="E662" s="1691"/>
      <c r="F662" s="1691"/>
      <c r="G662" s="1691"/>
      <c r="H662" s="1691"/>
      <c r="I662" s="1691"/>
      <c r="J662" s="1691"/>
      <c r="K662" s="1691"/>
      <c r="L662" s="1691"/>
      <c r="M662" s="1691"/>
      <c r="N662" s="1691"/>
      <c r="O662" s="1691"/>
      <c r="P662" s="1691"/>
      <c r="Q662" s="1691"/>
      <c r="R662" s="1691"/>
      <c r="S662" s="1691"/>
      <c r="T662" s="1691"/>
      <c r="U662" s="1691"/>
      <c r="V662" s="1691"/>
      <c r="W662" s="1691"/>
      <c r="X662" s="1691"/>
      <c r="Y662" s="1691"/>
      <c r="Z662" s="1691"/>
      <c r="AA662" s="1736"/>
      <c r="AB662" s="1625"/>
      <c r="AE662" s="1682"/>
      <c r="AF662" s="1682"/>
      <c r="AG662" s="1682"/>
      <c r="AH662" s="1682"/>
      <c r="AI662" s="1682"/>
      <c r="AJ662" s="1682"/>
      <c r="AK662" s="1682"/>
      <c r="AL662" s="1682"/>
      <c r="AM662" s="1682"/>
      <c r="AN662" s="1664"/>
      <c r="AO662" s="1682"/>
      <c r="AP662" s="1682"/>
      <c r="AQ662" s="1682"/>
      <c r="AR662" s="1682"/>
      <c r="AS662" s="1682"/>
      <c r="AT662" s="1682"/>
      <c r="AU662" s="1682"/>
      <c r="AV662" s="1682"/>
      <c r="AW662" s="1682"/>
      <c r="BA662" s="1672"/>
      <c r="BB662" s="1672"/>
      <c r="BC662" s="1672"/>
      <c r="BD662" s="1672"/>
      <c r="BE662" s="1672"/>
      <c r="BF662" s="1672"/>
      <c r="BG662" s="1672"/>
      <c r="BH662" s="1672"/>
      <c r="BI662" s="1672"/>
      <c r="BJ662" s="1672"/>
      <c r="BK662" s="1672"/>
      <c r="BL662" s="1672"/>
      <c r="BM662" s="1672"/>
      <c r="BN662" s="1672"/>
      <c r="BO662" s="1672"/>
      <c r="BP662" s="1672"/>
      <c r="BQ662" s="1672"/>
      <c r="BR662" s="1672"/>
      <c r="BU662" s="257"/>
      <c r="BV662" s="257"/>
      <c r="BW662" s="257"/>
      <c r="BX662" s="257"/>
      <c r="BY662" s="257"/>
      <c r="BZ662" s="257"/>
      <c r="CB662" s="257"/>
      <c r="CC662" s="257"/>
      <c r="CD662" s="257"/>
      <c r="CE662" s="257"/>
      <c r="CF662" s="257"/>
      <c r="CG662" s="257"/>
      <c r="CH662" s="257"/>
      <c r="CK662" s="1664"/>
      <c r="CL662" s="1664"/>
    </row>
    <row r="663" spans="1:90" ht="18.75" customHeight="1">
      <c r="C663" s="1691" t="s">
        <v>990</v>
      </c>
      <c r="W663" s="2414" t="s">
        <v>395</v>
      </c>
      <c r="X663" s="2414"/>
      <c r="Y663" s="2414"/>
      <c r="Z663" s="2414"/>
      <c r="AA663" s="2414"/>
      <c r="AB663" s="2414"/>
      <c r="AC663" s="2414"/>
      <c r="AD663" s="2414"/>
      <c r="AE663" s="2231" t="s">
        <v>2039</v>
      </c>
      <c r="AF663" s="2231"/>
      <c r="AG663" s="2231"/>
      <c r="AH663" s="2231"/>
      <c r="AI663" s="2231"/>
      <c r="AJ663" s="2231"/>
      <c r="AK663" s="2231"/>
      <c r="AL663" s="2231"/>
      <c r="AM663" s="2231"/>
      <c r="AN663" s="1623"/>
      <c r="AO663" s="2231" t="s">
        <v>512</v>
      </c>
      <c r="AP663" s="2231"/>
      <c r="AQ663" s="2231"/>
      <c r="AR663" s="2231"/>
      <c r="AS663" s="2231"/>
      <c r="AT663" s="2231"/>
      <c r="AU663" s="2231"/>
      <c r="AV663" s="2231"/>
      <c r="AW663" s="2231"/>
      <c r="BA663" s="1634" t="s">
        <v>196</v>
      </c>
      <c r="BU663" s="2224"/>
      <c r="BV663" s="2224"/>
      <c r="BW663" s="2224"/>
      <c r="BX663" s="2224"/>
      <c r="BY663" s="2224"/>
      <c r="BZ663" s="2224"/>
      <c r="CB663" s="2224"/>
      <c r="CC663" s="2224"/>
      <c r="CD663" s="2224"/>
      <c r="CE663" s="2224"/>
      <c r="CF663" s="2224"/>
      <c r="CG663" s="2224"/>
      <c r="CH663" s="1619"/>
    </row>
    <row r="664" spans="1:90" ht="16.5" customHeight="1">
      <c r="C664" s="1691"/>
      <c r="W664" s="1672"/>
      <c r="X664" s="1672"/>
      <c r="Y664" s="1672"/>
      <c r="Z664" s="1672"/>
      <c r="AA664" s="1672"/>
      <c r="AB664" s="1672"/>
      <c r="AC664" s="1672"/>
      <c r="AD664" s="1672"/>
      <c r="AE664" s="2565" t="s">
        <v>574</v>
      </c>
      <c r="AF664" s="2565"/>
      <c r="AG664" s="2565"/>
      <c r="AH664" s="2565"/>
      <c r="AI664" s="2565"/>
      <c r="AJ664" s="2565"/>
      <c r="AK664" s="2565"/>
      <c r="AL664" s="2565"/>
      <c r="AM664" s="2565"/>
      <c r="AN664" s="1623"/>
      <c r="AO664" s="2565" t="s">
        <v>574</v>
      </c>
      <c r="AP664" s="2565"/>
      <c r="AQ664" s="2565"/>
      <c r="AR664" s="2565"/>
      <c r="AS664" s="2565"/>
      <c r="AT664" s="2565"/>
      <c r="AU664" s="2565"/>
      <c r="AV664" s="2565"/>
      <c r="AW664" s="2565"/>
      <c r="BU664" s="1619"/>
      <c r="BV664" s="1619"/>
      <c r="BW664" s="1619"/>
      <c r="BX664" s="1619"/>
      <c r="BY664" s="1619"/>
      <c r="BZ664" s="1619"/>
      <c r="CB664" s="1619"/>
      <c r="CC664" s="1619"/>
      <c r="CD664" s="1619"/>
      <c r="CE664" s="1619"/>
      <c r="CF664" s="1619"/>
      <c r="CG664" s="1619"/>
      <c r="CH664" s="1619"/>
    </row>
    <row r="665" spans="1:90" ht="17.25" customHeight="1">
      <c r="C665" s="1170" t="s">
        <v>2136</v>
      </c>
      <c r="I665" s="1636"/>
      <c r="J665" s="1636"/>
      <c r="K665" s="1636"/>
      <c r="L665" s="1636"/>
      <c r="M665" s="1636"/>
      <c r="N665" s="1636"/>
      <c r="O665" s="1636"/>
      <c r="P665" s="1636"/>
      <c r="Q665" s="1636"/>
      <c r="R665" s="1636"/>
      <c r="S665" s="1636"/>
      <c r="T665" s="1636"/>
      <c r="W665" s="2556" t="s">
        <v>1393</v>
      </c>
      <c r="X665" s="2556"/>
      <c r="Y665" s="2556"/>
      <c r="Z665" s="2556"/>
      <c r="AA665" s="2556"/>
      <c r="AB665" s="2556"/>
      <c r="AC665" s="2556"/>
      <c r="AD665" s="2556"/>
      <c r="AE665" s="2232"/>
      <c r="AF665" s="2232"/>
      <c r="AG665" s="2232"/>
      <c r="AH665" s="2232"/>
      <c r="AI665" s="2232"/>
      <c r="AJ665" s="2232"/>
      <c r="AK665" s="2232"/>
      <c r="AL665" s="2232"/>
      <c r="AM665" s="2232"/>
      <c r="AN665" s="1624"/>
      <c r="AO665" s="2232">
        <v>1866285813</v>
      </c>
      <c r="AP665" s="2232"/>
      <c r="AQ665" s="2232"/>
      <c r="AR665" s="2232"/>
      <c r="AS665" s="2232"/>
      <c r="AT665" s="2232"/>
      <c r="AU665" s="2232"/>
      <c r="AV665" s="2232"/>
      <c r="AW665" s="2232"/>
      <c r="BU665" s="1619"/>
      <c r="BV665" s="1619"/>
      <c r="BW665" s="1619"/>
      <c r="BX665" s="1619"/>
      <c r="BY665" s="1619"/>
      <c r="BZ665" s="1619"/>
      <c r="CB665" s="1619"/>
      <c r="CC665" s="1619"/>
      <c r="CD665" s="1619"/>
      <c r="CE665" s="1619"/>
      <c r="CF665" s="1619"/>
      <c r="CG665" s="1619"/>
      <c r="CH665" s="1619"/>
    </row>
    <row r="666" spans="1:90" ht="37.5" customHeight="1">
      <c r="C666" s="2281" t="s">
        <v>2134</v>
      </c>
      <c r="D666" s="2281"/>
      <c r="E666" s="2281"/>
      <c r="F666" s="2281"/>
      <c r="G666" s="2281"/>
      <c r="H666" s="2281"/>
      <c r="I666" s="2281"/>
      <c r="J666" s="2281"/>
      <c r="K666" s="2281"/>
      <c r="L666" s="2281"/>
      <c r="M666" s="2281"/>
      <c r="N666" s="2281"/>
      <c r="O666" s="2281"/>
      <c r="P666" s="2281"/>
      <c r="Q666" s="2281"/>
      <c r="R666" s="2281"/>
      <c r="S666" s="2281"/>
      <c r="T666" s="2281"/>
      <c r="U666" s="2281"/>
      <c r="V666" s="2281"/>
      <c r="W666" s="2556" t="s">
        <v>1393</v>
      </c>
      <c r="X666" s="2556"/>
      <c r="Y666" s="2556"/>
      <c r="Z666" s="2556"/>
      <c r="AA666" s="2556"/>
      <c r="AB666" s="2556"/>
      <c r="AC666" s="2556"/>
      <c r="AD666" s="2556"/>
      <c r="AE666" s="2232">
        <v>20903534021</v>
      </c>
      <c r="AF666" s="2232"/>
      <c r="AG666" s="2232"/>
      <c r="AH666" s="2232"/>
      <c r="AI666" s="2232"/>
      <c r="AJ666" s="2232"/>
      <c r="AK666" s="2232"/>
      <c r="AL666" s="2232"/>
      <c r="AM666" s="2232"/>
      <c r="AN666" s="1624"/>
      <c r="AO666" s="2232">
        <v>32289464033</v>
      </c>
      <c r="AP666" s="2232"/>
      <c r="AQ666" s="2232"/>
      <c r="AR666" s="2232"/>
      <c r="AS666" s="2232"/>
      <c r="AT666" s="2232"/>
      <c r="AU666" s="2232"/>
      <c r="AV666" s="2232"/>
      <c r="AW666" s="2232"/>
      <c r="BU666" s="1619"/>
      <c r="BV666" s="1619"/>
      <c r="BW666" s="1619"/>
      <c r="BX666" s="1619"/>
      <c r="BY666" s="1619"/>
      <c r="BZ666" s="1619"/>
      <c r="CB666" s="1619"/>
      <c r="CC666" s="1619"/>
      <c r="CD666" s="1619"/>
      <c r="CE666" s="1619"/>
      <c r="CF666" s="1619"/>
      <c r="CG666" s="1619"/>
      <c r="CH666" s="1619"/>
    </row>
    <row r="667" spans="1:90" ht="30" customHeight="1">
      <c r="C667" s="2281" t="s">
        <v>2135</v>
      </c>
      <c r="D667" s="2281"/>
      <c r="E667" s="2281"/>
      <c r="F667" s="2281"/>
      <c r="G667" s="2281"/>
      <c r="H667" s="2281"/>
      <c r="I667" s="2281"/>
      <c r="J667" s="2281"/>
      <c r="K667" s="2281"/>
      <c r="L667" s="2281"/>
      <c r="M667" s="2281"/>
      <c r="N667" s="2281"/>
      <c r="O667" s="2281"/>
      <c r="P667" s="2281"/>
      <c r="Q667" s="2281"/>
      <c r="R667" s="2281"/>
      <c r="S667" s="2281"/>
      <c r="T667" s="2281"/>
      <c r="U667" s="2281"/>
      <c r="V667" s="2281"/>
      <c r="W667" s="2556" t="s">
        <v>1393</v>
      </c>
      <c r="X667" s="2556"/>
      <c r="Y667" s="2556"/>
      <c r="Z667" s="2556"/>
      <c r="AA667" s="2556"/>
      <c r="AB667" s="2556"/>
      <c r="AC667" s="2556"/>
      <c r="AD667" s="2556"/>
      <c r="AE667" s="2232">
        <v>617851059</v>
      </c>
      <c r="AF667" s="2232"/>
      <c r="AG667" s="2232"/>
      <c r="AH667" s="2232"/>
      <c r="AI667" s="2232"/>
      <c r="AJ667" s="2232"/>
      <c r="AK667" s="2232"/>
      <c r="AL667" s="2232"/>
      <c r="AM667" s="2232"/>
      <c r="AN667" s="1624"/>
      <c r="AO667" s="2232">
        <v>617851059</v>
      </c>
      <c r="AP667" s="2232"/>
      <c r="AQ667" s="2232"/>
      <c r="AR667" s="2232"/>
      <c r="AS667" s="2232"/>
      <c r="AT667" s="2232"/>
      <c r="AU667" s="2232"/>
      <c r="AV667" s="2232"/>
      <c r="AW667" s="2232"/>
      <c r="BU667" s="1619"/>
      <c r="BV667" s="1619"/>
      <c r="BW667" s="1619"/>
      <c r="BX667" s="1619"/>
      <c r="BY667" s="1619"/>
      <c r="BZ667" s="1619"/>
      <c r="CB667" s="1619"/>
      <c r="CC667" s="1619"/>
      <c r="CD667" s="1619"/>
      <c r="CE667" s="1619"/>
      <c r="CF667" s="1619"/>
      <c r="CG667" s="1619"/>
      <c r="CH667" s="1619"/>
      <c r="CK667" s="1690"/>
      <c r="CL667" s="1690"/>
    </row>
    <row r="668" spans="1:90" ht="29.25" customHeight="1">
      <c r="C668" s="2281" t="s">
        <v>1943</v>
      </c>
      <c r="D668" s="2281"/>
      <c r="E668" s="2281"/>
      <c r="F668" s="2281"/>
      <c r="G668" s="2281"/>
      <c r="H668" s="2281"/>
      <c r="I668" s="2281"/>
      <c r="J668" s="2281"/>
      <c r="K668" s="2281"/>
      <c r="L668" s="2281"/>
      <c r="M668" s="2281"/>
      <c r="N668" s="2281"/>
      <c r="O668" s="2281"/>
      <c r="P668" s="2281"/>
      <c r="Q668" s="2281"/>
      <c r="R668" s="2281"/>
      <c r="S668" s="2281"/>
      <c r="T668" s="2281"/>
      <c r="U668" s="2281"/>
      <c r="V668" s="2281"/>
      <c r="W668" s="2556" t="s">
        <v>1393</v>
      </c>
      <c r="X668" s="2556"/>
      <c r="Y668" s="2556"/>
      <c r="Z668" s="2556"/>
      <c r="AA668" s="2556"/>
      <c r="AB668" s="2556"/>
      <c r="AC668" s="2556"/>
      <c r="AD668" s="2556"/>
      <c r="AE668" s="2232">
        <v>957817777</v>
      </c>
      <c r="AF668" s="2232"/>
      <c r="AG668" s="2232"/>
      <c r="AH668" s="2232"/>
      <c r="AI668" s="2232"/>
      <c r="AJ668" s="2232"/>
      <c r="AK668" s="2232"/>
      <c r="AL668" s="2232"/>
      <c r="AM668" s="2232"/>
      <c r="AN668" s="1624"/>
      <c r="AO668" s="2232">
        <v>12217375912</v>
      </c>
      <c r="AP668" s="2232"/>
      <c r="AQ668" s="2232"/>
      <c r="AR668" s="2232"/>
      <c r="AS668" s="2232"/>
      <c r="AT668" s="2232"/>
      <c r="AU668" s="2232"/>
      <c r="AV668" s="2232"/>
      <c r="AW668" s="2232"/>
      <c r="BU668" s="1619"/>
      <c r="BV668" s="1619"/>
      <c r="BW668" s="1619"/>
      <c r="BX668" s="1619"/>
      <c r="BY668" s="1619"/>
      <c r="BZ668" s="1619"/>
      <c r="CB668" s="1619"/>
      <c r="CC668" s="1619"/>
      <c r="CD668" s="1619"/>
      <c r="CE668" s="1619"/>
      <c r="CF668" s="1619"/>
      <c r="CG668" s="1619"/>
      <c r="CH668" s="1619"/>
    </row>
    <row r="669" spans="1:90" ht="33" customHeight="1">
      <c r="C669" s="2281" t="s">
        <v>2173</v>
      </c>
      <c r="D669" s="2281"/>
      <c r="E669" s="2281"/>
      <c r="F669" s="2281"/>
      <c r="G669" s="2281"/>
      <c r="H669" s="2281"/>
      <c r="I669" s="2281"/>
      <c r="J669" s="2281"/>
      <c r="K669" s="2281"/>
      <c r="L669" s="2281"/>
      <c r="M669" s="2281"/>
      <c r="N669" s="2281"/>
      <c r="O669" s="2281"/>
      <c r="P669" s="2281"/>
      <c r="Q669" s="2281"/>
      <c r="R669" s="2281"/>
      <c r="S669" s="2281"/>
      <c r="T669" s="2281"/>
      <c r="U669" s="2281"/>
      <c r="V669" s="2281"/>
      <c r="W669" s="2281" t="s">
        <v>2137</v>
      </c>
      <c r="X669" s="2281"/>
      <c r="Y669" s="2281"/>
      <c r="Z669" s="2281"/>
      <c r="AA669" s="2281"/>
      <c r="AB669" s="2281"/>
      <c r="AC669" s="2281"/>
      <c r="AD669" s="2281"/>
      <c r="AE669" s="2232">
        <v>3665047360</v>
      </c>
      <c r="AF669" s="2232"/>
      <c r="AG669" s="2232"/>
      <c r="AH669" s="2232"/>
      <c r="AI669" s="2232"/>
      <c r="AJ669" s="2232"/>
      <c r="AK669" s="2232"/>
      <c r="AL669" s="2232"/>
      <c r="AM669" s="2232"/>
      <c r="AN669" s="1624"/>
      <c r="AO669" s="2232">
        <v>0</v>
      </c>
      <c r="AP669" s="2232"/>
      <c r="AQ669" s="2232"/>
      <c r="AR669" s="2232"/>
      <c r="AS669" s="2232"/>
      <c r="AT669" s="2232"/>
      <c r="AU669" s="2232"/>
      <c r="AV669" s="2232"/>
      <c r="AW669" s="2232"/>
      <c r="BU669" s="1619"/>
      <c r="BV669" s="1619"/>
      <c r="BW669" s="1619"/>
      <c r="BX669" s="1619"/>
      <c r="BY669" s="1619"/>
      <c r="BZ669" s="1619"/>
      <c r="CB669" s="1619"/>
      <c r="CC669" s="1619"/>
      <c r="CD669" s="1619"/>
      <c r="CE669" s="1619"/>
      <c r="CF669" s="1619"/>
      <c r="CG669" s="1619"/>
      <c r="CH669" s="1619"/>
      <c r="CI669" s="1476"/>
    </row>
    <row r="670" spans="1:90" ht="17.25" customHeight="1" thickBot="1">
      <c r="C670" s="2394" t="s">
        <v>580</v>
      </c>
      <c r="D670" s="2394"/>
      <c r="E670" s="2394"/>
      <c r="F670" s="2394"/>
      <c r="G670" s="2394"/>
      <c r="H670" s="2394"/>
      <c r="I670" s="2394"/>
      <c r="J670" s="2394"/>
      <c r="K670" s="2394"/>
      <c r="L670" s="2394"/>
      <c r="M670" s="2394"/>
      <c r="N670" s="2394"/>
      <c r="O670" s="2394"/>
      <c r="P670" s="2394"/>
      <c r="Q670" s="2394"/>
      <c r="R670" s="2394"/>
      <c r="S670" s="2394"/>
      <c r="T670" s="2394"/>
      <c r="U670" s="2394"/>
      <c r="V670" s="2394"/>
      <c r="W670" s="1691"/>
      <c r="X670" s="1691"/>
      <c r="Y670" s="1691"/>
      <c r="Z670" s="1691"/>
      <c r="AA670" s="1736"/>
      <c r="AB670" s="1625"/>
      <c r="AE670" s="2244">
        <v>26144250217</v>
      </c>
      <c r="AF670" s="2244"/>
      <c r="AG670" s="2244"/>
      <c r="AH670" s="2244"/>
      <c r="AI670" s="2244"/>
      <c r="AJ670" s="2244"/>
      <c r="AK670" s="2244"/>
      <c r="AL670" s="2244"/>
      <c r="AM670" s="2244"/>
      <c r="AN670" s="1621"/>
      <c r="AO670" s="2244">
        <v>46990976817</v>
      </c>
      <c r="AP670" s="2244"/>
      <c r="AQ670" s="2244"/>
      <c r="AR670" s="2244"/>
      <c r="AS670" s="2244"/>
      <c r="AT670" s="2244"/>
      <c r="AU670" s="2244"/>
      <c r="AV670" s="2244"/>
      <c r="AW670" s="2244"/>
      <c r="BA670" s="1672" t="s">
        <v>197</v>
      </c>
      <c r="BB670" s="1672"/>
      <c r="BC670" s="1672"/>
      <c r="BD670" s="1672"/>
      <c r="BE670" s="1672"/>
      <c r="BF670" s="1672"/>
      <c r="BG670" s="1672"/>
      <c r="BH670" s="1672"/>
      <c r="BI670" s="1672"/>
      <c r="BJ670" s="1672"/>
      <c r="BK670" s="1672"/>
      <c r="BL670" s="1672"/>
      <c r="BM670" s="1672"/>
      <c r="BN670" s="1672"/>
      <c r="BO670" s="1672"/>
      <c r="BP670" s="1672"/>
      <c r="BQ670" s="1672"/>
      <c r="BR670" s="1672"/>
      <c r="BU670" s="2222">
        <v>0</v>
      </c>
      <c r="BV670" s="2222"/>
      <c r="BW670" s="2222"/>
      <c r="BX670" s="2222"/>
      <c r="BY670" s="2222"/>
      <c r="BZ670" s="2222"/>
      <c r="CB670" s="2222">
        <v>0</v>
      </c>
      <c r="CC670" s="2222"/>
      <c r="CD670" s="2222"/>
      <c r="CE670" s="2222"/>
      <c r="CF670" s="2222"/>
      <c r="CG670" s="2222"/>
      <c r="CH670" s="257"/>
      <c r="CK670" s="1664"/>
      <c r="CL670" s="1664"/>
    </row>
    <row r="671" spans="1:90" ht="17.25" customHeight="1" thickTop="1">
      <c r="C671" s="1745"/>
      <c r="AA671" s="1625"/>
      <c r="AB671" s="1625"/>
      <c r="AE671" s="1619"/>
      <c r="AF671" s="1619"/>
      <c r="AG671" s="1619"/>
      <c r="AH671" s="1619"/>
      <c r="AI671" s="1619"/>
      <c r="AJ671" s="1619"/>
      <c r="AK671" s="1619"/>
      <c r="AL671" s="1619"/>
      <c r="AM671" s="1619"/>
      <c r="AN671" s="1243"/>
      <c r="AO671" s="1619"/>
      <c r="AP671" s="1619"/>
      <c r="AQ671" s="1619"/>
      <c r="AR671" s="1619"/>
      <c r="AS671" s="1619"/>
      <c r="AT671" s="1619"/>
      <c r="AU671" s="1619"/>
      <c r="AV671" s="1619"/>
      <c r="AW671" s="1619"/>
    </row>
    <row r="672" spans="1:90" ht="17.25" customHeight="1">
      <c r="A672" s="1712">
        <v>15</v>
      </c>
      <c r="B672" s="908" t="s">
        <v>536</v>
      </c>
      <c r="C672" s="1194" t="s">
        <v>670</v>
      </c>
      <c r="D672" s="1393"/>
      <c r="E672" s="1393"/>
      <c r="F672" s="331"/>
      <c r="G672" s="331"/>
      <c r="H672" s="331"/>
      <c r="I672" s="331"/>
      <c r="J672" s="331"/>
      <c r="K672" s="331"/>
      <c r="L672" s="331"/>
      <c r="M672" s="331"/>
      <c r="N672" s="331"/>
      <c r="O672" s="331"/>
      <c r="P672" s="331"/>
      <c r="Q672" s="331"/>
      <c r="R672" s="331"/>
      <c r="S672" s="331"/>
      <c r="T672" s="331"/>
      <c r="U672" s="331"/>
      <c r="V672" s="331"/>
      <c r="W672" s="331"/>
      <c r="X672" s="331"/>
      <c r="Y672" s="335"/>
      <c r="Z672" s="335"/>
      <c r="AA672" s="335"/>
      <c r="AB672" s="335"/>
      <c r="AC672" s="331"/>
      <c r="AD672" s="331"/>
      <c r="AE672" s="1167"/>
      <c r="AF672" s="1167"/>
      <c r="AG672" s="1167"/>
      <c r="AH672" s="1167"/>
      <c r="AI672" s="1167"/>
      <c r="AJ672" s="1167"/>
      <c r="AK672" s="1167"/>
      <c r="AL672" s="1167"/>
      <c r="AM672" s="1167"/>
      <c r="AO672" s="1167"/>
      <c r="AP672" s="1167"/>
      <c r="AQ672" s="1167"/>
      <c r="AR672" s="1167"/>
      <c r="AS672" s="1167"/>
      <c r="AT672" s="1167"/>
      <c r="AU672" s="1167"/>
      <c r="AV672" s="1167"/>
      <c r="AW672" s="1167"/>
      <c r="AY672" s="1672">
        <v>16</v>
      </c>
      <c r="AZ672" s="1672" t="s">
        <v>536</v>
      </c>
      <c r="BA672" s="1195" t="s">
        <v>311</v>
      </c>
      <c r="BB672" s="331"/>
      <c r="BC672" s="331"/>
      <c r="BD672" s="331"/>
      <c r="BE672" s="331"/>
      <c r="BF672" s="331"/>
      <c r="BG672" s="331"/>
      <c r="BH672" s="331"/>
      <c r="BI672" s="331"/>
      <c r="BJ672" s="331"/>
      <c r="BK672" s="331"/>
      <c r="BL672" s="331"/>
      <c r="BM672" s="331"/>
      <c r="BN672" s="331"/>
      <c r="BO672" s="331"/>
      <c r="BP672" s="331"/>
      <c r="BQ672" s="331"/>
      <c r="BR672" s="331"/>
      <c r="BS672" s="331"/>
      <c r="BT672" s="331"/>
      <c r="BU672" s="331"/>
      <c r="BV672" s="331"/>
      <c r="BW672" s="331"/>
      <c r="BX672" s="331"/>
      <c r="BY672" s="331"/>
      <c r="BZ672" s="331"/>
      <c r="CB672" s="1611"/>
      <c r="CC672" s="1611"/>
      <c r="CD672" s="1611"/>
      <c r="CE672" s="1611"/>
      <c r="CF672" s="1611"/>
      <c r="CG672" s="1611"/>
      <c r="CH672" s="1611"/>
    </row>
    <row r="673" spans="3:90" ht="33.75" customHeight="1">
      <c r="C673" s="1665" t="s">
        <v>991</v>
      </c>
      <c r="D673" s="1625"/>
      <c r="E673" s="1625"/>
      <c r="F673" s="1625"/>
      <c r="G673" s="1625"/>
      <c r="H673" s="1625"/>
      <c r="I673" s="1625"/>
      <c r="J673" s="1625"/>
      <c r="K673" s="1625"/>
      <c r="L673" s="335"/>
      <c r="M673" s="335"/>
      <c r="N673" s="335"/>
      <c r="P673" s="434"/>
      <c r="Q673" s="2398" t="s">
        <v>512</v>
      </c>
      <c r="R673" s="2398"/>
      <c r="S673" s="2398"/>
      <c r="T673" s="2398"/>
      <c r="U673" s="2398"/>
      <c r="V673" s="2398"/>
      <c r="W673" s="2398"/>
      <c r="X673" s="1636"/>
      <c r="Y673" s="2239" t="s">
        <v>1934</v>
      </c>
      <c r="Z673" s="2239"/>
      <c r="AA673" s="2239"/>
      <c r="AB673" s="2239"/>
      <c r="AC673" s="2239"/>
      <c r="AD673" s="2239"/>
      <c r="AE673" s="2239"/>
      <c r="AF673" s="1681"/>
      <c r="AG673" s="2238" t="s">
        <v>2100</v>
      </c>
      <c r="AH673" s="2239"/>
      <c r="AI673" s="2239"/>
      <c r="AJ673" s="2238"/>
      <c r="AK673" s="2239"/>
      <c r="AL673" s="2238"/>
      <c r="AM673" s="2238"/>
      <c r="AN673" s="2238"/>
      <c r="AO673" s="1687"/>
      <c r="AP673" s="2240" t="s">
        <v>796</v>
      </c>
      <c r="AQ673" s="2240"/>
      <c r="AR673" s="2241"/>
      <c r="AS673" s="2241"/>
      <c r="AT673" s="2241"/>
      <c r="AU673" s="2240"/>
      <c r="AV673" s="2240"/>
      <c r="AW673" s="2240"/>
      <c r="BA673" s="331"/>
      <c r="BB673" s="331"/>
      <c r="BC673" s="331"/>
      <c r="BD673" s="331"/>
      <c r="BE673" s="331"/>
      <c r="BF673" s="331"/>
      <c r="BG673" s="331"/>
      <c r="BH673" s="331"/>
      <c r="BI673" s="331"/>
      <c r="BJ673" s="331"/>
      <c r="BK673" s="331"/>
      <c r="BL673" s="331"/>
      <c r="BM673" s="331"/>
      <c r="BN673" s="331"/>
      <c r="BO673" s="331"/>
      <c r="BP673" s="331"/>
      <c r="BQ673" s="331"/>
      <c r="BR673" s="331"/>
      <c r="BS673" s="331"/>
      <c r="BT673" s="331"/>
      <c r="BU673" s="1227"/>
      <c r="BV673" s="1227"/>
      <c r="BW673" s="1227"/>
      <c r="BX673" s="1227"/>
      <c r="BY673" s="1227"/>
      <c r="BZ673" s="1227"/>
      <c r="CB673" s="1227"/>
      <c r="CC673" s="1227"/>
      <c r="CD673" s="1227"/>
      <c r="CE673" s="1227"/>
      <c r="CF673" s="1227"/>
      <c r="CG673" s="1227"/>
      <c r="CH673" s="1227"/>
    </row>
    <row r="674" spans="3:90" ht="17.25" customHeight="1">
      <c r="J674" s="1736"/>
      <c r="K674" s="1736"/>
      <c r="L674" s="1736"/>
      <c r="M674" s="1736"/>
      <c r="N674" s="1736"/>
      <c r="P674" s="434"/>
      <c r="Q674" s="2412" t="s">
        <v>574</v>
      </c>
      <c r="R674" s="2412"/>
      <c r="S674" s="2412"/>
      <c r="T674" s="2412"/>
      <c r="U674" s="2412"/>
      <c r="V674" s="2412"/>
      <c r="W674" s="2412"/>
      <c r="X674" s="1687"/>
      <c r="Y674" s="2235" t="s">
        <v>574</v>
      </c>
      <c r="Z674" s="2236"/>
      <c r="AA674" s="2235"/>
      <c r="AB674" s="2235"/>
      <c r="AC674" s="2235"/>
      <c r="AD674" s="2236"/>
      <c r="AE674" s="2235"/>
      <c r="AF674" s="1687"/>
      <c r="AG674" s="2259" t="s">
        <v>574</v>
      </c>
      <c r="AH674" s="2236"/>
      <c r="AI674" s="2236"/>
      <c r="AJ674" s="2259"/>
      <c r="AK674" s="2260"/>
      <c r="AL674" s="2259"/>
      <c r="AM674" s="2259"/>
      <c r="AN674" s="2259"/>
      <c r="AO674" s="1687"/>
      <c r="AP674" s="2401" t="s">
        <v>574</v>
      </c>
      <c r="AQ674" s="2401"/>
      <c r="AR674" s="2402"/>
      <c r="AS674" s="2402"/>
      <c r="AT674" s="2402"/>
      <c r="AU674" s="2401"/>
      <c r="AV674" s="2401"/>
      <c r="AW674" s="2401"/>
      <c r="BA674" s="383" t="s">
        <v>314</v>
      </c>
      <c r="BB674" s="1672"/>
      <c r="BC674" s="1672"/>
      <c r="BD674" s="1672"/>
      <c r="BE674" s="1672"/>
      <c r="BF674" s="1672"/>
      <c r="BG674" s="1672"/>
      <c r="BH674" s="1672"/>
      <c r="BI674" s="1672"/>
      <c r="BJ674" s="1672"/>
      <c r="BK674" s="1672"/>
      <c r="BL674" s="1672"/>
      <c r="BM674" s="1672"/>
      <c r="BN674" s="1672"/>
      <c r="BO674" s="1672"/>
      <c r="BP674" s="1672"/>
      <c r="BQ674" s="1672"/>
      <c r="BR674" s="1672"/>
      <c r="BU674" s="2664"/>
      <c r="BV674" s="2664"/>
      <c r="BW674" s="2664"/>
      <c r="BX674" s="2664"/>
      <c r="BY674" s="2664"/>
      <c r="BZ674" s="2664"/>
      <c r="CB674" s="2664"/>
      <c r="CC674" s="2664"/>
      <c r="CD674" s="2664"/>
      <c r="CE674" s="2664"/>
      <c r="CF674" s="2664"/>
      <c r="CG674" s="2664"/>
      <c r="CH674" s="1693"/>
    </row>
    <row r="675" spans="3:90" ht="17.25" customHeight="1">
      <c r="C675" s="1737" t="s">
        <v>992</v>
      </c>
      <c r="E675" s="1736"/>
      <c r="F675" s="1736"/>
      <c r="G675" s="1736"/>
      <c r="H675" s="1736"/>
      <c r="I675" s="1736"/>
      <c r="J675" s="1736"/>
      <c r="K675" s="1736"/>
      <c r="L675" s="1736"/>
      <c r="M675" s="1736"/>
      <c r="N675" s="1736"/>
      <c r="P675" s="835"/>
      <c r="Q675" s="2669">
        <v>136429847</v>
      </c>
      <c r="R675" s="2669"/>
      <c r="S675" s="2669"/>
      <c r="T675" s="2669"/>
      <c r="U675" s="2669"/>
      <c r="V675" s="2669"/>
      <c r="W675" s="2669"/>
      <c r="X675" s="1668"/>
      <c r="Y675" s="2440"/>
      <c r="Z675" s="2440"/>
      <c r="AA675" s="2440"/>
      <c r="AB675" s="2440"/>
      <c r="AC675" s="2440"/>
      <c r="AD675" s="2440"/>
      <c r="AE675" s="2440"/>
      <c r="AF675" s="1669"/>
      <c r="AG675" s="2663">
        <v>136429847</v>
      </c>
      <c r="AH675" s="2663"/>
      <c r="AI675" s="2663"/>
      <c r="AJ675" s="2663"/>
      <c r="AK675" s="2663"/>
      <c r="AL675" s="2663"/>
      <c r="AM675" s="2663"/>
      <c r="AN675" s="2663"/>
      <c r="AO675" s="1669"/>
      <c r="AP675" s="2663">
        <v>0</v>
      </c>
      <c r="AQ675" s="2663"/>
      <c r="AR675" s="2663"/>
      <c r="AS675" s="2663"/>
      <c r="AT675" s="2663"/>
      <c r="AU675" s="2663"/>
      <c r="AV675" s="2663"/>
      <c r="AW675" s="2663"/>
      <c r="BA675" s="383"/>
      <c r="BB675" s="1672"/>
      <c r="BC675" s="1672"/>
      <c r="BD675" s="1672"/>
      <c r="BE675" s="1672"/>
      <c r="BF675" s="1672"/>
      <c r="BG675" s="1672"/>
      <c r="BH675" s="1672"/>
      <c r="BI675" s="1672"/>
      <c r="BJ675" s="1672"/>
      <c r="BK675" s="1672"/>
      <c r="BL675" s="1672"/>
      <c r="BM675" s="1672"/>
      <c r="BN675" s="1672"/>
      <c r="BO675" s="1672"/>
      <c r="BP675" s="1672"/>
      <c r="BQ675" s="1672"/>
      <c r="BR675" s="1672"/>
      <c r="BU675" s="1693"/>
      <c r="BV675" s="1693"/>
      <c r="BW675" s="1693"/>
      <c r="BX675" s="1693"/>
      <c r="BY675" s="1693"/>
      <c r="BZ675" s="1693"/>
      <c r="CB675" s="1693"/>
      <c r="CC675" s="1693"/>
      <c r="CD675" s="1693"/>
      <c r="CE675" s="1693"/>
      <c r="CF675" s="1693"/>
      <c r="CG675" s="1693"/>
      <c r="CH675" s="1693"/>
      <c r="CJ675" s="1703"/>
      <c r="CK675" s="1754"/>
      <c r="CL675" s="1754"/>
    </row>
    <row r="676" spans="3:90" hidden="1">
      <c r="C676" s="1625" t="s">
        <v>993</v>
      </c>
      <c r="E676" s="1625"/>
      <c r="F676" s="1625"/>
      <c r="G676" s="1625"/>
      <c r="H676" s="1625"/>
      <c r="I676" s="1625"/>
      <c r="J676" s="1625"/>
      <c r="K676" s="1625"/>
      <c r="L676" s="1625"/>
      <c r="M676" s="1625"/>
      <c r="N676" s="1625"/>
      <c r="P676" s="1625"/>
      <c r="Q676" s="3081"/>
      <c r="R676" s="3081"/>
      <c r="S676" s="3081"/>
      <c r="T676" s="3081"/>
      <c r="U676" s="3081"/>
      <c r="V676" s="3081"/>
      <c r="W676" s="3081"/>
      <c r="X676" s="1578"/>
      <c r="Y676" s="2667"/>
      <c r="Z676" s="2667"/>
      <c r="AA676" s="2667"/>
      <c r="AB676" s="2667"/>
      <c r="AC676" s="2667"/>
      <c r="AD676" s="2667"/>
      <c r="AE676" s="2667"/>
      <c r="AF676" s="1578"/>
      <c r="AG676" s="2670"/>
      <c r="AH676" s="2670"/>
      <c r="AI676" s="2670"/>
      <c r="AJ676" s="2670"/>
      <c r="AK676" s="2670"/>
      <c r="AL676" s="2670"/>
      <c r="AM676" s="2670"/>
      <c r="AN676" s="2670"/>
      <c r="AO676" s="1578"/>
      <c r="AP676" s="2667"/>
      <c r="AQ676" s="2667"/>
      <c r="AR676" s="2667"/>
      <c r="AS676" s="2667"/>
      <c r="AT676" s="2667"/>
      <c r="AU676" s="2667"/>
      <c r="AV676" s="2667"/>
      <c r="AW676" s="2667"/>
      <c r="BA676" s="1744" t="s">
        <v>307</v>
      </c>
      <c r="BU676" s="1693"/>
      <c r="BV676" s="1693"/>
      <c r="BW676" s="1693"/>
      <c r="BX676" s="1693"/>
      <c r="BY676" s="1693"/>
      <c r="BZ676" s="1693"/>
      <c r="CB676" s="1693"/>
      <c r="CC676" s="1693"/>
      <c r="CD676" s="1693"/>
      <c r="CE676" s="1693"/>
      <c r="CF676" s="1693"/>
      <c r="CG676" s="1693"/>
      <c r="CH676" s="1693"/>
      <c r="CJ676" s="1703"/>
    </row>
    <row r="677" spans="3:90" hidden="1">
      <c r="C677" s="1625" t="s">
        <v>727</v>
      </c>
      <c r="E677" s="1625"/>
      <c r="F677" s="1625"/>
      <c r="G677" s="1625"/>
      <c r="H677" s="1625"/>
      <c r="I677" s="1625"/>
      <c r="J677" s="1625"/>
      <c r="K677" s="1625"/>
      <c r="L677" s="1625"/>
      <c r="M677" s="1625"/>
      <c r="N677" s="1625"/>
      <c r="P677" s="1625"/>
      <c r="Q677" s="3081"/>
      <c r="R677" s="3081"/>
      <c r="S677" s="3081"/>
      <c r="T677" s="3081"/>
      <c r="U677" s="3081"/>
      <c r="V677" s="3081"/>
      <c r="W677" s="3081"/>
      <c r="X677" s="1718"/>
      <c r="Y677" s="2667"/>
      <c r="Z677" s="2667"/>
      <c r="AA677" s="2667"/>
      <c r="AB677" s="2667"/>
      <c r="AC677" s="2667"/>
      <c r="AD677" s="2667"/>
      <c r="AE677" s="2667"/>
      <c r="AF677" s="1718"/>
      <c r="AG677" s="2670"/>
      <c r="AH677" s="2670"/>
      <c r="AI677" s="2670"/>
      <c r="AJ677" s="2670"/>
      <c r="AK677" s="2670"/>
      <c r="AL677" s="2670"/>
      <c r="AM677" s="2670"/>
      <c r="AN677" s="2670"/>
      <c r="AO677" s="1718"/>
      <c r="AP677" s="2667"/>
      <c r="AQ677" s="2667"/>
      <c r="AR677" s="2667"/>
      <c r="AS677" s="2667"/>
      <c r="AT677" s="2667"/>
      <c r="AU677" s="2667"/>
      <c r="AV677" s="2667"/>
      <c r="AW677" s="2667"/>
      <c r="BA677" s="1744"/>
      <c r="BU677" s="1693"/>
      <c r="BV677" s="1693"/>
      <c r="BW677" s="1693"/>
      <c r="BX677" s="1693"/>
      <c r="BY677" s="1693"/>
      <c r="BZ677" s="1693"/>
      <c r="CB677" s="1693"/>
      <c r="CC677" s="1693"/>
      <c r="CD677" s="1693"/>
      <c r="CE677" s="1693"/>
      <c r="CF677" s="1693"/>
      <c r="CG677" s="1693"/>
      <c r="CH677" s="1693"/>
      <c r="CJ677" s="1703"/>
    </row>
    <row r="678" spans="3:90" ht="17.25" customHeight="1" outlineLevel="1">
      <c r="C678" s="1625" t="s">
        <v>717</v>
      </c>
      <c r="E678" s="1625"/>
      <c r="F678" s="1625"/>
      <c r="G678" s="1625"/>
      <c r="H678" s="1625"/>
      <c r="I678" s="1625"/>
      <c r="J678" s="1625"/>
      <c r="K678" s="1625"/>
      <c r="L678" s="1625"/>
      <c r="M678" s="1625"/>
      <c r="N678" s="1625"/>
      <c r="P678" s="1625"/>
      <c r="Q678" s="2439">
        <v>2441420027</v>
      </c>
      <c r="R678" s="2439"/>
      <c r="S678" s="2439"/>
      <c r="T678" s="2439"/>
      <c r="U678" s="2439"/>
      <c r="V678" s="2439"/>
      <c r="W678" s="2439"/>
      <c r="X678" s="1579"/>
      <c r="Y678" s="2448">
        <v>3127011788</v>
      </c>
      <c r="Z678" s="2448"/>
      <c r="AA678" s="2448"/>
      <c r="AB678" s="2448"/>
      <c r="AC678" s="2448"/>
      <c r="AD678" s="2448"/>
      <c r="AE678" s="2448"/>
      <c r="AF678" s="1579"/>
      <c r="AG678" s="2448">
        <v>1469557408</v>
      </c>
      <c r="AH678" s="2448"/>
      <c r="AI678" s="2448"/>
      <c r="AJ678" s="2448"/>
      <c r="AK678" s="2448"/>
      <c r="AL678" s="2448"/>
      <c r="AM678" s="2448"/>
      <c r="AN678" s="2448"/>
      <c r="AO678" s="1579"/>
      <c r="AP678" s="2448">
        <v>4098874407</v>
      </c>
      <c r="AQ678" s="2448"/>
      <c r="AR678" s="2448"/>
      <c r="AS678" s="2448"/>
      <c r="AT678" s="2448"/>
      <c r="AU678" s="2448"/>
      <c r="AV678" s="2448"/>
      <c r="AW678" s="2448"/>
      <c r="BA678" s="1744" t="s">
        <v>315</v>
      </c>
      <c r="BU678" s="1693"/>
      <c r="BV678" s="1693"/>
      <c r="BW678" s="1693"/>
      <c r="BX678" s="1693"/>
      <c r="BY678" s="1693"/>
      <c r="BZ678" s="1693"/>
      <c r="CB678" s="1693"/>
      <c r="CC678" s="1693"/>
      <c r="CD678" s="1693"/>
      <c r="CE678" s="1693"/>
      <c r="CF678" s="1693"/>
      <c r="CG678" s="1693"/>
      <c r="CH678" s="1693"/>
      <c r="CI678" s="1392"/>
      <c r="CJ678" s="1703"/>
      <c r="CK678" s="1754"/>
      <c r="CL678" s="1754"/>
    </row>
    <row r="679" spans="3:90" ht="17.25" customHeight="1" outlineLevel="1">
      <c r="C679" s="1625" t="s">
        <v>994</v>
      </c>
      <c r="E679" s="1625"/>
      <c r="F679" s="1625"/>
      <c r="G679" s="1625"/>
      <c r="H679" s="1625"/>
      <c r="I679" s="1625"/>
      <c r="J679" s="1625"/>
      <c r="K679" s="1625"/>
      <c r="L679" s="1625"/>
      <c r="M679" s="1625"/>
      <c r="N679" s="1625"/>
      <c r="P679" s="1625"/>
      <c r="Q679" s="2439">
        <v>218263026</v>
      </c>
      <c r="R679" s="2439"/>
      <c r="S679" s="2439"/>
      <c r="T679" s="2439"/>
      <c r="U679" s="2439"/>
      <c r="V679" s="2439"/>
      <c r="W679" s="2439"/>
      <c r="X679" s="1580"/>
      <c r="Y679" s="2440">
        <v>294256776</v>
      </c>
      <c r="Z679" s="2440"/>
      <c r="AA679" s="2440"/>
      <c r="AB679" s="2440"/>
      <c r="AC679" s="2440"/>
      <c r="AD679" s="2440"/>
      <c r="AE679" s="2440"/>
      <c r="AF679" s="1581"/>
      <c r="AG679" s="2663">
        <v>376129212</v>
      </c>
      <c r="AH679" s="2663"/>
      <c r="AI679" s="2663"/>
      <c r="AJ679" s="2663"/>
      <c r="AK679" s="2663"/>
      <c r="AL679" s="2663"/>
      <c r="AM679" s="2663"/>
      <c r="AN679" s="2663"/>
      <c r="AO679" s="1581"/>
      <c r="AP679" s="2663">
        <v>136390590</v>
      </c>
      <c r="AQ679" s="2663"/>
      <c r="AR679" s="2663"/>
      <c r="AS679" s="2663"/>
      <c r="AT679" s="2663"/>
      <c r="AU679" s="2663"/>
      <c r="AV679" s="2663"/>
      <c r="AW679" s="2663"/>
      <c r="BA679" s="1744"/>
      <c r="BU679" s="1693"/>
      <c r="BV679" s="1693"/>
      <c r="BW679" s="1693"/>
      <c r="BX679" s="1693"/>
      <c r="BY679" s="1693"/>
      <c r="BZ679" s="1693"/>
      <c r="CB679" s="1693"/>
      <c r="CC679" s="1693"/>
      <c r="CD679" s="1693"/>
      <c r="CE679" s="1693"/>
      <c r="CF679" s="1693"/>
      <c r="CG679" s="1693"/>
      <c r="CH679" s="1693"/>
      <c r="CJ679" s="1703"/>
      <c r="CK679" s="1619"/>
      <c r="CL679" s="1619"/>
    </row>
    <row r="680" spans="3:90" hidden="1" outlineLevel="1">
      <c r="C680" s="1625" t="s">
        <v>995</v>
      </c>
      <c r="E680" s="1625"/>
      <c r="F680" s="1625"/>
      <c r="G680" s="1625"/>
      <c r="H680" s="1625"/>
      <c r="I680" s="1625"/>
      <c r="J680" s="1625"/>
      <c r="K680" s="1625"/>
      <c r="L680" s="1625"/>
      <c r="M680" s="1625"/>
      <c r="N680" s="1625"/>
      <c r="P680" s="1625"/>
      <c r="Q680" s="3081"/>
      <c r="R680" s="3081"/>
      <c r="S680" s="3081"/>
      <c r="T680" s="3081"/>
      <c r="U680" s="3081"/>
      <c r="V680" s="3081"/>
      <c r="W680" s="3081"/>
      <c r="X680" s="1580"/>
      <c r="Y680" s="2667"/>
      <c r="Z680" s="2667"/>
      <c r="AA680" s="2667"/>
      <c r="AB680" s="2667"/>
      <c r="AC680" s="2667"/>
      <c r="AD680" s="2667"/>
      <c r="AE680" s="2667"/>
      <c r="AF680" s="1582"/>
      <c r="AG680" s="2670"/>
      <c r="AH680" s="2670"/>
      <c r="AI680" s="2670"/>
      <c r="AJ680" s="2670"/>
      <c r="AK680" s="2670"/>
      <c r="AL680" s="2670"/>
      <c r="AM680" s="2670"/>
      <c r="AN680" s="2670"/>
      <c r="AO680" s="1583"/>
      <c r="AP680" s="2666">
        <v>0</v>
      </c>
      <c r="AQ680" s="2667"/>
      <c r="AR680" s="2667"/>
      <c r="AS680" s="2667"/>
      <c r="AT680" s="2667"/>
      <c r="AU680" s="2667"/>
      <c r="AV680" s="2667"/>
      <c r="AW680" s="2667"/>
      <c r="BA680" s="1744"/>
      <c r="BU680" s="1693"/>
      <c r="BV680" s="1693"/>
      <c r="BW680" s="1693"/>
      <c r="BX680" s="1693"/>
      <c r="BY680" s="1693"/>
      <c r="BZ680" s="1693"/>
      <c r="CB680" s="1693"/>
      <c r="CC680" s="1693"/>
      <c r="CD680" s="1693"/>
      <c r="CE680" s="1693"/>
      <c r="CF680" s="1693"/>
      <c r="CG680" s="1693"/>
      <c r="CH680" s="1693"/>
      <c r="CJ680" s="1703"/>
    </row>
    <row r="681" spans="3:90" ht="17.25" hidden="1" customHeight="1" outlineLevel="1">
      <c r="C681" s="1625" t="s">
        <v>996</v>
      </c>
      <c r="E681" s="1625"/>
      <c r="F681" s="1625"/>
      <c r="G681" s="1625"/>
      <c r="H681" s="1625"/>
      <c r="I681" s="1625"/>
      <c r="J681" s="1625"/>
      <c r="K681" s="1625"/>
      <c r="L681" s="1625"/>
      <c r="M681" s="1625"/>
      <c r="N681" s="1625"/>
      <c r="P681" s="1625"/>
      <c r="Q681" s="3080">
        <v>0</v>
      </c>
      <c r="R681" s="3080"/>
      <c r="S681" s="3080"/>
      <c r="T681" s="3080"/>
      <c r="U681" s="3080"/>
      <c r="V681" s="3080"/>
      <c r="W681" s="3080"/>
      <c r="X681" s="1580"/>
      <c r="Y681" s="2440"/>
      <c r="Z681" s="2440"/>
      <c r="AA681" s="2440"/>
      <c r="AB681" s="2440"/>
      <c r="AC681" s="2440"/>
      <c r="AD681" s="2440"/>
      <c r="AE681" s="2440"/>
      <c r="AF681" s="1584"/>
      <c r="AG681" s="2663"/>
      <c r="AH681" s="2663"/>
      <c r="AI681" s="2663"/>
      <c r="AJ681" s="2663"/>
      <c r="AK681" s="2663"/>
      <c r="AL681" s="2663"/>
      <c r="AM681" s="2663"/>
      <c r="AN681" s="2663"/>
      <c r="AO681" s="1583"/>
      <c r="AP681" s="2663"/>
      <c r="AQ681" s="2663"/>
      <c r="AR681" s="2663"/>
      <c r="AS681" s="2663"/>
      <c r="AT681" s="2663"/>
      <c r="AU681" s="2663"/>
      <c r="AV681" s="2663"/>
      <c r="AW681" s="2663"/>
      <c r="BA681" s="1744"/>
      <c r="BU681" s="1693"/>
      <c r="BV681" s="1693"/>
      <c r="BW681" s="1693"/>
      <c r="BX681" s="1693"/>
      <c r="BY681" s="1693"/>
      <c r="BZ681" s="1693"/>
      <c r="CB681" s="1693"/>
      <c r="CC681" s="1693"/>
      <c r="CD681" s="1693"/>
      <c r="CE681" s="1693"/>
      <c r="CF681" s="1693"/>
      <c r="CG681" s="1693"/>
      <c r="CH681" s="1693"/>
      <c r="CJ681" s="1703"/>
      <c r="CK681" s="1619"/>
      <c r="CL681" s="1619"/>
    </row>
    <row r="682" spans="3:90" ht="17.25" hidden="1" customHeight="1" outlineLevel="1">
      <c r="C682" s="1625" t="s">
        <v>997</v>
      </c>
      <c r="E682" s="1625"/>
      <c r="F682" s="1625"/>
      <c r="G682" s="1625"/>
      <c r="H682" s="1625"/>
      <c r="I682" s="1625"/>
      <c r="J682" s="1625"/>
      <c r="K682" s="1625"/>
      <c r="L682" s="1625"/>
      <c r="M682" s="1625"/>
      <c r="N682" s="1625"/>
      <c r="P682" s="1625"/>
      <c r="Q682" s="2439">
        <v>0</v>
      </c>
      <c r="R682" s="2439"/>
      <c r="S682" s="2439"/>
      <c r="T682" s="2439"/>
      <c r="U682" s="2439"/>
      <c r="V682" s="2439"/>
      <c r="W682" s="2439"/>
      <c r="X682" s="1580"/>
      <c r="Y682" s="2448"/>
      <c r="Z682" s="2448"/>
      <c r="AA682" s="2448"/>
      <c r="AB682" s="2448"/>
      <c r="AC682" s="2448"/>
      <c r="AD682" s="2448"/>
      <c r="AE682" s="2448"/>
      <c r="AF682" s="1582"/>
      <c r="AG682" s="2448"/>
      <c r="AH682" s="2448"/>
      <c r="AI682" s="2448"/>
      <c r="AJ682" s="2448"/>
      <c r="AK682" s="2448"/>
      <c r="AL682" s="2448"/>
      <c r="AM682" s="2448"/>
      <c r="AN682" s="2448"/>
      <c r="AO682" s="1583"/>
      <c r="AP682" s="2392">
        <v>0</v>
      </c>
      <c r="AQ682" s="2393"/>
      <c r="AR682" s="2393"/>
      <c r="AS682" s="2393"/>
      <c r="AT682" s="2393"/>
      <c r="AU682" s="2393"/>
      <c r="AV682" s="2393"/>
      <c r="AW682" s="2393"/>
      <c r="BA682" s="1744" t="s">
        <v>308</v>
      </c>
      <c r="BU682" s="1693"/>
      <c r="BV682" s="1693"/>
      <c r="BW682" s="1693"/>
      <c r="BX682" s="1693"/>
      <c r="BY682" s="1693"/>
      <c r="BZ682" s="1693"/>
      <c r="CB682" s="1693"/>
      <c r="CC682" s="1693"/>
      <c r="CD682" s="1693"/>
      <c r="CE682" s="1693"/>
      <c r="CF682" s="1693"/>
      <c r="CG682" s="1693"/>
      <c r="CH682" s="1693"/>
      <c r="CJ682" s="1703"/>
      <c r="CK682" s="438"/>
      <c r="CL682" s="438"/>
    </row>
    <row r="683" spans="3:90" collapsed="1">
      <c r="C683" s="2555" t="s">
        <v>998</v>
      </c>
      <c r="D683" s="2555"/>
      <c r="E683" s="2555"/>
      <c r="F683" s="2555"/>
      <c r="G683" s="2555"/>
      <c r="H683" s="2555"/>
      <c r="I683" s="2555"/>
      <c r="J683" s="2555"/>
      <c r="K683" s="2555"/>
      <c r="L683" s="2555"/>
      <c r="M683" s="2555"/>
      <c r="N683" s="1706"/>
      <c r="P683" s="1686"/>
      <c r="Q683" s="2439">
        <v>13166010</v>
      </c>
      <c r="R683" s="2439"/>
      <c r="S683" s="2439"/>
      <c r="T683" s="2439"/>
      <c r="U683" s="2439"/>
      <c r="V683" s="2439"/>
      <c r="W683" s="2439"/>
      <c r="X683" s="1585"/>
      <c r="Y683" s="3079">
        <v>3000000</v>
      </c>
      <c r="Z683" s="3079"/>
      <c r="AA683" s="3079"/>
      <c r="AB683" s="3079"/>
      <c r="AC683" s="3079"/>
      <c r="AD683" s="3079"/>
      <c r="AE683" s="3079"/>
      <c r="AF683" s="1586"/>
      <c r="AG683" s="2440">
        <v>3000000</v>
      </c>
      <c r="AH683" s="2440"/>
      <c r="AI683" s="2440"/>
      <c r="AJ683" s="2440"/>
      <c r="AK683" s="2440"/>
      <c r="AL683" s="2440"/>
      <c r="AM683" s="2440"/>
      <c r="AN683" s="2440"/>
      <c r="AO683" s="1587"/>
      <c r="AP683" s="2440">
        <v>13166010</v>
      </c>
      <c r="AQ683" s="2440"/>
      <c r="AR683" s="2440"/>
      <c r="AS683" s="2440"/>
      <c r="AT683" s="2440"/>
      <c r="AU683" s="2440"/>
      <c r="AV683" s="2440"/>
      <c r="AW683" s="2440"/>
      <c r="BA683" s="1744"/>
      <c r="BU683" s="1693"/>
      <c r="BV683" s="1693"/>
      <c r="BW683" s="1693"/>
      <c r="BX683" s="1693"/>
      <c r="BY683" s="1693"/>
      <c r="BZ683" s="1693"/>
      <c r="CB683" s="1693"/>
      <c r="CC683" s="1693"/>
      <c r="CD683" s="1693"/>
      <c r="CE683" s="1693"/>
      <c r="CF683" s="1693"/>
      <c r="CG683" s="1693"/>
      <c r="CH683" s="1693"/>
      <c r="CJ683" s="1644"/>
    </row>
    <row r="684" spans="3:90" ht="17.25" customHeight="1" thickBot="1">
      <c r="C684" s="2033" t="s">
        <v>580</v>
      </c>
      <c r="D684" s="2033"/>
      <c r="E684" s="2033"/>
      <c r="F684" s="2033"/>
      <c r="G684" s="2033"/>
      <c r="H684" s="2033"/>
      <c r="I684" s="2033"/>
      <c r="J684" s="2033"/>
      <c r="K684" s="2033"/>
      <c r="L684" s="2033"/>
      <c r="M684" s="2033"/>
      <c r="N684" s="1604"/>
      <c r="P684" s="1741"/>
      <c r="Q684" s="2275">
        <v>2809278910</v>
      </c>
      <c r="R684" s="2276"/>
      <c r="S684" s="2275"/>
      <c r="T684" s="2275"/>
      <c r="U684" s="2275"/>
      <c r="V684" s="2275"/>
      <c r="W684" s="2275"/>
      <c r="X684" s="1577"/>
      <c r="Y684" s="2275">
        <v>3424268564</v>
      </c>
      <c r="Z684" s="2276"/>
      <c r="AA684" s="2275"/>
      <c r="AB684" s="2275"/>
      <c r="AC684" s="2275"/>
      <c r="AD684" s="2275"/>
      <c r="AE684" s="2275"/>
      <c r="AF684" s="1577"/>
      <c r="AG684" s="2408">
        <v>1985116467</v>
      </c>
      <c r="AH684" s="2408"/>
      <c r="AI684" s="2409"/>
      <c r="AJ684" s="2409"/>
      <c r="AK684" s="2410"/>
      <c r="AL684" s="2408"/>
      <c r="AM684" s="2408"/>
      <c r="AN684" s="2408"/>
      <c r="AO684" s="1577"/>
      <c r="AP684" s="2408">
        <v>4248431007</v>
      </c>
      <c r="AQ684" s="2408"/>
      <c r="AR684" s="2409"/>
      <c r="AS684" s="2409"/>
      <c r="AT684" s="2410"/>
      <c r="AU684" s="2408"/>
      <c r="AV684" s="2408"/>
      <c r="AW684" s="2408"/>
      <c r="BA684" s="1672" t="s">
        <v>197</v>
      </c>
      <c r="BB684" s="1672"/>
      <c r="BC684" s="1672"/>
      <c r="BD684" s="1672"/>
      <c r="BE684" s="1672"/>
      <c r="BF684" s="1672"/>
      <c r="BG684" s="1672"/>
      <c r="BH684" s="1672"/>
      <c r="BI684" s="1672"/>
      <c r="BJ684" s="1672"/>
      <c r="BK684" s="1672"/>
      <c r="BL684" s="1672"/>
      <c r="BM684" s="1672"/>
      <c r="BN684" s="1672"/>
      <c r="BO684" s="1672"/>
      <c r="BP684" s="1672"/>
      <c r="BQ684" s="1672"/>
      <c r="BR684" s="1672"/>
      <c r="BU684" s="2222">
        <v>0</v>
      </c>
      <c r="BV684" s="2222"/>
      <c r="BW684" s="2222"/>
      <c r="BX684" s="2222"/>
      <c r="BY684" s="2222"/>
      <c r="BZ684" s="2222"/>
      <c r="CB684" s="2222">
        <v>0</v>
      </c>
      <c r="CC684" s="2222"/>
      <c r="CD684" s="2222"/>
      <c r="CE684" s="2222"/>
      <c r="CF684" s="2222"/>
      <c r="CG684" s="2222"/>
      <c r="CH684" s="257"/>
      <c r="CI684" s="1226"/>
      <c r="CJ684" s="1682"/>
      <c r="CK684" s="1696"/>
      <c r="CL684" s="1696"/>
    </row>
    <row r="685" spans="3:90" ht="18" customHeight="1" thickTop="1">
      <c r="C685" s="1604"/>
      <c r="D685" s="1604"/>
      <c r="E685" s="1604"/>
      <c r="F685" s="1604"/>
      <c r="G685" s="1604"/>
      <c r="H685" s="1604"/>
      <c r="I685" s="1604"/>
      <c r="J685" s="1604"/>
      <c r="K685" s="1604"/>
      <c r="L685" s="1604"/>
      <c r="M685" s="1604"/>
      <c r="N685" s="1604"/>
      <c r="O685" s="1245"/>
      <c r="P685" s="1245"/>
      <c r="Q685" s="1245"/>
      <c r="R685" s="1245"/>
      <c r="S685" s="1245"/>
      <c r="T685" s="1245"/>
      <c r="U685" s="1245"/>
      <c r="V685" s="1245"/>
      <c r="W685" s="1245"/>
      <c r="X685" s="1245"/>
      <c r="Y685" s="1245"/>
      <c r="Z685" s="1245"/>
      <c r="AA685" s="1246"/>
      <c r="AB685" s="1690"/>
      <c r="AC685" s="1690"/>
      <c r="AD685" s="1690"/>
      <c r="AE685" s="1741"/>
      <c r="AF685" s="1741"/>
      <c r="AG685" s="1741"/>
      <c r="AH685" s="1741"/>
      <c r="AI685" s="1741"/>
      <c r="AJ685" s="1741"/>
      <c r="AK685" s="1741"/>
      <c r="AL685" s="1741"/>
      <c r="AM685" s="1741"/>
      <c r="AN685" s="1690"/>
      <c r="AO685" s="1741"/>
      <c r="AP685" s="1741"/>
      <c r="AQ685" s="1741"/>
      <c r="AR685" s="1741"/>
      <c r="AS685" s="1741"/>
      <c r="AT685" s="1741"/>
      <c r="AU685" s="1741"/>
      <c r="AV685" s="1741"/>
      <c r="AW685" s="1741"/>
      <c r="BA685" s="1672"/>
      <c r="BB685" s="1672"/>
      <c r="BC685" s="1672"/>
      <c r="BD685" s="1672"/>
      <c r="BE685" s="1672"/>
      <c r="BF685" s="1672"/>
      <c r="BG685" s="1672"/>
      <c r="BH685" s="1672"/>
      <c r="BI685" s="1672"/>
      <c r="BJ685" s="1672"/>
      <c r="BK685" s="1672"/>
      <c r="BL685" s="1672"/>
      <c r="BM685" s="1672"/>
      <c r="BN685" s="1672"/>
      <c r="BO685" s="1672"/>
      <c r="BP685" s="1672"/>
      <c r="BQ685" s="1672"/>
      <c r="BR685" s="1672"/>
      <c r="BU685" s="257"/>
      <c r="BV685" s="257"/>
      <c r="BW685" s="257"/>
      <c r="BX685" s="257"/>
      <c r="BY685" s="257"/>
      <c r="BZ685" s="257"/>
      <c r="CB685" s="257"/>
      <c r="CC685" s="257"/>
      <c r="CD685" s="257"/>
      <c r="CE685" s="257"/>
      <c r="CF685" s="257"/>
      <c r="CG685" s="257"/>
      <c r="CH685" s="257"/>
      <c r="CK685" s="1619"/>
      <c r="CL685" s="1754"/>
    </row>
    <row r="686" spans="3:90" ht="32.25" customHeight="1">
      <c r="C686" s="1665" t="s">
        <v>1653</v>
      </c>
      <c r="D686" s="1625"/>
      <c r="E686" s="1625"/>
      <c r="F686" s="1625"/>
      <c r="G686" s="1625"/>
      <c r="H686" s="1625"/>
      <c r="I686" s="1625"/>
      <c r="J686" s="1625"/>
      <c r="K686" s="1625"/>
      <c r="L686" s="335"/>
      <c r="M686" s="335"/>
      <c r="N686" s="335"/>
      <c r="P686" s="434"/>
      <c r="Q686" s="2398" t="s">
        <v>512</v>
      </c>
      <c r="R686" s="2398"/>
      <c r="S686" s="2398"/>
      <c r="T686" s="2398"/>
      <c r="U686" s="2398"/>
      <c r="V686" s="2398"/>
      <c r="W686" s="2398"/>
      <c r="X686" s="1636"/>
      <c r="Y686" s="2239" t="s">
        <v>1934</v>
      </c>
      <c r="Z686" s="2239"/>
      <c r="AA686" s="2239"/>
      <c r="AB686" s="2239"/>
      <c r="AC686" s="2239"/>
      <c r="AD686" s="2239"/>
      <c r="AE686" s="2239"/>
      <c r="AF686" s="1681"/>
      <c r="AG686" s="2238" t="s">
        <v>2099</v>
      </c>
      <c r="AH686" s="2239"/>
      <c r="AI686" s="2239"/>
      <c r="AJ686" s="2238"/>
      <c r="AK686" s="2239"/>
      <c r="AL686" s="2238"/>
      <c r="AM686" s="2238"/>
      <c r="AN686" s="2238"/>
      <c r="AO686" s="1687"/>
      <c r="AP686" s="2240" t="s">
        <v>796</v>
      </c>
      <c r="AQ686" s="2240"/>
      <c r="AR686" s="2241"/>
      <c r="AS686" s="2241"/>
      <c r="AT686" s="2241"/>
      <c r="AU686" s="2240"/>
      <c r="AV686" s="2240"/>
      <c r="AW686" s="2240"/>
      <c r="BA686" s="331"/>
      <c r="BB686" s="331"/>
      <c r="BC686" s="331"/>
      <c r="BD686" s="331"/>
      <c r="BE686" s="331"/>
      <c r="BF686" s="331"/>
      <c r="BG686" s="331"/>
      <c r="BH686" s="331"/>
      <c r="BI686" s="331"/>
      <c r="BJ686" s="331"/>
      <c r="BK686" s="331"/>
      <c r="BL686" s="331"/>
      <c r="BM686" s="331"/>
      <c r="BN686" s="331"/>
      <c r="BO686" s="331"/>
      <c r="BP686" s="331"/>
      <c r="BQ686" s="331"/>
      <c r="BR686" s="331"/>
      <c r="BS686" s="331"/>
      <c r="BT686" s="331"/>
      <c r="BU686" s="1227"/>
      <c r="BV686" s="1227"/>
      <c r="BW686" s="1227"/>
      <c r="BX686" s="1227"/>
      <c r="BY686" s="1227"/>
      <c r="BZ686" s="1227"/>
      <c r="CB686" s="1227"/>
      <c r="CC686" s="1227"/>
      <c r="CD686" s="1227"/>
      <c r="CE686" s="1227"/>
      <c r="CF686" s="1227"/>
      <c r="CG686" s="1227"/>
      <c r="CH686" s="1227"/>
    </row>
    <row r="687" spans="3:90" ht="17.25" hidden="1" customHeight="1">
      <c r="J687" s="1736"/>
      <c r="K687" s="1736"/>
      <c r="L687" s="1736"/>
      <c r="M687" s="1736"/>
      <c r="N687" s="1736"/>
      <c r="P687" s="434"/>
      <c r="Q687" s="2412" t="s">
        <v>574</v>
      </c>
      <c r="R687" s="2412"/>
      <c r="S687" s="2412"/>
      <c r="T687" s="2412"/>
      <c r="U687" s="2412"/>
      <c r="V687" s="2412"/>
      <c r="W687" s="2412"/>
      <c r="X687" s="1687"/>
      <c r="Y687" s="2235" t="s">
        <v>574</v>
      </c>
      <c r="Z687" s="2236"/>
      <c r="AA687" s="2235"/>
      <c r="AB687" s="2235"/>
      <c r="AC687" s="2235"/>
      <c r="AD687" s="2236"/>
      <c r="AE687" s="2235"/>
      <c r="AF687" s="1687"/>
      <c r="AG687" s="2259" t="s">
        <v>574</v>
      </c>
      <c r="AH687" s="2236"/>
      <c r="AI687" s="2236"/>
      <c r="AJ687" s="2259"/>
      <c r="AK687" s="2260"/>
      <c r="AL687" s="2259"/>
      <c r="AM687" s="2259"/>
      <c r="AN687" s="2259"/>
      <c r="AO687" s="1687"/>
      <c r="AP687" s="2401" t="s">
        <v>574</v>
      </c>
      <c r="AQ687" s="2401"/>
      <c r="AR687" s="2402"/>
      <c r="AS687" s="2402"/>
      <c r="AT687" s="2402"/>
      <c r="AU687" s="2401"/>
      <c r="AV687" s="2401"/>
      <c r="AW687" s="2401"/>
      <c r="BA687" s="383" t="s">
        <v>314</v>
      </c>
      <c r="BB687" s="1672"/>
      <c r="BC687" s="1672"/>
      <c r="BD687" s="1672"/>
      <c r="BE687" s="1672"/>
      <c r="BF687" s="1672"/>
      <c r="BG687" s="1672"/>
      <c r="BH687" s="1672"/>
      <c r="BI687" s="1672"/>
      <c r="BJ687" s="1672"/>
      <c r="BK687" s="1672"/>
      <c r="BL687" s="1672"/>
      <c r="BM687" s="1672"/>
      <c r="BN687" s="1672"/>
      <c r="BO687" s="1672"/>
      <c r="BP687" s="1672"/>
      <c r="BQ687" s="1672"/>
      <c r="BR687" s="1672"/>
      <c r="BU687" s="2664"/>
      <c r="BV687" s="2664"/>
      <c r="BW687" s="2664"/>
      <c r="BX687" s="2664"/>
      <c r="BY687" s="2664"/>
      <c r="BZ687" s="2664"/>
      <c r="CB687" s="2664"/>
      <c r="CC687" s="2664"/>
      <c r="CD687" s="2664"/>
      <c r="CE687" s="2664"/>
      <c r="CF687" s="2664"/>
      <c r="CG687" s="2664"/>
      <c r="CH687" s="1693"/>
      <c r="CJ687" s="1847"/>
      <c r="CK687" s="1847"/>
      <c r="CL687" s="1686"/>
    </row>
    <row r="688" spans="3:90" ht="17.25" hidden="1" customHeight="1">
      <c r="C688" s="1737" t="s">
        <v>992</v>
      </c>
      <c r="E688" s="1736"/>
      <c r="F688" s="1736"/>
      <c r="G688" s="1736"/>
      <c r="H688" s="1736"/>
      <c r="I688" s="1736"/>
      <c r="J688" s="1736"/>
      <c r="K688" s="1736"/>
      <c r="L688" s="1736"/>
      <c r="M688" s="1736"/>
      <c r="N688" s="1736"/>
      <c r="P688" s="835"/>
      <c r="Q688" s="3151"/>
      <c r="R688" s="3151"/>
      <c r="S688" s="3151"/>
      <c r="T688" s="3151"/>
      <c r="U688" s="3151"/>
      <c r="V688" s="3151"/>
      <c r="W688" s="3151"/>
      <c r="X688" s="1687"/>
      <c r="Y688" s="2059"/>
      <c r="Z688" s="2059"/>
      <c r="AA688" s="2059"/>
      <c r="AB688" s="2059"/>
      <c r="AC688" s="2059"/>
      <c r="AD688" s="2059"/>
      <c r="AE688" s="2059"/>
      <c r="AF688" s="1608"/>
      <c r="AG688" s="2242"/>
      <c r="AH688" s="2242"/>
      <c r="AI688" s="2242"/>
      <c r="AJ688" s="2242"/>
      <c r="AK688" s="2242"/>
      <c r="AL688" s="2242"/>
      <c r="AM688" s="2242"/>
      <c r="AN688" s="2242"/>
      <c r="AO688" s="1608"/>
      <c r="AP688" s="2242">
        <v>0</v>
      </c>
      <c r="AQ688" s="2242"/>
      <c r="AR688" s="2242"/>
      <c r="AS688" s="2242"/>
      <c r="AT688" s="2242"/>
      <c r="AU688" s="2242"/>
      <c r="AV688" s="2242"/>
      <c r="AW688" s="2242"/>
      <c r="BA688" s="383"/>
      <c r="BB688" s="1672"/>
      <c r="BC688" s="1672"/>
      <c r="BD688" s="1672"/>
      <c r="BE688" s="1672"/>
      <c r="BF688" s="1672"/>
      <c r="BG688" s="1672"/>
      <c r="BH688" s="1672"/>
      <c r="BI688" s="1672"/>
      <c r="BJ688" s="1672"/>
      <c r="BK688" s="1672"/>
      <c r="BL688" s="1672"/>
      <c r="BM688" s="1672"/>
      <c r="BN688" s="1672"/>
      <c r="BO688" s="1672"/>
      <c r="BP688" s="1672"/>
      <c r="BQ688" s="1672"/>
      <c r="BR688" s="1672"/>
      <c r="BU688" s="1693"/>
      <c r="BV688" s="1693"/>
      <c r="BW688" s="1693"/>
      <c r="BX688" s="1693"/>
      <c r="BY688" s="1693"/>
      <c r="BZ688" s="1693"/>
      <c r="CB688" s="1693"/>
      <c r="CC688" s="1693"/>
      <c r="CD688" s="1693"/>
      <c r="CE688" s="1693"/>
      <c r="CF688" s="1693"/>
      <c r="CG688" s="1693"/>
      <c r="CH688" s="1693"/>
      <c r="CJ688" s="1848"/>
      <c r="CK688" s="1849"/>
      <c r="CL688" s="1638"/>
    </row>
    <row r="689" spans="1:90" ht="20.25" hidden="1" customHeight="1">
      <c r="C689" s="1625" t="s">
        <v>993</v>
      </c>
      <c r="E689" s="1625"/>
      <c r="F689" s="1625"/>
      <c r="G689" s="1625"/>
      <c r="H689" s="1625"/>
      <c r="I689" s="1625"/>
      <c r="J689" s="1625"/>
      <c r="K689" s="1625"/>
      <c r="L689" s="1625"/>
      <c r="M689" s="1625"/>
      <c r="N689" s="1625"/>
      <c r="P689" s="1625"/>
      <c r="Q689" s="2233"/>
      <c r="R689" s="2233"/>
      <c r="S689" s="2233"/>
      <c r="T689" s="2233"/>
      <c r="U689" s="2233"/>
      <c r="V689" s="2233"/>
      <c r="W689" s="2233"/>
      <c r="X689" s="1713"/>
      <c r="Y689" s="2237"/>
      <c r="Z689" s="2237"/>
      <c r="AA689" s="2237"/>
      <c r="AB689" s="2237"/>
      <c r="AC689" s="2237"/>
      <c r="AD689" s="2237"/>
      <c r="AE689" s="2237"/>
      <c r="AF689" s="1713"/>
      <c r="AG689" s="2668"/>
      <c r="AH689" s="2668"/>
      <c r="AI689" s="2668"/>
      <c r="AJ689" s="2668"/>
      <c r="AK689" s="2668"/>
      <c r="AL689" s="2668"/>
      <c r="AM689" s="2668"/>
      <c r="AN689" s="2668"/>
      <c r="AO689" s="1713"/>
      <c r="AP689" s="2237"/>
      <c r="AQ689" s="2237"/>
      <c r="AR689" s="2237"/>
      <c r="AS689" s="2237"/>
      <c r="AT689" s="2237"/>
      <c r="AU689" s="2237"/>
      <c r="AV689" s="2237"/>
      <c r="AW689" s="2237"/>
      <c r="BA689" s="1744" t="s">
        <v>307</v>
      </c>
      <c r="BU689" s="1693"/>
      <c r="BV689" s="1693"/>
      <c r="BW689" s="1693"/>
      <c r="BX689" s="1693"/>
      <c r="BY689" s="1693"/>
      <c r="BZ689" s="1693"/>
      <c r="CB689" s="1693"/>
      <c r="CC689" s="1693"/>
      <c r="CD689" s="1693"/>
      <c r="CE689" s="1693"/>
      <c r="CF689" s="1693"/>
      <c r="CG689" s="1693"/>
      <c r="CH689" s="1693"/>
    </row>
    <row r="690" spans="1:90" ht="20.25" hidden="1" customHeight="1">
      <c r="C690" s="1625" t="s">
        <v>727</v>
      </c>
      <c r="E690" s="1625"/>
      <c r="F690" s="1625"/>
      <c r="G690" s="1625"/>
      <c r="H690" s="1625"/>
      <c r="I690" s="1625"/>
      <c r="J690" s="1625"/>
      <c r="K690" s="1625"/>
      <c r="L690" s="1625"/>
      <c r="M690" s="1625"/>
      <c r="N690" s="1625"/>
      <c r="P690" s="1625"/>
      <c r="Q690" s="2233"/>
      <c r="R690" s="2233"/>
      <c r="S690" s="2233"/>
      <c r="T690" s="2233"/>
      <c r="U690" s="2233"/>
      <c r="V690" s="2233"/>
      <c r="W690" s="2233"/>
      <c r="X690" s="1626"/>
      <c r="Y690" s="2237"/>
      <c r="Z690" s="2237"/>
      <c r="AA690" s="2237"/>
      <c r="AB690" s="2237"/>
      <c r="AC690" s="2237"/>
      <c r="AD690" s="2237"/>
      <c r="AE690" s="2237"/>
      <c r="AF690" s="1626"/>
      <c r="AG690" s="2668"/>
      <c r="AH690" s="2668"/>
      <c r="AI690" s="2668"/>
      <c r="AJ690" s="2668"/>
      <c r="AK690" s="2668"/>
      <c r="AL690" s="2668"/>
      <c r="AM690" s="2668"/>
      <c r="AN690" s="2668"/>
      <c r="AO690" s="1626"/>
      <c r="AP690" s="2237"/>
      <c r="AQ690" s="2237"/>
      <c r="AR690" s="2237"/>
      <c r="AS690" s="2237"/>
      <c r="AT690" s="2237"/>
      <c r="AU690" s="2237"/>
      <c r="AV690" s="2237"/>
      <c r="AW690" s="2237"/>
      <c r="BA690" s="1744"/>
      <c r="BU690" s="1693"/>
      <c r="BV690" s="1693"/>
      <c r="BW690" s="1693"/>
      <c r="BX690" s="1693"/>
      <c r="BY690" s="1693"/>
      <c r="BZ690" s="1693"/>
      <c r="CB690" s="1693"/>
      <c r="CC690" s="1693"/>
      <c r="CD690" s="1693"/>
      <c r="CE690" s="1693"/>
      <c r="CF690" s="1693"/>
      <c r="CG690" s="1693"/>
      <c r="CH690" s="1693"/>
    </row>
    <row r="691" spans="1:90" ht="17.25" hidden="1" customHeight="1">
      <c r="C691" s="1625" t="s">
        <v>717</v>
      </c>
      <c r="E691" s="1625"/>
      <c r="F691" s="1625"/>
      <c r="G691" s="1625"/>
      <c r="H691" s="1625"/>
      <c r="I691" s="1625"/>
      <c r="J691" s="1625"/>
      <c r="K691" s="1625"/>
      <c r="L691" s="1625"/>
      <c r="M691" s="1625"/>
      <c r="N691" s="1625"/>
      <c r="P691" s="1625"/>
      <c r="Q691" s="2255"/>
      <c r="R691" s="2255"/>
      <c r="S691" s="2255"/>
      <c r="T691" s="2255"/>
      <c r="U691" s="2255"/>
      <c r="V691" s="2255"/>
      <c r="W691" s="2255"/>
      <c r="X691" s="1689"/>
      <c r="Y691" s="2232"/>
      <c r="Z691" s="2232"/>
      <c r="AA691" s="2232"/>
      <c r="AB691" s="2232"/>
      <c r="AC691" s="2232"/>
      <c r="AD691" s="2232"/>
      <c r="AE691" s="2232"/>
      <c r="AF691" s="1689"/>
      <c r="AG691" s="2242"/>
      <c r="AH691" s="2242"/>
      <c r="AI691" s="2242"/>
      <c r="AJ691" s="2242"/>
      <c r="AK691" s="2242"/>
      <c r="AL691" s="2242"/>
      <c r="AM691" s="2242"/>
      <c r="AN691" s="2242"/>
      <c r="AO691" s="1689"/>
      <c r="AP691" s="2242">
        <v>0</v>
      </c>
      <c r="AQ691" s="2242"/>
      <c r="AR691" s="2242"/>
      <c r="AS691" s="2242"/>
      <c r="AT691" s="2242"/>
      <c r="AU691" s="2242"/>
      <c r="AV691" s="2242"/>
      <c r="AW691" s="2242"/>
      <c r="BA691" s="1744" t="s">
        <v>315</v>
      </c>
      <c r="BU691" s="1693"/>
      <c r="BV691" s="1693"/>
      <c r="BW691" s="1693"/>
      <c r="BX691" s="1693"/>
      <c r="BY691" s="1693"/>
      <c r="BZ691" s="1693"/>
      <c r="CB691" s="1693"/>
      <c r="CC691" s="1693"/>
      <c r="CD691" s="1693"/>
      <c r="CE691" s="1693"/>
      <c r="CF691" s="1693"/>
      <c r="CG691" s="1693"/>
      <c r="CH691" s="1693"/>
      <c r="CJ691" s="1847"/>
      <c r="CK691" s="1847"/>
      <c r="CL691" s="1754"/>
    </row>
    <row r="692" spans="1:90" ht="17.25" hidden="1" customHeight="1">
      <c r="C692" s="1625" t="s">
        <v>994</v>
      </c>
      <c r="E692" s="1625"/>
      <c r="F692" s="1625"/>
      <c r="G692" s="1625"/>
      <c r="H692" s="1625"/>
      <c r="I692" s="1625"/>
      <c r="J692" s="1625"/>
      <c r="K692" s="1625"/>
      <c r="L692" s="1625"/>
      <c r="M692" s="1625"/>
      <c r="N692" s="1625"/>
      <c r="P692" s="1625"/>
      <c r="Q692" s="2255"/>
      <c r="R692" s="2255"/>
      <c r="S692" s="2255"/>
      <c r="T692" s="2255"/>
      <c r="U692" s="2255"/>
      <c r="V692" s="2255"/>
      <c r="W692" s="2255"/>
      <c r="X692" s="1752"/>
      <c r="Y692" s="2059"/>
      <c r="Z692" s="2059"/>
      <c r="AA692" s="2059"/>
      <c r="AB692" s="2059"/>
      <c r="AC692" s="2059"/>
      <c r="AD692" s="2059"/>
      <c r="AE692" s="2059"/>
      <c r="AF692" s="1699"/>
      <c r="AG692" s="2242"/>
      <c r="AH692" s="2242"/>
      <c r="AI692" s="2242"/>
      <c r="AJ692" s="2242"/>
      <c r="AK692" s="2242"/>
      <c r="AL692" s="2242"/>
      <c r="AM692" s="2242"/>
      <c r="AN692" s="2242"/>
      <c r="AO692" s="1699"/>
      <c r="AP692" s="2242">
        <v>0</v>
      </c>
      <c r="AQ692" s="2242"/>
      <c r="AR692" s="2242"/>
      <c r="AS692" s="2242"/>
      <c r="AT692" s="2242"/>
      <c r="AU692" s="2242"/>
      <c r="AV692" s="2242"/>
      <c r="AW692" s="2242"/>
      <c r="BA692" s="1744"/>
      <c r="BU692" s="1693"/>
      <c r="BV692" s="1693"/>
      <c r="BW692" s="1693"/>
      <c r="BX692" s="1693"/>
      <c r="BY692" s="1693"/>
      <c r="BZ692" s="1693"/>
      <c r="CB692" s="1693"/>
      <c r="CC692" s="1693"/>
      <c r="CD692" s="1693"/>
      <c r="CE692" s="1693"/>
      <c r="CF692" s="1693"/>
      <c r="CG692" s="1693"/>
      <c r="CH692" s="1693"/>
      <c r="CL692" s="1619"/>
    </row>
    <row r="693" spans="1:90" ht="20.25" customHeight="1">
      <c r="C693" s="1625" t="s">
        <v>995</v>
      </c>
      <c r="E693" s="1625"/>
      <c r="F693" s="1625"/>
      <c r="G693" s="1625"/>
      <c r="H693" s="1625"/>
      <c r="I693" s="1625"/>
      <c r="J693" s="1625"/>
      <c r="K693" s="1625"/>
      <c r="L693" s="1625"/>
      <c r="M693" s="1625"/>
      <c r="N693" s="1625"/>
      <c r="P693" s="1625"/>
      <c r="Q693" s="2233"/>
      <c r="R693" s="2233"/>
      <c r="S693" s="2233"/>
      <c r="T693" s="2233"/>
      <c r="U693" s="2233"/>
      <c r="V693" s="2233"/>
      <c r="W693" s="2233"/>
      <c r="X693" s="1752"/>
      <c r="Y693" s="2237"/>
      <c r="Z693" s="2237"/>
      <c r="AA693" s="2237"/>
      <c r="AB693" s="2237"/>
      <c r="AC693" s="2237"/>
      <c r="AD693" s="2237"/>
      <c r="AE693" s="2237"/>
      <c r="AF693" s="1244"/>
      <c r="AG693" s="2668"/>
      <c r="AH693" s="2668"/>
      <c r="AI693" s="2668"/>
      <c r="AJ693" s="2668"/>
      <c r="AK693" s="2668"/>
      <c r="AL693" s="2668"/>
      <c r="AM693" s="2668"/>
      <c r="AN693" s="2668"/>
      <c r="AO693" s="831"/>
      <c r="AP693" s="2231">
        <v>0</v>
      </c>
      <c r="AQ693" s="2237"/>
      <c r="AR693" s="2237"/>
      <c r="AS693" s="2237"/>
      <c r="AT693" s="2237"/>
      <c r="AU693" s="2237"/>
      <c r="AV693" s="2237"/>
      <c r="AW693" s="2237"/>
      <c r="BA693" s="1744"/>
      <c r="BU693" s="1693"/>
      <c r="BV693" s="1693"/>
      <c r="BW693" s="1693"/>
      <c r="BX693" s="1693"/>
      <c r="BY693" s="1693"/>
      <c r="BZ693" s="1693"/>
      <c r="CB693" s="1693"/>
      <c r="CC693" s="1693"/>
      <c r="CD693" s="1693"/>
      <c r="CE693" s="1693"/>
      <c r="CF693" s="1693"/>
      <c r="CG693" s="1693"/>
      <c r="CH693" s="1693"/>
    </row>
    <row r="694" spans="1:90" ht="17.25" customHeight="1">
      <c r="C694" s="1625" t="s">
        <v>996</v>
      </c>
      <c r="E694" s="1625"/>
      <c r="F694" s="1625"/>
      <c r="G694" s="1625"/>
      <c r="H694" s="1625"/>
      <c r="I694" s="1625"/>
      <c r="J694" s="1625"/>
      <c r="K694" s="1625"/>
      <c r="L694" s="1625"/>
      <c r="M694" s="1625"/>
      <c r="N694" s="1625"/>
      <c r="P694" s="1625"/>
      <c r="Q694" s="2255"/>
      <c r="R694" s="2255"/>
      <c r="S694" s="2255"/>
      <c r="T694" s="2255"/>
      <c r="U694" s="2255"/>
      <c r="V694" s="2255"/>
      <c r="W694" s="2255"/>
      <c r="X694" s="1752"/>
      <c r="Y694" s="2059">
        <v>29057941</v>
      </c>
      <c r="Z694" s="2059"/>
      <c r="AA694" s="2059"/>
      <c r="AB694" s="2059"/>
      <c r="AC694" s="2059"/>
      <c r="AD694" s="2059"/>
      <c r="AE694" s="2059"/>
      <c r="AF694" s="1849"/>
      <c r="AG694" s="2242">
        <v>116231765</v>
      </c>
      <c r="AH694" s="2242"/>
      <c r="AI694" s="2242"/>
      <c r="AJ694" s="2242"/>
      <c r="AK694" s="2242"/>
      <c r="AL694" s="2242"/>
      <c r="AM694" s="2242"/>
      <c r="AN694" s="2242"/>
      <c r="AO694" s="831"/>
      <c r="AP694" s="2242">
        <v>87173824</v>
      </c>
      <c r="AQ694" s="2242"/>
      <c r="AR694" s="2242"/>
      <c r="AS694" s="2242"/>
      <c r="AT694" s="2242"/>
      <c r="AU694" s="2242"/>
      <c r="AV694" s="2242"/>
      <c r="AW694" s="2242"/>
      <c r="BA694" s="1744"/>
      <c r="BU694" s="1693"/>
      <c r="BV694" s="1693"/>
      <c r="BW694" s="1693"/>
      <c r="BX694" s="1693"/>
      <c r="BY694" s="1693"/>
      <c r="BZ694" s="1693"/>
      <c r="CB694" s="1693"/>
      <c r="CC694" s="1693"/>
      <c r="CD694" s="1693"/>
      <c r="CE694" s="1693"/>
      <c r="CF694" s="1693"/>
      <c r="CG694" s="1693"/>
      <c r="CH694" s="1693"/>
      <c r="CL694" s="1619"/>
    </row>
    <row r="695" spans="1:90" ht="17.25" hidden="1" customHeight="1">
      <c r="C695" s="1625" t="s">
        <v>997</v>
      </c>
      <c r="E695" s="1625"/>
      <c r="F695" s="1625"/>
      <c r="G695" s="1625"/>
      <c r="H695" s="1625"/>
      <c r="I695" s="1625"/>
      <c r="J695" s="1625"/>
      <c r="K695" s="1625"/>
      <c r="L695" s="1625"/>
      <c r="M695" s="1625"/>
      <c r="N695" s="1625"/>
      <c r="P695" s="1625"/>
      <c r="Q695" s="2255"/>
      <c r="R695" s="2255"/>
      <c r="S695" s="2255"/>
      <c r="T695" s="2255"/>
      <c r="U695" s="2255"/>
      <c r="V695" s="2255"/>
      <c r="W695" s="2255"/>
      <c r="X695" s="1752"/>
      <c r="Y695" s="2261"/>
      <c r="Z695" s="2261"/>
      <c r="AA695" s="2261"/>
      <c r="AB695" s="2261"/>
      <c r="AC695" s="2261"/>
      <c r="AD695" s="2261"/>
      <c r="AE695" s="2261"/>
      <c r="AF695" s="1244"/>
      <c r="AG695" s="2261"/>
      <c r="AH695" s="2261"/>
      <c r="AI695" s="2261"/>
      <c r="AJ695" s="2261"/>
      <c r="AK695" s="2261"/>
      <c r="AL695" s="2261"/>
      <c r="AM695" s="2261"/>
      <c r="AN695" s="2261"/>
      <c r="AO695" s="831"/>
      <c r="AP695" s="2479">
        <v>0</v>
      </c>
      <c r="AQ695" s="2480"/>
      <c r="AR695" s="2480"/>
      <c r="AS695" s="2480"/>
      <c r="AT695" s="2480"/>
      <c r="AU695" s="2480"/>
      <c r="AV695" s="2480"/>
      <c r="AW695" s="2480"/>
      <c r="BA695" s="1744" t="s">
        <v>308</v>
      </c>
      <c r="BU695" s="1693"/>
      <c r="BV695" s="1693"/>
      <c r="BW695" s="1693"/>
      <c r="BX695" s="1693"/>
      <c r="BY695" s="1693"/>
      <c r="BZ695" s="1693"/>
      <c r="CB695" s="1693"/>
      <c r="CC695" s="1693"/>
      <c r="CD695" s="1693"/>
      <c r="CE695" s="1693"/>
      <c r="CF695" s="1693"/>
      <c r="CG695" s="1693"/>
      <c r="CH695" s="1693"/>
      <c r="CL695" s="438"/>
    </row>
    <row r="696" spans="1:90" ht="40.5" hidden="1" customHeight="1">
      <c r="C696" s="2555" t="s">
        <v>998</v>
      </c>
      <c r="D696" s="2555"/>
      <c r="E696" s="2555"/>
      <c r="F696" s="2555"/>
      <c r="G696" s="2555"/>
      <c r="H696" s="2555"/>
      <c r="I696" s="2555"/>
      <c r="J696" s="2555"/>
      <c r="K696" s="2555"/>
      <c r="L696" s="2555"/>
      <c r="M696" s="2555"/>
      <c r="N696" s="1706"/>
      <c r="P696" s="1686"/>
      <c r="Q696" s="2249">
        <v>0</v>
      </c>
      <c r="R696" s="2249"/>
      <c r="S696" s="2249"/>
      <c r="T696" s="2249"/>
      <c r="U696" s="2249"/>
      <c r="V696" s="2249"/>
      <c r="W696" s="2249"/>
      <c r="X696" s="1704"/>
      <c r="Y696" s="3152"/>
      <c r="Z696" s="3152"/>
      <c r="AA696" s="3152"/>
      <c r="AB696" s="3152"/>
      <c r="AC696" s="3152"/>
      <c r="AD696" s="3152"/>
      <c r="AE696" s="3152"/>
      <c r="AF696" s="824"/>
      <c r="AG696" s="2059"/>
      <c r="AH696" s="2059"/>
      <c r="AI696" s="2059"/>
      <c r="AJ696" s="2059"/>
      <c r="AK696" s="2059"/>
      <c r="AL696" s="2059"/>
      <c r="AM696" s="2059"/>
      <c r="AN696" s="2059"/>
      <c r="AO696" s="1635"/>
      <c r="AP696" s="2059"/>
      <c r="AQ696" s="2059"/>
      <c r="AR696" s="2059"/>
      <c r="AS696" s="2059"/>
      <c r="AT696" s="2059"/>
      <c r="AU696" s="2059"/>
      <c r="AV696" s="2059"/>
      <c r="AW696" s="2059"/>
      <c r="BA696" s="1744"/>
      <c r="BU696" s="1693"/>
      <c r="BV696" s="1693"/>
      <c r="BW696" s="1693"/>
      <c r="BX696" s="1693"/>
      <c r="BY696" s="1693"/>
      <c r="BZ696" s="1693"/>
      <c r="CB696" s="1693"/>
      <c r="CC696" s="1693"/>
      <c r="CD696" s="1693"/>
      <c r="CE696" s="1693"/>
      <c r="CF696" s="1693"/>
      <c r="CG696" s="1693"/>
      <c r="CH696" s="1693"/>
    </row>
    <row r="697" spans="1:90" ht="15.75" thickBot="1">
      <c r="C697" s="2033" t="s">
        <v>580</v>
      </c>
      <c r="D697" s="2033"/>
      <c r="E697" s="2033"/>
      <c r="F697" s="2033"/>
      <c r="G697" s="2033"/>
      <c r="H697" s="2033"/>
      <c r="I697" s="2033"/>
      <c r="J697" s="2033"/>
      <c r="K697" s="2033"/>
      <c r="L697" s="2033"/>
      <c r="M697" s="2033"/>
      <c r="N697" s="1604"/>
      <c r="P697" s="1741"/>
      <c r="Q697" s="3070">
        <v>0</v>
      </c>
      <c r="R697" s="3071"/>
      <c r="S697" s="3070"/>
      <c r="T697" s="3070"/>
      <c r="U697" s="3070"/>
      <c r="V697" s="3070"/>
      <c r="W697" s="3070"/>
      <c r="X697" s="1700"/>
      <c r="Y697" s="3070">
        <v>29057941</v>
      </c>
      <c r="Z697" s="3071"/>
      <c r="AA697" s="3070"/>
      <c r="AB697" s="3070"/>
      <c r="AC697" s="3070"/>
      <c r="AD697" s="3070"/>
      <c r="AE697" s="3070"/>
      <c r="AF697" s="1700"/>
      <c r="AG697" s="2246">
        <v>116231765</v>
      </c>
      <c r="AH697" s="2246"/>
      <c r="AI697" s="2247"/>
      <c r="AJ697" s="2247"/>
      <c r="AK697" s="2248"/>
      <c r="AL697" s="2246"/>
      <c r="AM697" s="2246"/>
      <c r="AN697" s="2246"/>
      <c r="AO697" s="1700"/>
      <c r="AP697" s="2246">
        <v>87173824</v>
      </c>
      <c r="AQ697" s="2246"/>
      <c r="AR697" s="2247"/>
      <c r="AS697" s="2247"/>
      <c r="AT697" s="2248"/>
      <c r="AU697" s="2246"/>
      <c r="AV697" s="2246"/>
      <c r="AW697" s="2246"/>
      <c r="BA697" s="1672" t="s">
        <v>197</v>
      </c>
      <c r="BB697" s="1672"/>
      <c r="BC697" s="1672"/>
      <c r="BD697" s="1672"/>
      <c r="BE697" s="1672"/>
      <c r="BF697" s="1672"/>
      <c r="BG697" s="1672"/>
      <c r="BH697" s="1672"/>
      <c r="BI697" s="1672"/>
      <c r="BJ697" s="1672"/>
      <c r="BK697" s="1672"/>
      <c r="BL697" s="1672"/>
      <c r="BM697" s="1672"/>
      <c r="BN697" s="1672"/>
      <c r="BO697" s="1672"/>
      <c r="BP697" s="1672"/>
      <c r="BQ697" s="1672"/>
      <c r="BR697" s="1672"/>
      <c r="BU697" s="2222">
        <v>0</v>
      </c>
      <c r="BV697" s="2222"/>
      <c r="BW697" s="2222"/>
      <c r="BX697" s="2222"/>
      <c r="BY697" s="2222"/>
      <c r="BZ697" s="2222"/>
      <c r="CB697" s="2222">
        <v>0</v>
      </c>
      <c r="CC697" s="2222"/>
      <c r="CD697" s="2222"/>
      <c r="CE697" s="2222"/>
      <c r="CF697" s="2222"/>
      <c r="CG697" s="2222"/>
      <c r="CH697" s="257"/>
      <c r="CK697" s="1696"/>
      <c r="CL697" s="1696"/>
    </row>
    <row r="698" spans="1:90" ht="15.75" thickTop="1">
      <c r="C698" s="1604"/>
      <c r="D698" s="1604"/>
      <c r="E698" s="1604"/>
      <c r="F698" s="1604"/>
      <c r="G698" s="1604"/>
      <c r="H698" s="1604"/>
      <c r="I698" s="1604"/>
      <c r="J698" s="1604"/>
      <c r="K698" s="1604"/>
      <c r="L698" s="1604"/>
      <c r="M698" s="1604"/>
      <c r="N698" s="1604"/>
      <c r="O698" s="1604"/>
      <c r="P698" s="1604"/>
      <c r="Q698" s="1604"/>
      <c r="R698" s="1604"/>
      <c r="S698" s="1604"/>
      <c r="T698" s="1604"/>
      <c r="U698" s="1604"/>
      <c r="V698" s="1604"/>
      <c r="W698" s="1604"/>
      <c r="X698" s="1604"/>
      <c r="Y698" s="1604"/>
      <c r="Z698" s="1604"/>
      <c r="AA698" s="1736"/>
      <c r="AE698" s="1682"/>
      <c r="AF698" s="1682"/>
      <c r="AG698" s="1682"/>
      <c r="AH698" s="1682"/>
      <c r="AI698" s="1682"/>
      <c r="AJ698" s="1682"/>
      <c r="AK698" s="1682"/>
      <c r="AL698" s="1682"/>
      <c r="AM698" s="1682"/>
      <c r="AN698" s="1664"/>
      <c r="AO698" s="1682"/>
      <c r="AP698" s="1682"/>
      <c r="AQ698" s="1682"/>
      <c r="AR698" s="1682"/>
      <c r="AS698" s="1682"/>
      <c r="AT698" s="1682"/>
      <c r="AU698" s="1682"/>
      <c r="AV698" s="1682"/>
      <c r="AW698" s="1682"/>
      <c r="BA698" s="1672"/>
      <c r="BB698" s="1672"/>
      <c r="BC698" s="1672"/>
      <c r="BD698" s="1672"/>
      <c r="BE698" s="1672"/>
      <c r="BF698" s="1672"/>
      <c r="BG698" s="1672"/>
      <c r="BH698" s="1672"/>
      <c r="BI698" s="1672"/>
      <c r="BJ698" s="1672"/>
      <c r="BK698" s="1672"/>
      <c r="BL698" s="1672"/>
      <c r="BM698" s="1672"/>
      <c r="BN698" s="1672"/>
      <c r="BO698" s="1672"/>
      <c r="BP698" s="1672"/>
      <c r="BQ698" s="1672"/>
      <c r="BR698" s="1672"/>
      <c r="BU698" s="257"/>
      <c r="BV698" s="257"/>
      <c r="BW698" s="257"/>
      <c r="BX698" s="257"/>
      <c r="BY698" s="257"/>
      <c r="BZ698" s="257"/>
      <c r="CB698" s="257"/>
      <c r="CC698" s="257"/>
      <c r="CD698" s="257"/>
      <c r="CE698" s="257"/>
      <c r="CF698" s="257"/>
      <c r="CG698" s="257"/>
      <c r="CH698" s="257"/>
      <c r="CK698" s="1619"/>
      <c r="CL698" s="1754"/>
    </row>
    <row r="699" spans="1:90" ht="49.5" customHeight="1">
      <c r="C699" s="2665" t="s">
        <v>577</v>
      </c>
      <c r="D699" s="2665"/>
      <c r="E699" s="2665"/>
      <c r="F699" s="2665"/>
      <c r="G699" s="2665"/>
      <c r="H699" s="2665"/>
      <c r="I699" s="2665"/>
      <c r="J699" s="2665"/>
      <c r="K699" s="2665"/>
      <c r="L699" s="2665"/>
      <c r="M699" s="2665"/>
      <c r="N699" s="2665"/>
      <c r="O699" s="2665"/>
      <c r="P699" s="2665"/>
      <c r="Q699" s="2665"/>
      <c r="R699" s="2665"/>
      <c r="S699" s="2665"/>
      <c r="T699" s="2665"/>
      <c r="U699" s="2665"/>
      <c r="V699" s="2665"/>
      <c r="W699" s="2665"/>
      <c r="X699" s="2665"/>
      <c r="Y699" s="2665"/>
      <c r="Z699" s="2665"/>
      <c r="AA699" s="2665"/>
      <c r="AB699" s="2665"/>
      <c r="AC699" s="2665"/>
      <c r="AD699" s="2665"/>
      <c r="AE699" s="2665"/>
      <c r="AF699" s="2665"/>
      <c r="AG699" s="2665"/>
      <c r="AH699" s="2665"/>
      <c r="AI699" s="2665"/>
      <c r="AJ699" s="2665"/>
      <c r="AK699" s="2665"/>
      <c r="AL699" s="2665"/>
      <c r="AM699" s="2665"/>
      <c r="AN699" s="2665"/>
      <c r="AO699" s="2665"/>
      <c r="AP699" s="2665"/>
      <c r="AQ699" s="2665"/>
      <c r="AR699" s="2665"/>
      <c r="AS699" s="2665"/>
      <c r="AT699" s="2665"/>
      <c r="AU699" s="2665"/>
      <c r="AV699" s="2665"/>
      <c r="AW699" s="2665"/>
      <c r="BA699" s="1672"/>
      <c r="BB699" s="1672"/>
      <c r="BC699" s="1672"/>
      <c r="BD699" s="1672"/>
      <c r="BE699" s="1672"/>
      <c r="BF699" s="1672"/>
      <c r="BG699" s="1672"/>
      <c r="BH699" s="1672"/>
      <c r="BI699" s="1672"/>
      <c r="BJ699" s="1672"/>
      <c r="BK699" s="1672"/>
      <c r="BL699" s="1672"/>
      <c r="BM699" s="1672"/>
      <c r="BN699" s="1672"/>
      <c r="BO699" s="1672"/>
      <c r="BP699" s="1672"/>
      <c r="BQ699" s="1672"/>
      <c r="BR699" s="1672"/>
      <c r="BU699" s="257"/>
      <c r="BV699" s="257"/>
      <c r="BW699" s="257"/>
      <c r="BX699" s="257"/>
      <c r="BY699" s="257"/>
      <c r="BZ699" s="257"/>
      <c r="CB699" s="257"/>
      <c r="CC699" s="257"/>
      <c r="CD699" s="257"/>
      <c r="CE699" s="257"/>
      <c r="CF699" s="257"/>
      <c r="CG699" s="257"/>
      <c r="CH699" s="257"/>
    </row>
    <row r="700" spans="1:90" ht="18" customHeight="1">
      <c r="C700" s="1247"/>
      <c r="D700" s="1247"/>
      <c r="E700" s="1247"/>
      <c r="F700" s="1247"/>
      <c r="G700" s="1247"/>
      <c r="H700" s="1247"/>
      <c r="I700" s="1247"/>
      <c r="J700" s="1247"/>
      <c r="K700" s="1247"/>
      <c r="L700" s="1247"/>
      <c r="M700" s="1247"/>
      <c r="N700" s="1247"/>
      <c r="O700" s="1247"/>
      <c r="P700" s="1247"/>
      <c r="Q700" s="1247"/>
      <c r="R700" s="1247"/>
      <c r="S700" s="1247"/>
      <c r="T700" s="1247"/>
      <c r="U700" s="1247"/>
      <c r="V700" s="1247"/>
      <c r="W700" s="1247"/>
      <c r="X700" s="1247"/>
      <c r="Y700" s="1247"/>
      <c r="Z700" s="1247"/>
      <c r="AA700" s="1247"/>
      <c r="AB700" s="1247"/>
      <c r="AC700" s="1247"/>
      <c r="AD700" s="1247"/>
      <c r="AE700" s="1247"/>
      <c r="AF700" s="1247"/>
      <c r="AG700" s="1247"/>
      <c r="AH700" s="1247"/>
      <c r="AI700" s="1247"/>
      <c r="AJ700" s="1247"/>
      <c r="AK700" s="1247"/>
      <c r="AL700" s="1247"/>
      <c r="AM700" s="1247"/>
      <c r="AN700" s="1247"/>
      <c r="AO700" s="1247"/>
      <c r="AP700" s="1247"/>
      <c r="AQ700" s="1247"/>
      <c r="AR700" s="1247"/>
      <c r="AS700" s="1247"/>
      <c r="AT700" s="1247"/>
      <c r="AU700" s="1247"/>
      <c r="AV700" s="1247"/>
      <c r="AW700" s="1247"/>
      <c r="BA700" s="331"/>
      <c r="BB700" s="331"/>
      <c r="BC700" s="331"/>
      <c r="BD700" s="331"/>
      <c r="BE700" s="331"/>
      <c r="BF700" s="331"/>
      <c r="BG700" s="331"/>
      <c r="BH700" s="331"/>
      <c r="BI700" s="331"/>
      <c r="BJ700" s="331"/>
      <c r="BK700" s="331"/>
      <c r="BL700" s="331"/>
      <c r="BM700" s="331"/>
      <c r="BN700" s="331"/>
      <c r="BO700" s="331"/>
      <c r="BP700" s="331"/>
      <c r="BQ700" s="331"/>
      <c r="BR700" s="331"/>
      <c r="BS700" s="331"/>
      <c r="BT700" s="331"/>
      <c r="BU700" s="331"/>
      <c r="BV700" s="331"/>
      <c r="BW700" s="331"/>
      <c r="BX700" s="331"/>
      <c r="BY700" s="331"/>
      <c r="BZ700" s="331"/>
      <c r="CB700" s="1611"/>
      <c r="CC700" s="1611"/>
      <c r="CD700" s="1611"/>
      <c r="CE700" s="1611"/>
      <c r="CF700" s="1611"/>
      <c r="CG700" s="1611"/>
      <c r="CH700" s="1611"/>
      <c r="CK700" s="1664"/>
    </row>
    <row r="701" spans="1:90" ht="17.25" customHeight="1">
      <c r="A701" s="1712">
        <v>16</v>
      </c>
      <c r="B701" s="908" t="s">
        <v>536</v>
      </c>
      <c r="C701" s="881" t="s">
        <v>878</v>
      </c>
      <c r="D701" s="883"/>
      <c r="E701" s="883"/>
      <c r="AA701" s="1625"/>
      <c r="AB701" s="1625"/>
      <c r="AE701" s="2283" t="s">
        <v>2039</v>
      </c>
      <c r="AF701" s="2283"/>
      <c r="AG701" s="2283"/>
      <c r="AH701" s="2283"/>
      <c r="AI701" s="2283"/>
      <c r="AJ701" s="2283"/>
      <c r="AK701" s="2283"/>
      <c r="AL701" s="2283"/>
      <c r="AM701" s="2283"/>
      <c r="AO701" s="2283" t="s">
        <v>512</v>
      </c>
      <c r="AP701" s="2283"/>
      <c r="AQ701" s="2283"/>
      <c r="AR701" s="2283"/>
      <c r="AS701" s="2283"/>
      <c r="AT701" s="2283"/>
      <c r="AU701" s="2283"/>
      <c r="AV701" s="2283"/>
      <c r="AW701" s="2283"/>
      <c r="BA701" s="331"/>
      <c r="BB701" s="331"/>
      <c r="BC701" s="331"/>
      <c r="BD701" s="331"/>
      <c r="BE701" s="331"/>
      <c r="BF701" s="331"/>
      <c r="BG701" s="331"/>
      <c r="BH701" s="331"/>
      <c r="BI701" s="331"/>
      <c r="BJ701" s="331"/>
      <c r="BK701" s="331"/>
      <c r="BL701" s="331"/>
      <c r="BM701" s="331"/>
      <c r="BN701" s="331"/>
      <c r="BO701" s="331"/>
      <c r="BP701" s="331"/>
      <c r="BQ701" s="331"/>
      <c r="BR701" s="331"/>
      <c r="BS701" s="331"/>
      <c r="BT701" s="331"/>
      <c r="BU701" s="331"/>
      <c r="BV701" s="331"/>
      <c r="BW701" s="331"/>
      <c r="BX701" s="331"/>
      <c r="BY701" s="331"/>
      <c r="BZ701" s="331"/>
      <c r="CB701" s="1611"/>
      <c r="CC701" s="1611"/>
      <c r="CD701" s="1611"/>
      <c r="CE701" s="1611"/>
      <c r="CF701" s="1611"/>
      <c r="CG701" s="1611"/>
      <c r="CH701" s="1611"/>
    </row>
    <row r="702" spans="1:90" ht="17.25" customHeight="1">
      <c r="AA702" s="1625"/>
      <c r="AB702" s="1625"/>
      <c r="AE702" s="2277" t="s">
        <v>574</v>
      </c>
      <c r="AF702" s="2227"/>
      <c r="AG702" s="2227"/>
      <c r="AH702" s="2228"/>
      <c r="AI702" s="2228"/>
      <c r="AJ702" s="2227"/>
      <c r="AK702" s="2228"/>
      <c r="AL702" s="2227"/>
      <c r="AM702" s="2227"/>
      <c r="AN702" s="1655"/>
      <c r="AO702" s="2226" t="s">
        <v>574</v>
      </c>
      <c r="AP702" s="2227"/>
      <c r="AQ702" s="2227"/>
      <c r="AR702" s="2228"/>
      <c r="AS702" s="2228"/>
      <c r="AT702" s="2228"/>
      <c r="AU702" s="2227"/>
      <c r="AV702" s="2227"/>
      <c r="AW702" s="2227"/>
      <c r="BA702" s="331"/>
      <c r="BB702" s="331"/>
      <c r="BC702" s="331"/>
      <c r="BD702" s="331"/>
      <c r="BE702" s="331"/>
      <c r="BF702" s="331"/>
      <c r="BG702" s="331"/>
      <c r="BH702" s="331"/>
      <c r="BI702" s="331"/>
      <c r="BJ702" s="331"/>
      <c r="BK702" s="331"/>
      <c r="BL702" s="331"/>
      <c r="BM702" s="331"/>
      <c r="BN702" s="331"/>
      <c r="BO702" s="331"/>
      <c r="BP702" s="331"/>
      <c r="BQ702" s="331"/>
      <c r="BR702" s="331"/>
      <c r="BS702" s="331"/>
      <c r="BT702" s="331"/>
      <c r="BU702" s="331"/>
      <c r="BV702" s="331"/>
      <c r="BW702" s="331"/>
      <c r="BX702" s="331"/>
      <c r="BY702" s="331"/>
      <c r="BZ702" s="331"/>
      <c r="CB702" s="1611"/>
      <c r="CC702" s="1611"/>
      <c r="CD702" s="1611"/>
      <c r="CE702" s="1611"/>
      <c r="CF702" s="1611"/>
      <c r="CG702" s="1611"/>
      <c r="CH702" s="1611"/>
    </row>
    <row r="703" spans="1:90" ht="18.75" customHeight="1">
      <c r="C703" s="1691" t="s">
        <v>965</v>
      </c>
      <c r="AA703" s="1625"/>
      <c r="AB703" s="1625"/>
      <c r="AE703" s="2374">
        <v>38300887048</v>
      </c>
      <c r="AF703" s="2374"/>
      <c r="AG703" s="2374"/>
      <c r="AH703" s="2375"/>
      <c r="AI703" s="2375"/>
      <c r="AJ703" s="2374"/>
      <c r="AK703" s="2376"/>
      <c r="AL703" s="2374"/>
      <c r="AM703" s="2374"/>
      <c r="AN703" s="1621"/>
      <c r="AO703" s="2374">
        <v>46559502199</v>
      </c>
      <c r="AP703" s="2374"/>
      <c r="AQ703" s="2374"/>
      <c r="AR703" s="2375"/>
      <c r="AS703" s="2375"/>
      <c r="AT703" s="2375"/>
      <c r="AU703" s="2374"/>
      <c r="AV703" s="2374"/>
      <c r="AW703" s="2374"/>
      <c r="BA703" s="331"/>
      <c r="BB703" s="331"/>
      <c r="BC703" s="331"/>
      <c r="BD703" s="331"/>
      <c r="BE703" s="331"/>
      <c r="BF703" s="331"/>
      <c r="BG703" s="331"/>
      <c r="BH703" s="331"/>
      <c r="BI703" s="331"/>
      <c r="BJ703" s="331"/>
      <c r="BK703" s="331"/>
      <c r="BL703" s="331"/>
      <c r="BM703" s="331"/>
      <c r="BN703" s="331"/>
      <c r="BO703" s="331"/>
      <c r="BP703" s="331"/>
      <c r="BQ703" s="331"/>
      <c r="BR703" s="331"/>
      <c r="BS703" s="331"/>
      <c r="BT703" s="331"/>
      <c r="BU703" s="331"/>
      <c r="BV703" s="331"/>
      <c r="BW703" s="331"/>
      <c r="BX703" s="331"/>
      <c r="BY703" s="331"/>
      <c r="BZ703" s="331"/>
      <c r="CB703" s="1611"/>
      <c r="CC703" s="1611"/>
      <c r="CD703" s="1611"/>
      <c r="CE703" s="1611"/>
      <c r="CF703" s="1611"/>
      <c r="CG703" s="1611"/>
      <c r="CH703" s="1611"/>
      <c r="CI703" s="1226"/>
      <c r="CJ703" s="1279"/>
      <c r="CK703" s="438"/>
      <c r="CL703" s="1664"/>
    </row>
    <row r="704" spans="1:90" ht="18.75" customHeight="1">
      <c r="C704" s="1170" t="s">
        <v>1438</v>
      </c>
      <c r="AA704" s="1625"/>
      <c r="AB704" s="1625"/>
      <c r="AE704" s="2229">
        <v>583208891</v>
      </c>
      <c r="AF704" s="2229"/>
      <c r="AG704" s="2229"/>
      <c r="AH704" s="2229"/>
      <c r="AI704" s="2229"/>
      <c r="AJ704" s="2229"/>
      <c r="AK704" s="2229"/>
      <c r="AL704" s="2229"/>
      <c r="AM704" s="2229"/>
      <c r="AN704" s="1621"/>
      <c r="AO704" s="2232">
        <v>596578325</v>
      </c>
      <c r="AP704" s="2232"/>
      <c r="AQ704" s="2232"/>
      <c r="AR704" s="2232"/>
      <c r="AS704" s="2232"/>
      <c r="AT704" s="2232"/>
      <c r="AU704" s="2232"/>
      <c r="AV704" s="2232"/>
      <c r="AW704" s="2232"/>
      <c r="BA704" s="331"/>
      <c r="BB704" s="331"/>
      <c r="BC704" s="331"/>
      <c r="BD704" s="331"/>
      <c r="BE704" s="331"/>
      <c r="BF704" s="331"/>
      <c r="BG704" s="331"/>
      <c r="BH704" s="331"/>
      <c r="BI704" s="331"/>
      <c r="BJ704" s="331"/>
      <c r="BK704" s="331"/>
      <c r="BL704" s="331"/>
      <c r="BM704" s="331"/>
      <c r="BN704" s="331"/>
      <c r="BO704" s="331"/>
      <c r="BP704" s="331"/>
      <c r="BQ704" s="331"/>
      <c r="BR704" s="331"/>
      <c r="BS704" s="331"/>
      <c r="BT704" s="331"/>
      <c r="BU704" s="331"/>
      <c r="BV704" s="331"/>
      <c r="BW704" s="331"/>
      <c r="BX704" s="331"/>
      <c r="BY704" s="331"/>
      <c r="BZ704" s="331"/>
      <c r="CB704" s="1611"/>
      <c r="CC704" s="1611"/>
      <c r="CD704" s="1611"/>
      <c r="CE704" s="1611"/>
      <c r="CF704" s="1611"/>
      <c r="CG704" s="1611"/>
      <c r="CH704" s="1611"/>
      <c r="CK704" s="438"/>
      <c r="CL704" s="1664"/>
    </row>
    <row r="705" spans="1:91" ht="18.75" customHeight="1">
      <c r="A705" s="440"/>
      <c r="B705" s="1702"/>
      <c r="C705" s="1170" t="s">
        <v>1439</v>
      </c>
      <c r="AA705" s="1625"/>
      <c r="AB705" s="1625"/>
      <c r="AE705" s="2229">
        <v>37565150282</v>
      </c>
      <c r="AF705" s="2229"/>
      <c r="AG705" s="2229"/>
      <c r="AH705" s="2229"/>
      <c r="AI705" s="2229"/>
      <c r="AJ705" s="2229"/>
      <c r="AK705" s="2229"/>
      <c r="AL705" s="2229"/>
      <c r="AM705" s="2229"/>
      <c r="AN705" s="1621"/>
      <c r="AO705" s="2229">
        <v>44056432906</v>
      </c>
      <c r="AP705" s="2229"/>
      <c r="AQ705" s="2229"/>
      <c r="AR705" s="2229"/>
      <c r="AS705" s="2229"/>
      <c r="AT705" s="2229"/>
      <c r="AU705" s="2229"/>
      <c r="AV705" s="2229"/>
      <c r="AW705" s="2229"/>
      <c r="AY705" s="1702"/>
      <c r="AZ705" s="1702"/>
      <c r="BA705" s="331"/>
      <c r="BB705" s="331"/>
      <c r="BC705" s="331"/>
      <c r="BD705" s="331"/>
      <c r="BE705" s="331"/>
      <c r="BF705" s="331"/>
      <c r="BG705" s="331"/>
      <c r="BH705" s="331"/>
      <c r="BI705" s="331"/>
      <c r="BJ705" s="331"/>
      <c r="BK705" s="331"/>
      <c r="BL705" s="331"/>
      <c r="BM705" s="331"/>
      <c r="BN705" s="331"/>
      <c r="BO705" s="331"/>
      <c r="BP705" s="331"/>
      <c r="BQ705" s="331"/>
      <c r="BR705" s="331"/>
      <c r="BS705" s="331"/>
      <c r="BT705" s="331"/>
      <c r="BU705" s="331"/>
      <c r="BV705" s="331"/>
      <c r="BW705" s="331"/>
      <c r="BX705" s="331"/>
      <c r="BY705" s="331"/>
      <c r="BZ705" s="331"/>
      <c r="CB705" s="1611"/>
      <c r="CC705" s="1611"/>
      <c r="CD705" s="1611"/>
      <c r="CE705" s="1611"/>
      <c r="CF705" s="1611"/>
      <c r="CG705" s="1611"/>
      <c r="CH705" s="1611"/>
      <c r="CI705" s="1387"/>
      <c r="CJ705" s="1850"/>
      <c r="CK705" s="1664"/>
    </row>
    <row r="706" spans="1:91" ht="18.75" customHeight="1">
      <c r="A706" s="440"/>
      <c r="B706" s="1702"/>
      <c r="C706" s="1170" t="s">
        <v>1441</v>
      </c>
      <c r="AA706" s="1625"/>
      <c r="AB706" s="1625"/>
      <c r="AE706" s="2229"/>
      <c r="AF706" s="2229"/>
      <c r="AG706" s="2229"/>
      <c r="AH706" s="2229"/>
      <c r="AI706" s="2229"/>
      <c r="AJ706" s="2229"/>
      <c r="AK706" s="2229"/>
      <c r="AL706" s="2229"/>
      <c r="AM706" s="2229"/>
      <c r="AN706" s="1621"/>
      <c r="AO706" s="2229">
        <v>221231487</v>
      </c>
      <c r="AP706" s="2229"/>
      <c r="AQ706" s="2229"/>
      <c r="AR706" s="2229"/>
      <c r="AS706" s="2229"/>
      <c r="AT706" s="2229"/>
      <c r="AU706" s="2229"/>
      <c r="AV706" s="2229"/>
      <c r="AW706" s="2229"/>
      <c r="AY706" s="1702"/>
      <c r="AZ706" s="1702"/>
      <c r="BA706" s="331"/>
      <c r="BB706" s="331"/>
      <c r="BC706" s="331"/>
      <c r="BD706" s="331"/>
      <c r="BE706" s="331"/>
      <c r="BF706" s="331"/>
      <c r="BG706" s="331"/>
      <c r="BH706" s="331"/>
      <c r="BI706" s="331"/>
      <c r="BJ706" s="331"/>
      <c r="BK706" s="331"/>
      <c r="BL706" s="331"/>
      <c r="BM706" s="331"/>
      <c r="BN706" s="331"/>
      <c r="BO706" s="331"/>
      <c r="BP706" s="331"/>
      <c r="BQ706" s="331"/>
      <c r="BR706" s="331"/>
      <c r="BS706" s="331"/>
      <c r="BT706" s="331"/>
      <c r="BU706" s="331"/>
      <c r="BV706" s="331"/>
      <c r="BW706" s="331"/>
      <c r="BX706" s="331"/>
      <c r="BY706" s="331"/>
      <c r="BZ706" s="331"/>
      <c r="CB706" s="1611"/>
      <c r="CC706" s="1611"/>
      <c r="CD706" s="1611"/>
      <c r="CE706" s="1611"/>
      <c r="CF706" s="1611"/>
      <c r="CG706" s="1611"/>
      <c r="CH706" s="1611"/>
      <c r="CJ706" s="1850"/>
      <c r="CK706" s="1664"/>
    </row>
    <row r="707" spans="1:91" ht="18.75" customHeight="1">
      <c r="A707" s="440"/>
      <c r="B707" s="1702"/>
      <c r="C707" s="1170" t="s">
        <v>1440</v>
      </c>
      <c r="AA707" s="1625"/>
      <c r="AB707" s="1625"/>
      <c r="AE707" s="2229">
        <v>152527875</v>
      </c>
      <c r="AF707" s="2229"/>
      <c r="AG707" s="2229"/>
      <c r="AH707" s="2229"/>
      <c r="AI707" s="2229"/>
      <c r="AJ707" s="2229"/>
      <c r="AK707" s="2229"/>
      <c r="AL707" s="2229"/>
      <c r="AM707" s="2229"/>
      <c r="AN707" s="1621"/>
      <c r="AO707" s="2229">
        <v>1685259481</v>
      </c>
      <c r="AP707" s="2229"/>
      <c r="AQ707" s="2229"/>
      <c r="AR707" s="2229"/>
      <c r="AS707" s="2229"/>
      <c r="AT707" s="2229"/>
      <c r="AU707" s="2229"/>
      <c r="AV707" s="2229"/>
      <c r="AW707" s="2229"/>
      <c r="AY707" s="1702"/>
      <c r="AZ707" s="1702"/>
      <c r="BA707" s="331"/>
      <c r="BB707" s="331"/>
      <c r="BC707" s="331"/>
      <c r="BD707" s="331"/>
      <c r="BE707" s="331"/>
      <c r="BF707" s="331"/>
      <c r="BG707" s="331"/>
      <c r="BH707" s="331"/>
      <c r="BI707" s="331"/>
      <c r="BJ707" s="331"/>
      <c r="BK707" s="331"/>
      <c r="BL707" s="331"/>
      <c r="BM707" s="331"/>
      <c r="BN707" s="331"/>
      <c r="BO707" s="331"/>
      <c r="BP707" s="331"/>
      <c r="BQ707" s="331"/>
      <c r="BR707" s="331"/>
      <c r="BS707" s="331"/>
      <c r="BT707" s="331"/>
      <c r="BU707" s="331"/>
      <c r="BV707" s="331"/>
      <c r="BW707" s="331"/>
      <c r="BX707" s="331"/>
      <c r="BY707" s="331"/>
      <c r="BZ707" s="331"/>
      <c r="CB707" s="1611"/>
      <c r="CC707" s="1611"/>
      <c r="CD707" s="1611"/>
      <c r="CE707" s="1611"/>
      <c r="CF707" s="1611"/>
      <c r="CG707" s="1611"/>
      <c r="CH707" s="1611"/>
      <c r="CJ707" s="1850"/>
    </row>
    <row r="708" spans="1:91" ht="18.75" hidden="1" customHeight="1">
      <c r="A708" s="440"/>
      <c r="B708" s="1702"/>
      <c r="C708" s="1634" t="s">
        <v>999</v>
      </c>
      <c r="AA708" s="1625"/>
      <c r="AB708" s="1625"/>
      <c r="AE708" s="2229"/>
      <c r="AF708" s="2229"/>
      <c r="AG708" s="2229"/>
      <c r="AH708" s="2229"/>
      <c r="AI708" s="2229"/>
      <c r="AJ708" s="2229"/>
      <c r="AK708" s="2229"/>
      <c r="AL708" s="2229"/>
      <c r="AM708" s="2229"/>
      <c r="AN708" s="1621"/>
      <c r="AO708" s="2229"/>
      <c r="AP708" s="2229"/>
      <c r="AQ708" s="2229"/>
      <c r="AR708" s="2229"/>
      <c r="AS708" s="2229"/>
      <c r="AT708" s="2229"/>
      <c r="AU708" s="2229"/>
      <c r="AV708" s="2229"/>
      <c r="AW708" s="2229"/>
      <c r="AY708" s="1702"/>
      <c r="AZ708" s="1702"/>
      <c r="BA708" s="331"/>
      <c r="BB708" s="331"/>
      <c r="BC708" s="331"/>
      <c r="BD708" s="331"/>
      <c r="BE708" s="331"/>
      <c r="BF708" s="331"/>
      <c r="BG708" s="331"/>
      <c r="BH708" s="331"/>
      <c r="BI708" s="331"/>
      <c r="BJ708" s="331"/>
      <c r="BK708" s="331"/>
      <c r="BL708" s="331"/>
      <c r="BM708" s="331"/>
      <c r="BN708" s="331"/>
      <c r="BO708" s="331"/>
      <c r="BP708" s="331"/>
      <c r="BQ708" s="331"/>
      <c r="BR708" s="331"/>
      <c r="BS708" s="331"/>
      <c r="BT708" s="331"/>
      <c r="BU708" s="331"/>
      <c r="BV708" s="331"/>
      <c r="BW708" s="331"/>
      <c r="BX708" s="331"/>
      <c r="BY708" s="331"/>
      <c r="BZ708" s="331"/>
      <c r="CB708" s="1611"/>
      <c r="CC708" s="1611"/>
      <c r="CD708" s="1611"/>
      <c r="CE708" s="1611"/>
      <c r="CF708" s="1611"/>
      <c r="CG708" s="1611"/>
      <c r="CH708" s="1611"/>
    </row>
    <row r="709" spans="1:91" ht="18.75" hidden="1" customHeight="1">
      <c r="A709" s="440"/>
      <c r="B709" s="1702"/>
      <c r="C709" s="1634" t="s">
        <v>1000</v>
      </c>
      <c r="AA709" s="1625"/>
      <c r="AB709" s="1625"/>
      <c r="AE709" s="2229"/>
      <c r="AF709" s="2229"/>
      <c r="AG709" s="2229"/>
      <c r="AH709" s="2229"/>
      <c r="AI709" s="2229"/>
      <c r="AJ709" s="2229"/>
      <c r="AK709" s="2229"/>
      <c r="AL709" s="2229"/>
      <c r="AM709" s="2229"/>
      <c r="AN709" s="1621"/>
      <c r="AO709" s="2229"/>
      <c r="AP709" s="2229"/>
      <c r="AQ709" s="2229"/>
      <c r="AR709" s="2229"/>
      <c r="AS709" s="2229"/>
      <c r="AT709" s="2229"/>
      <c r="AU709" s="2229"/>
      <c r="AV709" s="2229"/>
      <c r="AW709" s="2229"/>
      <c r="AY709" s="1702"/>
      <c r="AZ709" s="1702"/>
      <c r="BA709" s="331"/>
      <c r="BB709" s="331"/>
      <c r="BC709" s="331"/>
      <c r="BD709" s="331"/>
      <c r="BE709" s="331"/>
      <c r="BF709" s="331"/>
      <c r="BG709" s="331"/>
      <c r="BH709" s="331"/>
      <c r="BI709" s="331"/>
      <c r="BJ709" s="331"/>
      <c r="BK709" s="331"/>
      <c r="BL709" s="331"/>
      <c r="BM709" s="331"/>
      <c r="BN709" s="331"/>
      <c r="BO709" s="331"/>
      <c r="BP709" s="331"/>
      <c r="BQ709" s="331"/>
      <c r="BR709" s="331"/>
      <c r="BS709" s="331"/>
      <c r="BT709" s="331"/>
      <c r="BU709" s="331"/>
      <c r="BV709" s="331"/>
      <c r="BW709" s="331"/>
      <c r="BX709" s="331"/>
      <c r="BY709" s="331"/>
      <c r="BZ709" s="331"/>
      <c r="CB709" s="1611"/>
      <c r="CC709" s="1611"/>
      <c r="CD709" s="1611"/>
      <c r="CE709" s="1611"/>
      <c r="CF709" s="1611"/>
      <c r="CG709" s="1611"/>
      <c r="CH709" s="1611"/>
    </row>
    <row r="710" spans="1:91" s="1691" customFormat="1" ht="18.75" hidden="1" customHeight="1">
      <c r="A710" s="1712"/>
      <c r="B710" s="1672"/>
      <c r="C710" s="1691" t="s">
        <v>966</v>
      </c>
      <c r="AA710" s="1665"/>
      <c r="AB710" s="1665"/>
      <c r="AE710" s="2230">
        <v>0</v>
      </c>
      <c r="AF710" s="2230"/>
      <c r="AG710" s="2230"/>
      <c r="AH710" s="2230"/>
      <c r="AI710" s="2230"/>
      <c r="AJ710" s="2230"/>
      <c r="AK710" s="2230"/>
      <c r="AL710" s="2230"/>
      <c r="AM710" s="2230"/>
      <c r="AN710" s="1622"/>
      <c r="AO710" s="2230">
        <v>0</v>
      </c>
      <c r="AP710" s="2230"/>
      <c r="AQ710" s="2230"/>
      <c r="AR710" s="2230"/>
      <c r="AS710" s="2230"/>
      <c r="AT710" s="2230"/>
      <c r="AU710" s="2230"/>
      <c r="AV710" s="2230"/>
      <c r="AW710" s="2230"/>
      <c r="AY710" s="1672"/>
      <c r="AZ710" s="1672"/>
      <c r="BA710" s="1195"/>
      <c r="BB710" s="1195"/>
      <c r="BC710" s="1195"/>
      <c r="BD710" s="1195"/>
      <c r="BE710" s="1195"/>
      <c r="BF710" s="1195"/>
      <c r="BG710" s="1195"/>
      <c r="BH710" s="1195"/>
      <c r="BI710" s="1195"/>
      <c r="BJ710" s="1195"/>
      <c r="BK710" s="1195"/>
      <c r="BL710" s="1195"/>
      <c r="BM710" s="1195"/>
      <c r="BN710" s="1195"/>
      <c r="BO710" s="1195"/>
      <c r="BP710" s="1195"/>
      <c r="BQ710" s="1195"/>
      <c r="BR710" s="1195"/>
      <c r="BS710" s="1195"/>
      <c r="BT710" s="1195"/>
      <c r="BU710" s="1195"/>
      <c r="BV710" s="1195"/>
      <c r="BW710" s="1195"/>
      <c r="BX710" s="1195"/>
      <c r="BY710" s="1195"/>
      <c r="BZ710" s="1195"/>
      <c r="CB710" s="257"/>
      <c r="CC710" s="257"/>
      <c r="CD710" s="257"/>
      <c r="CE710" s="257"/>
      <c r="CF710" s="257"/>
      <c r="CG710" s="257"/>
      <c r="CH710" s="257"/>
      <c r="CI710" s="1226"/>
      <c r="CJ710" s="1279"/>
      <c r="CK710" s="1248"/>
      <c r="CL710" s="1279"/>
      <c r="CM710" s="1226"/>
    </row>
    <row r="711" spans="1:91" ht="21.75" hidden="1" customHeight="1">
      <c r="A711" s="440"/>
      <c r="B711" s="1702"/>
      <c r="C711" s="1634" t="s">
        <v>879</v>
      </c>
      <c r="AA711" s="1625"/>
      <c r="AB711" s="1625"/>
      <c r="AE711" s="2229"/>
      <c r="AF711" s="2229"/>
      <c r="AG711" s="2229"/>
      <c r="AH711" s="2229"/>
      <c r="AI711" s="2229"/>
      <c r="AJ711" s="2229"/>
      <c r="AK711" s="2229"/>
      <c r="AL711" s="2229"/>
      <c r="AM711" s="2229"/>
      <c r="AN711" s="1621"/>
      <c r="AO711" s="2229"/>
      <c r="AP711" s="2229"/>
      <c r="AQ711" s="2229"/>
      <c r="AR711" s="2229"/>
      <c r="AS711" s="2229"/>
      <c r="AT711" s="2229"/>
      <c r="AU711" s="2229"/>
      <c r="AV711" s="2229"/>
      <c r="AW711" s="2229"/>
      <c r="AY711" s="1702"/>
      <c r="AZ711" s="1702"/>
      <c r="BA711" s="331"/>
      <c r="BB711" s="331"/>
      <c r="BC711" s="331"/>
      <c r="BD711" s="331"/>
      <c r="BE711" s="331"/>
      <c r="BF711" s="331"/>
      <c r="BG711" s="331"/>
      <c r="BH711" s="331"/>
      <c r="BI711" s="331"/>
      <c r="BJ711" s="331"/>
      <c r="BK711" s="331"/>
      <c r="BL711" s="331"/>
      <c r="BM711" s="331"/>
      <c r="BN711" s="331"/>
      <c r="BO711" s="331"/>
      <c r="BP711" s="331"/>
      <c r="BQ711" s="331"/>
      <c r="BR711" s="331"/>
      <c r="BS711" s="331"/>
      <c r="BT711" s="331"/>
      <c r="BU711" s="331"/>
      <c r="BV711" s="331"/>
      <c r="BW711" s="331"/>
      <c r="BX711" s="331"/>
      <c r="BY711" s="331"/>
      <c r="BZ711" s="331"/>
      <c r="CB711" s="1611"/>
      <c r="CC711" s="1611"/>
      <c r="CD711" s="1611"/>
      <c r="CE711" s="1611"/>
      <c r="CF711" s="1611"/>
      <c r="CG711" s="1611"/>
      <c r="CH711" s="1611"/>
    </row>
    <row r="712" spans="1:91" ht="21.75" hidden="1" customHeight="1">
      <c r="A712" s="440"/>
      <c r="B712" s="1702"/>
      <c r="C712" s="1170" t="s">
        <v>912</v>
      </c>
      <c r="AA712" s="1625"/>
      <c r="AB712" s="1625"/>
      <c r="AE712" s="2406"/>
      <c r="AF712" s="2406"/>
      <c r="AG712" s="2406"/>
      <c r="AH712" s="2407"/>
      <c r="AI712" s="2407"/>
      <c r="AJ712" s="2406"/>
      <c r="AK712" s="2407"/>
      <c r="AL712" s="2406"/>
      <c r="AM712" s="2406"/>
      <c r="AN712" s="1621"/>
      <c r="AO712" s="2406"/>
      <c r="AP712" s="2406"/>
      <c r="AQ712" s="2406"/>
      <c r="AR712" s="2407"/>
      <c r="AS712" s="2407"/>
      <c r="AT712" s="2407"/>
      <c r="AU712" s="2406"/>
      <c r="AV712" s="2406"/>
      <c r="AW712" s="2406"/>
      <c r="AY712" s="1702"/>
      <c r="AZ712" s="1702"/>
      <c r="BA712" s="331"/>
      <c r="BB712" s="331"/>
      <c r="BC712" s="331"/>
      <c r="BD712" s="331"/>
      <c r="BE712" s="331"/>
      <c r="BF712" s="331"/>
      <c r="BG712" s="331"/>
      <c r="BH712" s="331"/>
      <c r="BI712" s="331"/>
      <c r="BJ712" s="331"/>
      <c r="BK712" s="331"/>
      <c r="BL712" s="331"/>
      <c r="BM712" s="331"/>
      <c r="BN712" s="331"/>
      <c r="BO712" s="331"/>
      <c r="BP712" s="331"/>
      <c r="BQ712" s="331"/>
      <c r="BR712" s="331"/>
      <c r="BS712" s="331"/>
      <c r="BT712" s="331"/>
      <c r="BU712" s="331"/>
      <c r="BV712" s="331"/>
      <c r="BW712" s="331"/>
      <c r="BX712" s="331"/>
      <c r="BY712" s="331"/>
      <c r="BZ712" s="331"/>
      <c r="CB712" s="1611"/>
      <c r="CC712" s="1611"/>
      <c r="CD712" s="1611"/>
      <c r="CE712" s="1611"/>
      <c r="CF712" s="1611"/>
      <c r="CG712" s="1611"/>
      <c r="CH712" s="1611"/>
    </row>
    <row r="713" spans="1:91" s="1691" customFormat="1" ht="17.25" customHeight="1" thickBot="1">
      <c r="A713" s="1712"/>
      <c r="B713" s="1672"/>
      <c r="C713" s="2394" t="s">
        <v>580</v>
      </c>
      <c r="D713" s="2394"/>
      <c r="E713" s="2394"/>
      <c r="F713" s="2394"/>
      <c r="G713" s="2394"/>
      <c r="H713" s="2394"/>
      <c r="I713" s="2394"/>
      <c r="J713" s="2394"/>
      <c r="K713" s="2394"/>
      <c r="L713" s="2394"/>
      <c r="M713" s="2394"/>
      <c r="N713" s="2394"/>
      <c r="O713" s="2394"/>
      <c r="P713" s="2394"/>
      <c r="Q713" s="2394"/>
      <c r="R713" s="2394"/>
      <c r="S713" s="2394"/>
      <c r="T713" s="2394"/>
      <c r="U713" s="2394"/>
      <c r="V713" s="2394"/>
      <c r="W713" s="2394"/>
      <c r="X713" s="2394"/>
      <c r="Y713" s="2394"/>
      <c r="Z713" s="2394"/>
      <c r="AA713" s="2394"/>
      <c r="AB713" s="2394"/>
      <c r="AC713" s="2394"/>
      <c r="AE713" s="2243">
        <v>38300887048</v>
      </c>
      <c r="AF713" s="2243"/>
      <c r="AG713" s="2243"/>
      <c r="AH713" s="2244"/>
      <c r="AI713" s="2244"/>
      <c r="AJ713" s="2243"/>
      <c r="AK713" s="2244"/>
      <c r="AL713" s="2243"/>
      <c r="AM713" s="2243"/>
      <c r="AN713" s="1622"/>
      <c r="AO713" s="2243">
        <v>46559502199</v>
      </c>
      <c r="AP713" s="2243"/>
      <c r="AQ713" s="2243"/>
      <c r="AR713" s="2244"/>
      <c r="AS713" s="2244"/>
      <c r="AT713" s="2245"/>
      <c r="AU713" s="2243"/>
      <c r="AV713" s="2243"/>
      <c r="AW713" s="2243"/>
      <c r="AY713" s="1672"/>
      <c r="AZ713" s="1672"/>
      <c r="BA713" s="1195"/>
      <c r="BB713" s="1195"/>
      <c r="BC713" s="1195"/>
      <c r="BD713" s="1195"/>
      <c r="BE713" s="1195"/>
      <c r="BF713" s="1195"/>
      <c r="BG713" s="1195"/>
      <c r="BH713" s="1195"/>
      <c r="BI713" s="1195"/>
      <c r="BJ713" s="1195"/>
      <c r="BK713" s="1195"/>
      <c r="BL713" s="1195"/>
      <c r="BM713" s="1195"/>
      <c r="BN713" s="1195"/>
      <c r="BO713" s="1195"/>
      <c r="BP713" s="1195"/>
      <c r="BQ713" s="1195"/>
      <c r="BR713" s="1195"/>
      <c r="BS713" s="1195"/>
      <c r="BT713" s="1195"/>
      <c r="BU713" s="1195"/>
      <c r="BV713" s="1195"/>
      <c r="BW713" s="1195"/>
      <c r="BX713" s="1195"/>
      <c r="BY713" s="1195"/>
      <c r="BZ713" s="1195"/>
      <c r="CB713" s="257"/>
      <c r="CC713" s="257"/>
      <c r="CD713" s="257"/>
      <c r="CE713" s="257"/>
      <c r="CF713" s="257"/>
      <c r="CG713" s="257"/>
      <c r="CH713" s="257"/>
      <c r="CI713" s="1226"/>
      <c r="CJ713" s="1279"/>
      <c r="CK713" s="1279"/>
      <c r="CL713" s="1279"/>
      <c r="CM713" s="1226"/>
    </row>
    <row r="714" spans="1:91" s="1691" customFormat="1" ht="17.25" customHeight="1" thickTop="1">
      <c r="A714" s="1712"/>
      <c r="B714" s="1672"/>
      <c r="C714" s="1670"/>
      <c r="D714" s="1670"/>
      <c r="E714" s="1670"/>
      <c r="F714" s="1670"/>
      <c r="G714" s="1670"/>
      <c r="H714" s="1670"/>
      <c r="I714" s="1670"/>
      <c r="J714" s="1670"/>
      <c r="K714" s="1670"/>
      <c r="L714" s="1670"/>
      <c r="M714" s="1670"/>
      <c r="N714" s="1670"/>
      <c r="O714" s="1670"/>
      <c r="P714" s="1670"/>
      <c r="Q714" s="1670"/>
      <c r="R714" s="1670"/>
      <c r="S714" s="1670"/>
      <c r="T714" s="1670"/>
      <c r="U714" s="1670"/>
      <c r="V714" s="1670"/>
      <c r="W714" s="1670"/>
      <c r="X714" s="1670"/>
      <c r="Y714" s="1670"/>
      <c r="Z714" s="1670"/>
      <c r="AA714" s="1670"/>
      <c r="AB714" s="1670"/>
      <c r="AC714" s="1670"/>
      <c r="AE714" s="1660"/>
      <c r="AF714" s="1660"/>
      <c r="AG714" s="1660"/>
      <c r="AH714" s="1660"/>
      <c r="AI714" s="1660"/>
      <c r="AJ714" s="1660"/>
      <c r="AK714" s="1660"/>
      <c r="AL714" s="1660"/>
      <c r="AM714" s="1660"/>
      <c r="AN714" s="1279"/>
      <c r="AO714" s="1660"/>
      <c r="AP714" s="1660"/>
      <c r="AQ714" s="1660"/>
      <c r="AR714" s="1660"/>
      <c r="AS714" s="1660"/>
      <c r="AT714" s="1660"/>
      <c r="AU714" s="1660"/>
      <c r="AV714" s="1660"/>
      <c r="AW714" s="1660"/>
      <c r="AY714" s="1672"/>
      <c r="AZ714" s="1672"/>
      <c r="BA714" s="1195"/>
      <c r="BB714" s="1195"/>
      <c r="BC714" s="1195"/>
      <c r="BD714" s="1195"/>
      <c r="BE714" s="1195"/>
      <c r="BF714" s="1195"/>
      <c r="BG714" s="1195"/>
      <c r="BH714" s="1195"/>
      <c r="BI714" s="1195"/>
      <c r="BJ714" s="1195"/>
      <c r="BK714" s="1195"/>
      <c r="BL714" s="1195"/>
      <c r="BM714" s="1195"/>
      <c r="BN714" s="1195"/>
      <c r="BO714" s="1195"/>
      <c r="BP714" s="1195"/>
      <c r="BQ714" s="1195"/>
      <c r="BR714" s="1195"/>
      <c r="BS714" s="1195"/>
      <c r="BT714" s="1195"/>
      <c r="BU714" s="1195"/>
      <c r="BV714" s="1195"/>
      <c r="BW714" s="1195"/>
      <c r="BX714" s="1195"/>
      <c r="BY714" s="1195"/>
      <c r="BZ714" s="1195"/>
      <c r="CB714" s="257"/>
      <c r="CC714" s="257"/>
      <c r="CD714" s="257"/>
      <c r="CE714" s="257"/>
      <c r="CF714" s="257"/>
      <c r="CG714" s="257"/>
      <c r="CH714" s="257"/>
      <c r="CI714" s="1226"/>
      <c r="CJ714" s="1279"/>
      <c r="CK714" s="1279"/>
      <c r="CL714" s="1279"/>
      <c r="CM714" s="1226"/>
    </row>
    <row r="715" spans="1:91" ht="17.25" customHeight="1">
      <c r="A715" s="1712">
        <v>17</v>
      </c>
      <c r="C715" s="1195" t="s">
        <v>1659</v>
      </c>
      <c r="D715" s="331"/>
      <c r="E715" s="331"/>
      <c r="F715" s="331"/>
      <c r="G715" s="331"/>
      <c r="H715" s="331"/>
      <c r="I715" s="331"/>
      <c r="J715" s="331"/>
      <c r="K715" s="331"/>
      <c r="L715" s="331"/>
      <c r="M715" s="331"/>
      <c r="N715" s="331"/>
      <c r="O715" s="331"/>
      <c r="P715" s="331"/>
      <c r="Q715" s="331"/>
      <c r="R715" s="331"/>
      <c r="S715" s="331"/>
      <c r="T715" s="331"/>
      <c r="U715" s="331"/>
      <c r="V715" s="331"/>
      <c r="W715" s="331"/>
      <c r="X715" s="331"/>
      <c r="Y715" s="331"/>
      <c r="Z715" s="331"/>
      <c r="AA715" s="331"/>
      <c r="AB715" s="331"/>
      <c r="AC715" s="331"/>
      <c r="AD715" s="331"/>
      <c r="AE715" s="2225" t="s">
        <v>2039</v>
      </c>
      <c r="AF715" s="2225"/>
      <c r="AG715" s="2225"/>
      <c r="AH715" s="2225"/>
      <c r="AI715" s="2225"/>
      <c r="AJ715" s="2225"/>
      <c r="AK715" s="2225"/>
      <c r="AL715" s="2225"/>
      <c r="AM715" s="2225"/>
      <c r="AN715" s="1681"/>
      <c r="AO715" s="2225" t="s">
        <v>512</v>
      </c>
      <c r="AP715" s="2225"/>
      <c r="AQ715" s="2225"/>
      <c r="AR715" s="2225"/>
      <c r="AS715" s="2225"/>
      <c r="AT715" s="2225"/>
      <c r="AU715" s="2225"/>
      <c r="AV715" s="2225"/>
      <c r="AW715" s="2225"/>
      <c r="BA715" s="331"/>
      <c r="BB715" s="331"/>
      <c r="BC715" s="331"/>
      <c r="BD715" s="331"/>
      <c r="BE715" s="331"/>
      <c r="BF715" s="331"/>
      <c r="BG715" s="331"/>
      <c r="BH715" s="331"/>
      <c r="BI715" s="331"/>
      <c r="BJ715" s="331"/>
      <c r="BK715" s="331"/>
      <c r="BL715" s="331"/>
      <c r="BM715" s="331"/>
      <c r="BN715" s="331"/>
      <c r="BO715" s="331"/>
      <c r="BP715" s="331"/>
      <c r="BQ715" s="331"/>
      <c r="BR715" s="331"/>
      <c r="BS715" s="331"/>
      <c r="BT715" s="331"/>
      <c r="BU715" s="331"/>
      <c r="BV715" s="331"/>
      <c r="BW715" s="331"/>
      <c r="BX715" s="331"/>
      <c r="BY715" s="331"/>
      <c r="BZ715" s="331"/>
      <c r="CB715" s="1611"/>
      <c r="CC715" s="1611"/>
      <c r="CD715" s="1611"/>
      <c r="CE715" s="1611"/>
      <c r="CF715" s="1611"/>
      <c r="CG715" s="1611"/>
      <c r="CH715" s="1611"/>
    </row>
    <row r="716" spans="1:91" ht="17.25" customHeight="1">
      <c r="C716" s="331"/>
      <c r="D716" s="331"/>
      <c r="E716" s="331"/>
      <c r="F716" s="331"/>
      <c r="G716" s="331"/>
      <c r="H716" s="331"/>
      <c r="I716" s="331"/>
      <c r="J716" s="331"/>
      <c r="K716" s="331"/>
      <c r="L716" s="331"/>
      <c r="M716" s="331"/>
      <c r="N716" s="331"/>
      <c r="O716" s="331"/>
      <c r="P716" s="331"/>
      <c r="Q716" s="331"/>
      <c r="R716" s="331"/>
      <c r="S716" s="331"/>
      <c r="T716" s="331"/>
      <c r="U716" s="331"/>
      <c r="V716" s="331"/>
      <c r="W716" s="331"/>
      <c r="X716" s="331"/>
      <c r="Y716" s="1604"/>
      <c r="Z716" s="1604"/>
      <c r="AA716" s="1604"/>
      <c r="AB716" s="331"/>
      <c r="AC716" s="331"/>
      <c r="AD716" s="331"/>
      <c r="AE716" s="2238" t="s">
        <v>574</v>
      </c>
      <c r="AF716" s="2397"/>
      <c r="AG716" s="2397"/>
      <c r="AH716" s="2398"/>
      <c r="AI716" s="2398"/>
      <c r="AJ716" s="2397"/>
      <c r="AK716" s="2398"/>
      <c r="AL716" s="2397"/>
      <c r="AM716" s="2397"/>
      <c r="AN716" s="1713"/>
      <c r="AO716" s="2240" t="s">
        <v>574</v>
      </c>
      <c r="AP716" s="2397"/>
      <c r="AQ716" s="2397"/>
      <c r="AR716" s="2398"/>
      <c r="AS716" s="2398"/>
      <c r="AT716" s="2398"/>
      <c r="AU716" s="2397"/>
      <c r="AV716" s="2397"/>
      <c r="AW716" s="2397"/>
      <c r="BA716" s="331"/>
      <c r="BB716" s="331"/>
      <c r="BC716" s="331"/>
      <c r="BD716" s="331"/>
      <c r="BE716" s="331"/>
      <c r="BF716" s="331"/>
      <c r="BG716" s="331"/>
      <c r="BH716" s="331"/>
      <c r="BI716" s="331"/>
      <c r="BJ716" s="331"/>
      <c r="BK716" s="331"/>
      <c r="BL716" s="331"/>
      <c r="BM716" s="331"/>
      <c r="BN716" s="331"/>
      <c r="BO716" s="331"/>
      <c r="BP716" s="331"/>
      <c r="BQ716" s="331"/>
      <c r="BR716" s="331"/>
      <c r="BS716" s="331"/>
      <c r="BT716" s="331"/>
      <c r="BU716" s="1227"/>
      <c r="BV716" s="1227"/>
      <c r="BW716" s="1227"/>
      <c r="BX716" s="1227"/>
      <c r="BY716" s="1227"/>
      <c r="BZ716" s="1227"/>
      <c r="CB716" s="1227"/>
      <c r="CC716" s="1227"/>
      <c r="CD716" s="1227"/>
      <c r="CE716" s="1227"/>
      <c r="CF716" s="1227"/>
      <c r="CG716" s="1227"/>
      <c r="CH716" s="1227"/>
    </row>
    <row r="717" spans="1:91" ht="17.25" customHeight="1">
      <c r="C717" s="1691" t="s">
        <v>965</v>
      </c>
      <c r="AE717" s="2231">
        <v>28808460</v>
      </c>
      <c r="AF717" s="2231"/>
      <c r="AG717" s="2231"/>
      <c r="AH717" s="2231"/>
      <c r="AI717" s="2231"/>
      <c r="AJ717" s="2231"/>
      <c r="AK717" s="2231"/>
      <c r="AL717" s="2231"/>
      <c r="AM717" s="2231"/>
      <c r="AN717" s="1622"/>
      <c r="AO717" s="2231">
        <v>28808460</v>
      </c>
      <c r="AP717" s="2231"/>
      <c r="AQ717" s="2231"/>
      <c r="AR717" s="2231"/>
      <c r="AS717" s="2231"/>
      <c r="AT717" s="2231"/>
      <c r="AU717" s="2231"/>
      <c r="AV717" s="2231"/>
      <c r="AW717" s="2231"/>
      <c r="BU717" s="2224"/>
      <c r="BV717" s="2224"/>
      <c r="BW717" s="2224"/>
      <c r="BX717" s="2224"/>
      <c r="BY717" s="2224"/>
      <c r="BZ717" s="2224"/>
      <c r="CB717" s="2224"/>
      <c r="CC717" s="2224"/>
      <c r="CD717" s="2224"/>
      <c r="CE717" s="2224"/>
      <c r="CF717" s="2224"/>
      <c r="CG717" s="2224"/>
      <c r="CH717" s="1619"/>
      <c r="CI717" s="1226"/>
      <c r="CJ717" s="1279"/>
      <c r="CK717" s="438"/>
      <c r="CL717" s="1664"/>
    </row>
    <row r="718" spans="1:91" ht="17.25" customHeight="1">
      <c r="C718" s="1249" t="s">
        <v>1660</v>
      </c>
      <c r="AE718" s="2232">
        <v>28808460</v>
      </c>
      <c r="AF718" s="2232"/>
      <c r="AG718" s="2232"/>
      <c r="AH718" s="2232"/>
      <c r="AI718" s="2232"/>
      <c r="AJ718" s="2232"/>
      <c r="AK718" s="2232"/>
      <c r="AL718" s="2232"/>
      <c r="AM718" s="2232"/>
      <c r="AN718" s="1621"/>
      <c r="AO718" s="2223">
        <v>28808460</v>
      </c>
      <c r="AP718" s="2223"/>
      <c r="AQ718" s="2223"/>
      <c r="AR718" s="2223"/>
      <c r="AS718" s="2223"/>
      <c r="AT718" s="2223"/>
      <c r="AU718" s="2223"/>
      <c r="AV718" s="2223"/>
      <c r="AW718" s="2223"/>
      <c r="BA718" s="1634" t="s">
        <v>523</v>
      </c>
      <c r="BU718" s="2224"/>
      <c r="BV718" s="2224"/>
      <c r="BW718" s="2224"/>
      <c r="BX718" s="2224"/>
      <c r="BY718" s="2224"/>
      <c r="BZ718" s="2224"/>
      <c r="CB718" s="2224"/>
      <c r="CC718" s="2224"/>
      <c r="CD718" s="2224"/>
      <c r="CE718" s="2224"/>
      <c r="CF718" s="2224"/>
      <c r="CG718" s="2224"/>
      <c r="CH718" s="1619"/>
    </row>
    <row r="719" spans="1:91" ht="17.25" customHeight="1">
      <c r="C719" s="1691" t="s">
        <v>966</v>
      </c>
      <c r="AE719" s="2231">
        <v>0</v>
      </c>
      <c r="AF719" s="2231"/>
      <c r="AG719" s="2231"/>
      <c r="AH719" s="2231"/>
      <c r="AI719" s="2231"/>
      <c r="AJ719" s="2231"/>
      <c r="AK719" s="2231"/>
      <c r="AL719" s="2231"/>
      <c r="AM719" s="2231"/>
      <c r="AN719" s="1621"/>
      <c r="AO719" s="2231">
        <v>0</v>
      </c>
      <c r="AP719" s="2231"/>
      <c r="AQ719" s="2231"/>
      <c r="AR719" s="2231"/>
      <c r="AS719" s="2231"/>
      <c r="AT719" s="2231"/>
      <c r="AU719" s="2231"/>
      <c r="AV719" s="2231"/>
      <c r="AW719" s="2231"/>
      <c r="BU719" s="2224"/>
      <c r="BV719" s="2224"/>
      <c r="BW719" s="2224"/>
      <c r="BX719" s="2224"/>
      <c r="BY719" s="2224"/>
      <c r="BZ719" s="2224"/>
      <c r="CB719" s="2224"/>
      <c r="CC719" s="2224"/>
      <c r="CD719" s="2224"/>
      <c r="CE719" s="2224"/>
      <c r="CF719" s="2224"/>
      <c r="CG719" s="2224"/>
      <c r="CH719" s="1619"/>
      <c r="CK719" s="438"/>
      <c r="CL719" s="1664"/>
    </row>
    <row r="720" spans="1:91" hidden="1">
      <c r="C720" s="1249"/>
      <c r="D720" s="1672"/>
      <c r="E720" s="1672"/>
      <c r="F720" s="1672"/>
      <c r="G720" s="1672"/>
      <c r="H720" s="1672"/>
      <c r="I720" s="1672"/>
      <c r="J720" s="1672"/>
      <c r="K720" s="1672"/>
      <c r="L720" s="1672"/>
      <c r="M720" s="1672"/>
      <c r="N720" s="1672"/>
      <c r="O720" s="1672"/>
      <c r="P720" s="1672"/>
      <c r="Q720" s="1672"/>
      <c r="R720" s="1672"/>
      <c r="S720" s="1672"/>
      <c r="T720" s="1672"/>
      <c r="U720" s="1672"/>
      <c r="V720" s="1672"/>
      <c r="W720" s="1672"/>
      <c r="X720" s="1672"/>
      <c r="AE720" s="2254"/>
      <c r="AF720" s="2254"/>
      <c r="AG720" s="2254"/>
      <c r="AH720" s="2254"/>
      <c r="AI720" s="2254"/>
      <c r="AJ720" s="2254"/>
      <c r="AK720" s="2254"/>
      <c r="AL720" s="2254"/>
      <c r="AM720" s="2254"/>
      <c r="AN720" s="1621"/>
      <c r="AO720" s="2254"/>
      <c r="AP720" s="2254"/>
      <c r="AQ720" s="2254"/>
      <c r="AR720" s="2254"/>
      <c r="AS720" s="2254"/>
      <c r="AT720" s="2254"/>
      <c r="AU720" s="2254"/>
      <c r="AV720" s="2254"/>
      <c r="AW720" s="2254"/>
      <c r="BA720" s="1702"/>
      <c r="BB720" s="1672"/>
      <c r="BC720" s="1672"/>
      <c r="BD720" s="1672"/>
      <c r="BE720" s="1672"/>
      <c r="BF720" s="1672"/>
      <c r="BG720" s="1672"/>
      <c r="BH720" s="1672"/>
      <c r="BI720" s="1672"/>
      <c r="BJ720" s="1672"/>
      <c r="BK720" s="1672"/>
      <c r="BL720" s="1672"/>
      <c r="BM720" s="1672"/>
      <c r="BN720" s="1672"/>
      <c r="BO720" s="1672"/>
      <c r="BP720" s="1672"/>
      <c r="BQ720" s="1672"/>
      <c r="BR720" s="1672"/>
      <c r="BU720" s="2234"/>
      <c r="BV720" s="2234"/>
      <c r="BW720" s="2234"/>
      <c r="BX720" s="2234"/>
      <c r="BY720" s="2234"/>
      <c r="BZ720" s="2234"/>
      <c r="CB720" s="2234"/>
      <c r="CC720" s="2234"/>
      <c r="CD720" s="2234"/>
      <c r="CE720" s="2234"/>
      <c r="CF720" s="2234"/>
      <c r="CG720" s="2234"/>
      <c r="CH720" s="1611"/>
    </row>
    <row r="721" spans="1:90" hidden="1">
      <c r="C721" s="1249"/>
      <c r="AE721" s="2254"/>
      <c r="AF721" s="2254"/>
      <c r="AG721" s="2254"/>
      <c r="AH721" s="2254"/>
      <c r="AI721" s="2254"/>
      <c r="AJ721" s="2254"/>
      <c r="AK721" s="2254"/>
      <c r="AL721" s="2254"/>
      <c r="AM721" s="2254"/>
      <c r="AN721" s="1621"/>
      <c r="AO721" s="2254"/>
      <c r="AP721" s="2254"/>
      <c r="AQ721" s="2254"/>
      <c r="AR721" s="2254"/>
      <c r="AS721" s="2254"/>
      <c r="AT721" s="2254"/>
      <c r="AU721" s="2254"/>
      <c r="AV721" s="2254"/>
      <c r="AW721" s="2254"/>
      <c r="BU721" s="2224"/>
      <c r="BV721" s="2224"/>
      <c r="BW721" s="2224"/>
      <c r="BX721" s="2224"/>
      <c r="BY721" s="2224"/>
      <c r="BZ721" s="2224"/>
      <c r="CB721" s="2224"/>
      <c r="CC721" s="2224"/>
      <c r="CD721" s="2224"/>
      <c r="CE721" s="2224"/>
      <c r="CF721" s="2224"/>
      <c r="CG721" s="2224"/>
      <c r="CH721" s="1619"/>
    </row>
    <row r="722" spans="1:90" hidden="1">
      <c r="C722" s="1691"/>
      <c r="D722" s="1670"/>
      <c r="E722" s="1670"/>
      <c r="F722" s="1670"/>
      <c r="G722" s="1670"/>
      <c r="H722" s="1670"/>
      <c r="I722" s="1670"/>
      <c r="J722" s="1670"/>
      <c r="K722" s="1670"/>
      <c r="L722" s="1670"/>
      <c r="M722" s="1670"/>
      <c r="N722" s="1670"/>
      <c r="O722" s="1670"/>
      <c r="P722" s="1670"/>
      <c r="Q722" s="1670"/>
      <c r="R722" s="1670"/>
      <c r="S722" s="1670"/>
      <c r="T722" s="1670"/>
      <c r="U722" s="1670"/>
      <c r="V722" s="1670"/>
      <c r="W722" s="1670"/>
      <c r="X722" s="1670"/>
      <c r="Y722" s="1670"/>
      <c r="Z722" s="1670"/>
      <c r="AA722" s="1672"/>
      <c r="AE722" s="2251"/>
      <c r="AF722" s="2251"/>
      <c r="AG722" s="2251"/>
      <c r="AH722" s="2251"/>
      <c r="AI722" s="2251"/>
      <c r="AJ722" s="2251"/>
      <c r="AK722" s="2251"/>
      <c r="AL722" s="2251"/>
      <c r="AM722" s="2251"/>
      <c r="AN722" s="1621"/>
      <c r="AO722" s="2251"/>
      <c r="AP722" s="2251"/>
      <c r="AQ722" s="2251"/>
      <c r="AR722" s="2251"/>
      <c r="AS722" s="2251"/>
      <c r="AT722" s="2251"/>
      <c r="AU722" s="2251"/>
      <c r="AV722" s="2251"/>
      <c r="AW722" s="2251"/>
      <c r="BA722" s="1672"/>
      <c r="BB722" s="1672"/>
      <c r="BC722" s="1672"/>
      <c r="BD722" s="1672"/>
      <c r="BE722" s="1672"/>
      <c r="BF722" s="1672"/>
      <c r="BG722" s="1672"/>
      <c r="BH722" s="1672"/>
      <c r="BI722" s="1672"/>
      <c r="BJ722" s="1672"/>
      <c r="BK722" s="1672"/>
      <c r="BL722" s="1672"/>
      <c r="BM722" s="1672"/>
      <c r="BN722" s="1672"/>
      <c r="BO722" s="1672"/>
      <c r="BP722" s="1672"/>
      <c r="BQ722" s="1672"/>
      <c r="BR722" s="1672"/>
      <c r="BU722" s="257"/>
      <c r="BV722" s="257"/>
      <c r="BW722" s="257"/>
      <c r="BX722" s="257"/>
      <c r="BY722" s="257"/>
      <c r="BZ722" s="257"/>
      <c r="CB722" s="257"/>
      <c r="CC722" s="257"/>
      <c r="CD722" s="257"/>
      <c r="CE722" s="257"/>
      <c r="CF722" s="257"/>
      <c r="CG722" s="257"/>
      <c r="CH722" s="257"/>
      <c r="CK722" s="1754"/>
      <c r="CL722" s="1754"/>
    </row>
    <row r="723" spans="1:90" ht="17.25" customHeight="1" thickBot="1">
      <c r="C723" s="2394" t="s">
        <v>580</v>
      </c>
      <c r="D723" s="2394"/>
      <c r="E723" s="2394"/>
      <c r="F723" s="2394"/>
      <c r="G723" s="2394"/>
      <c r="H723" s="2394"/>
      <c r="I723" s="2394"/>
      <c r="J723" s="2394"/>
      <c r="K723" s="2394"/>
      <c r="L723" s="2394"/>
      <c r="M723" s="2394"/>
      <c r="N723" s="2394"/>
      <c r="O723" s="2394"/>
      <c r="P723" s="2394"/>
      <c r="Q723" s="2394"/>
      <c r="R723" s="2394"/>
      <c r="S723" s="2394"/>
      <c r="T723" s="2394"/>
      <c r="U723" s="2394"/>
      <c r="V723" s="2394"/>
      <c r="W723" s="2394"/>
      <c r="X723" s="2394"/>
      <c r="Y723" s="2394"/>
      <c r="Z723" s="1670"/>
      <c r="AA723" s="1672"/>
      <c r="AE723" s="2243">
        <v>28808460</v>
      </c>
      <c r="AF723" s="2243"/>
      <c r="AG723" s="2243"/>
      <c r="AH723" s="2244"/>
      <c r="AI723" s="2244"/>
      <c r="AJ723" s="2243"/>
      <c r="AK723" s="2244"/>
      <c r="AL723" s="2243"/>
      <c r="AM723" s="2243"/>
      <c r="AN723" s="1621"/>
      <c r="AO723" s="2243">
        <v>28808460</v>
      </c>
      <c r="AP723" s="2243"/>
      <c r="AQ723" s="2243"/>
      <c r="AR723" s="2244"/>
      <c r="AS723" s="2244"/>
      <c r="AT723" s="2245"/>
      <c r="AU723" s="2243"/>
      <c r="AV723" s="2243"/>
      <c r="AW723" s="2243"/>
      <c r="BA723" s="1672" t="s">
        <v>580</v>
      </c>
      <c r="BB723" s="1672"/>
      <c r="BC723" s="1672"/>
      <c r="BD723" s="1672"/>
      <c r="BE723" s="1672"/>
      <c r="BF723" s="1672"/>
      <c r="BG723" s="1672"/>
      <c r="BH723" s="1672"/>
      <c r="BI723" s="1672"/>
      <c r="BJ723" s="1672"/>
      <c r="BK723" s="1672"/>
      <c r="BL723" s="1672"/>
      <c r="BM723" s="1672"/>
      <c r="BN723" s="1672"/>
      <c r="BO723" s="1672"/>
      <c r="BP723" s="1672"/>
      <c r="BQ723" s="1672"/>
      <c r="BR723" s="1672"/>
      <c r="BU723" s="2222">
        <v>0</v>
      </c>
      <c r="BV723" s="2222"/>
      <c r="BW723" s="2222"/>
      <c r="BX723" s="2222"/>
      <c r="BY723" s="2222"/>
      <c r="BZ723" s="2222"/>
      <c r="CB723" s="2222">
        <v>0</v>
      </c>
      <c r="CC723" s="2222"/>
      <c r="CD723" s="2222"/>
      <c r="CE723" s="2222"/>
      <c r="CF723" s="2222"/>
      <c r="CG723" s="2222"/>
      <c r="CH723" s="257"/>
      <c r="CK723" s="1754"/>
      <c r="CL723" s="1754"/>
    </row>
    <row r="724" spans="1:90" ht="15.75" thickTop="1">
      <c r="C724" s="1670"/>
      <c r="D724" s="1670"/>
      <c r="E724" s="1670"/>
      <c r="F724" s="1670"/>
      <c r="G724" s="1670"/>
      <c r="H724" s="1670"/>
      <c r="I724" s="1670"/>
      <c r="J724" s="1670"/>
      <c r="K724" s="1670"/>
      <c r="L724" s="1670"/>
      <c r="M724" s="1670"/>
      <c r="N724" s="1670"/>
      <c r="O724" s="1670"/>
      <c r="P724" s="1670"/>
      <c r="Q724" s="1670"/>
      <c r="R724" s="1670"/>
      <c r="S724" s="1670"/>
      <c r="T724" s="1670"/>
      <c r="U724" s="1670"/>
      <c r="V724" s="1670"/>
      <c r="W724" s="1670"/>
      <c r="X724" s="1670"/>
      <c r="Y724" s="1670"/>
      <c r="Z724" s="1670"/>
      <c r="AA724" s="1672"/>
      <c r="AE724" s="1660"/>
      <c r="AF724" s="1660"/>
      <c r="AG724" s="1660"/>
      <c r="AH724" s="1660"/>
      <c r="AI724" s="1660"/>
      <c r="AJ724" s="1660"/>
      <c r="AK724" s="1660"/>
      <c r="AL724" s="1660"/>
      <c r="AM724" s="1660"/>
      <c r="AN724" s="1664"/>
      <c r="AO724" s="1660"/>
      <c r="AP724" s="1660"/>
      <c r="AQ724" s="1660"/>
      <c r="AR724" s="1660"/>
      <c r="AS724" s="1660"/>
      <c r="AT724" s="1660"/>
      <c r="AU724" s="1660"/>
      <c r="AV724" s="1660"/>
      <c r="AW724" s="1660"/>
      <c r="BA724" s="1672"/>
      <c r="BB724" s="1672"/>
      <c r="BC724" s="1672"/>
      <c r="BD724" s="1672"/>
      <c r="BE724" s="1672"/>
      <c r="BF724" s="1672"/>
      <c r="BG724" s="1672"/>
      <c r="BH724" s="1672"/>
      <c r="BI724" s="1672"/>
      <c r="BJ724" s="1672"/>
      <c r="BK724" s="1672"/>
      <c r="BL724" s="1672"/>
      <c r="BM724" s="1672"/>
      <c r="BN724" s="1672"/>
      <c r="BO724" s="1672"/>
      <c r="BP724" s="1672"/>
      <c r="BQ724" s="1672"/>
      <c r="BR724" s="1672"/>
      <c r="BU724" s="257"/>
      <c r="BV724" s="257"/>
      <c r="BW724" s="257"/>
      <c r="BX724" s="257"/>
      <c r="BY724" s="257"/>
      <c r="BZ724" s="257"/>
      <c r="CB724" s="257"/>
      <c r="CC724" s="257"/>
      <c r="CD724" s="257"/>
      <c r="CE724" s="257"/>
      <c r="CF724" s="257"/>
      <c r="CG724" s="257"/>
      <c r="CH724" s="257"/>
      <c r="CK724" s="1754"/>
      <c r="CL724" s="1754"/>
    </row>
    <row r="725" spans="1:90" ht="17.25" customHeight="1">
      <c r="A725" s="1712">
        <v>18</v>
      </c>
      <c r="B725" s="908" t="s">
        <v>536</v>
      </c>
      <c r="C725" s="1194" t="s">
        <v>880</v>
      </c>
      <c r="D725" s="331"/>
      <c r="E725" s="331"/>
      <c r="F725" s="331"/>
      <c r="G725" s="331"/>
      <c r="H725" s="331"/>
      <c r="I725" s="331"/>
      <c r="J725" s="331"/>
      <c r="K725" s="331"/>
      <c r="L725" s="331"/>
      <c r="M725" s="331"/>
      <c r="N725" s="331"/>
      <c r="O725" s="331"/>
      <c r="P725" s="331"/>
      <c r="Q725" s="331"/>
      <c r="R725" s="331"/>
      <c r="S725" s="331"/>
      <c r="T725" s="331"/>
      <c r="U725" s="331"/>
      <c r="V725" s="331"/>
      <c r="W725" s="331"/>
      <c r="X725" s="331"/>
      <c r="Y725" s="1665"/>
      <c r="Z725" s="1665"/>
      <c r="AA725" s="1665"/>
      <c r="AB725" s="331"/>
      <c r="AC725" s="331"/>
      <c r="AD725" s="331"/>
      <c r="AE725" s="2283" t="s">
        <v>2039</v>
      </c>
      <c r="AF725" s="2283"/>
      <c r="AG725" s="2283"/>
      <c r="AH725" s="2283"/>
      <c r="AI725" s="2283"/>
      <c r="AJ725" s="2283"/>
      <c r="AK725" s="2283"/>
      <c r="AL725" s="2283"/>
      <c r="AM725" s="2283"/>
      <c r="AO725" s="2283" t="s">
        <v>512</v>
      </c>
      <c r="AP725" s="2283"/>
      <c r="AQ725" s="2283"/>
      <c r="AR725" s="2283"/>
      <c r="AS725" s="2283"/>
      <c r="AT725" s="2283"/>
      <c r="AU725" s="2283"/>
      <c r="AV725" s="2283"/>
      <c r="AW725" s="2283"/>
      <c r="BA725" s="331"/>
      <c r="BB725" s="331"/>
      <c r="BC725" s="331"/>
      <c r="BD725" s="331"/>
      <c r="BE725" s="331"/>
      <c r="BF725" s="331"/>
      <c r="BG725" s="331"/>
      <c r="BH725" s="331"/>
      <c r="BI725" s="331"/>
      <c r="BJ725" s="331"/>
      <c r="BK725" s="331"/>
      <c r="BL725" s="331"/>
      <c r="BM725" s="331"/>
      <c r="BN725" s="331"/>
      <c r="BO725" s="331"/>
      <c r="BP725" s="331"/>
      <c r="BQ725" s="331"/>
      <c r="BR725" s="331"/>
      <c r="BS725" s="331"/>
      <c r="BT725" s="331"/>
      <c r="BU725" s="2386" t="s">
        <v>64</v>
      </c>
      <c r="BV725" s="2386"/>
      <c r="BW725" s="2386"/>
      <c r="BX725" s="2386"/>
      <c r="BY725" s="2386"/>
      <c r="BZ725" s="2386"/>
      <c r="CB725" s="2386" t="s">
        <v>65</v>
      </c>
      <c r="CC725" s="2386"/>
      <c r="CD725" s="2386"/>
      <c r="CE725" s="2386"/>
      <c r="CF725" s="2386"/>
      <c r="CG725" s="2386"/>
      <c r="CH725" s="1227"/>
    </row>
    <row r="726" spans="1:90" ht="17.25" customHeight="1">
      <c r="C726" s="331"/>
      <c r="D726" s="331"/>
      <c r="E726" s="331"/>
      <c r="F726" s="331"/>
      <c r="G726" s="331"/>
      <c r="H726" s="331"/>
      <c r="I726" s="331"/>
      <c r="J726" s="331"/>
      <c r="K726" s="331"/>
      <c r="L726" s="331"/>
      <c r="M726" s="331"/>
      <c r="N726" s="331"/>
      <c r="O726" s="331"/>
      <c r="P726" s="331"/>
      <c r="Q726" s="331"/>
      <c r="R726" s="331"/>
      <c r="S726" s="331"/>
      <c r="T726" s="331"/>
      <c r="U726" s="331"/>
      <c r="V726" s="331"/>
      <c r="W726" s="331"/>
      <c r="X726" s="331"/>
      <c r="Y726" s="1604"/>
      <c r="Z726" s="1604"/>
      <c r="AA726" s="1604"/>
      <c r="AB726" s="331"/>
      <c r="AC726" s="331"/>
      <c r="AD726" s="331"/>
      <c r="AE726" s="2277" t="s">
        <v>574</v>
      </c>
      <c r="AF726" s="2227"/>
      <c r="AG726" s="2227"/>
      <c r="AH726" s="2228"/>
      <c r="AI726" s="2228"/>
      <c r="AJ726" s="2227"/>
      <c r="AK726" s="2228"/>
      <c r="AL726" s="2227"/>
      <c r="AM726" s="2227"/>
      <c r="AN726" s="1655"/>
      <c r="AO726" s="2226" t="s">
        <v>574</v>
      </c>
      <c r="AP726" s="2227"/>
      <c r="AQ726" s="2227"/>
      <c r="AR726" s="2228"/>
      <c r="AS726" s="2228"/>
      <c r="AT726" s="2228"/>
      <c r="AU726" s="2227"/>
      <c r="AV726" s="2227"/>
      <c r="AW726" s="2227"/>
      <c r="BA726" s="331"/>
      <c r="BB726" s="331"/>
      <c r="BC726" s="331"/>
      <c r="BD726" s="331"/>
      <c r="BE726" s="331"/>
      <c r="BF726" s="331"/>
      <c r="BG726" s="331"/>
      <c r="BH726" s="331"/>
      <c r="BI726" s="331"/>
      <c r="BJ726" s="331"/>
      <c r="BK726" s="331"/>
      <c r="BL726" s="331"/>
      <c r="BM726" s="331"/>
      <c r="BN726" s="331"/>
      <c r="BO726" s="331"/>
      <c r="BP726" s="331"/>
      <c r="BQ726" s="331"/>
      <c r="BR726" s="331"/>
      <c r="BS726" s="331"/>
      <c r="BT726" s="331"/>
      <c r="BU726" s="1227"/>
      <c r="BV726" s="1227"/>
      <c r="BW726" s="1227"/>
      <c r="BX726" s="1227"/>
      <c r="BY726" s="1227"/>
      <c r="BZ726" s="1227"/>
      <c r="CB726" s="1227"/>
      <c r="CC726" s="1227"/>
      <c r="CD726" s="1227"/>
      <c r="CE726" s="1227"/>
      <c r="CF726" s="1227"/>
      <c r="CG726" s="1227"/>
      <c r="CH726" s="1227"/>
    </row>
    <row r="727" spans="1:90" ht="17.25" customHeight="1">
      <c r="C727" s="1691" t="s">
        <v>965</v>
      </c>
      <c r="AE727" s="2231">
        <v>110119176185</v>
      </c>
      <c r="AF727" s="2231"/>
      <c r="AG727" s="2231"/>
      <c r="AH727" s="2231"/>
      <c r="AI727" s="2231"/>
      <c r="AJ727" s="2231"/>
      <c r="AK727" s="2231"/>
      <c r="AL727" s="2231"/>
      <c r="AM727" s="2231"/>
      <c r="AN727" s="1622"/>
      <c r="AO727" s="2231">
        <v>14649119929</v>
      </c>
      <c r="AP727" s="2231"/>
      <c r="AQ727" s="2231"/>
      <c r="AR727" s="2231"/>
      <c r="AS727" s="2231"/>
      <c r="AT727" s="2231"/>
      <c r="AU727" s="2231"/>
      <c r="AV727" s="2231"/>
      <c r="AW727" s="2231"/>
      <c r="BU727" s="2224"/>
      <c r="BV727" s="2224"/>
      <c r="BW727" s="2224"/>
      <c r="BX727" s="2224"/>
      <c r="BY727" s="2224"/>
      <c r="BZ727" s="2224"/>
      <c r="CB727" s="2224"/>
      <c r="CC727" s="2224"/>
      <c r="CD727" s="2224"/>
      <c r="CE727" s="2224"/>
      <c r="CF727" s="2224"/>
      <c r="CG727" s="2224"/>
      <c r="CH727" s="1619"/>
      <c r="CI727" s="1226"/>
      <c r="CJ727" s="1279"/>
      <c r="CK727" s="438"/>
      <c r="CL727" s="1664"/>
    </row>
    <row r="728" spans="1:90" ht="17.25" hidden="1" customHeight="1">
      <c r="C728" s="1249" t="s">
        <v>1001</v>
      </c>
      <c r="D728" s="1672"/>
      <c r="E728" s="1672"/>
      <c r="F728" s="1672"/>
      <c r="G728" s="1672"/>
      <c r="H728" s="1672"/>
      <c r="I728" s="1672"/>
      <c r="J728" s="1672"/>
      <c r="K728" s="1672"/>
      <c r="L728" s="1672"/>
      <c r="M728" s="1672"/>
      <c r="N728" s="1672"/>
      <c r="O728" s="1672"/>
      <c r="P728" s="1672"/>
      <c r="Q728" s="1672"/>
      <c r="R728" s="1672"/>
      <c r="S728" s="1672"/>
      <c r="T728" s="1672"/>
      <c r="U728" s="1672"/>
      <c r="V728" s="1672"/>
      <c r="W728" s="1672"/>
      <c r="X728" s="1672"/>
      <c r="AE728" s="2232">
        <v>0</v>
      </c>
      <c r="AF728" s="2232"/>
      <c r="AG728" s="2232"/>
      <c r="AH728" s="2232"/>
      <c r="AI728" s="2232"/>
      <c r="AJ728" s="2232"/>
      <c r="AK728" s="2232"/>
      <c r="AL728" s="2232"/>
      <c r="AM728" s="2232"/>
      <c r="AN728" s="1621"/>
      <c r="AO728" s="2223">
        <v>0</v>
      </c>
      <c r="AP728" s="2223"/>
      <c r="AQ728" s="2223"/>
      <c r="AR728" s="2223"/>
      <c r="AS728" s="2223"/>
      <c r="AT728" s="2223"/>
      <c r="AU728" s="2223"/>
      <c r="AV728" s="2223"/>
      <c r="AW728" s="2223"/>
      <c r="BA728" s="1702" t="s">
        <v>438</v>
      </c>
      <c r="BB728" s="1672"/>
      <c r="BC728" s="1672"/>
      <c r="BD728" s="1672"/>
      <c r="BE728" s="1672"/>
      <c r="BF728" s="1672"/>
      <c r="BG728" s="1672"/>
      <c r="BH728" s="1672"/>
      <c r="BI728" s="1672"/>
      <c r="BJ728" s="1672"/>
      <c r="BK728" s="1672"/>
      <c r="BL728" s="1672"/>
      <c r="BM728" s="1672"/>
      <c r="BN728" s="1672"/>
      <c r="BO728" s="1672"/>
      <c r="BP728" s="1672"/>
      <c r="BQ728" s="1672"/>
      <c r="BR728" s="1672"/>
      <c r="BU728" s="2234"/>
      <c r="BV728" s="2234"/>
      <c r="BW728" s="2234"/>
      <c r="BX728" s="2234"/>
      <c r="BY728" s="2234"/>
      <c r="BZ728" s="2234"/>
      <c r="CB728" s="2234"/>
      <c r="CC728" s="2234"/>
      <c r="CD728" s="2234"/>
      <c r="CE728" s="2234"/>
      <c r="CF728" s="2234"/>
      <c r="CG728" s="2234"/>
      <c r="CH728" s="1611"/>
    </row>
    <row r="729" spans="1:90" ht="17.25" customHeight="1">
      <c r="C729" s="1249" t="s">
        <v>366</v>
      </c>
      <c r="AE729" s="2232">
        <v>334572920</v>
      </c>
      <c r="AF729" s="2232"/>
      <c r="AG729" s="2232"/>
      <c r="AH729" s="2232"/>
      <c r="AI729" s="2232"/>
      <c r="AJ729" s="2232"/>
      <c r="AK729" s="2232"/>
      <c r="AL729" s="2232"/>
      <c r="AM729" s="2232"/>
      <c r="AN729" s="1621"/>
      <c r="AO729" s="2223">
        <v>231830334</v>
      </c>
      <c r="AP729" s="2223"/>
      <c r="AQ729" s="2223"/>
      <c r="AR729" s="2223"/>
      <c r="AS729" s="2223"/>
      <c r="AT729" s="2223"/>
      <c r="AU729" s="2223"/>
      <c r="AV729" s="2223"/>
      <c r="AW729" s="2223"/>
      <c r="BA729" s="1634" t="s">
        <v>523</v>
      </c>
      <c r="BU729" s="2224"/>
      <c r="BV729" s="2224"/>
      <c r="BW729" s="2224"/>
      <c r="BX729" s="2224"/>
      <c r="BY729" s="2224"/>
      <c r="BZ729" s="2224"/>
      <c r="CB729" s="2224"/>
      <c r="CC729" s="2224"/>
      <c r="CD729" s="2224"/>
      <c r="CE729" s="2224"/>
      <c r="CF729" s="2224"/>
      <c r="CG729" s="2224"/>
      <c r="CH729" s="1619"/>
    </row>
    <row r="730" spans="1:90" ht="17.25" customHeight="1">
      <c r="C730" s="1249" t="s">
        <v>1002</v>
      </c>
      <c r="Y730" s="1617"/>
      <c r="Z730" s="1617"/>
      <c r="AA730" s="1617"/>
      <c r="AE730" s="2232">
        <v>1001839246</v>
      </c>
      <c r="AF730" s="2232"/>
      <c r="AG730" s="2232"/>
      <c r="AH730" s="2232"/>
      <c r="AI730" s="2232"/>
      <c r="AJ730" s="2232"/>
      <c r="AK730" s="2232"/>
      <c r="AL730" s="2232"/>
      <c r="AM730" s="2232"/>
      <c r="AN730" s="1621"/>
      <c r="AO730" s="2254">
        <v>3408421900</v>
      </c>
      <c r="AP730" s="2254"/>
      <c r="AQ730" s="2254"/>
      <c r="AR730" s="2254"/>
      <c r="AS730" s="2254"/>
      <c r="AT730" s="2254"/>
      <c r="AU730" s="2254"/>
      <c r="AV730" s="2254"/>
      <c r="AW730" s="2254"/>
      <c r="BU730" s="1619"/>
      <c r="BV730" s="1619"/>
      <c r="BW730" s="1619"/>
      <c r="BX730" s="1619"/>
      <c r="BY730" s="1619"/>
      <c r="BZ730" s="1619"/>
      <c r="CB730" s="1619"/>
      <c r="CC730" s="1619"/>
      <c r="CD730" s="1619"/>
      <c r="CE730" s="1619"/>
      <c r="CF730" s="1619"/>
      <c r="CG730" s="1619"/>
      <c r="CH730" s="1619"/>
    </row>
    <row r="731" spans="1:90" ht="18.75" hidden="1" customHeight="1">
      <c r="C731" s="1249" t="s">
        <v>1003</v>
      </c>
      <c r="Y731" s="1617"/>
      <c r="Z731" s="1617"/>
      <c r="AA731" s="1617"/>
      <c r="AE731" s="2232">
        <v>0</v>
      </c>
      <c r="AF731" s="2232"/>
      <c r="AG731" s="2232"/>
      <c r="AH731" s="2232"/>
      <c r="AI731" s="2232"/>
      <c r="AJ731" s="2232"/>
      <c r="AK731" s="2232"/>
      <c r="AL731" s="2232"/>
      <c r="AM731" s="2232"/>
      <c r="AN731" s="1621"/>
      <c r="AO731" s="2254">
        <v>0</v>
      </c>
      <c r="AP731" s="2254"/>
      <c r="AQ731" s="2254"/>
      <c r="AR731" s="2254"/>
      <c r="AS731" s="2254"/>
      <c r="AT731" s="2254"/>
      <c r="AU731" s="2254"/>
      <c r="AV731" s="2254"/>
      <c r="AW731" s="2254"/>
      <c r="BA731" s="1634" t="s">
        <v>524</v>
      </c>
      <c r="BU731" s="1619"/>
      <c r="BV731" s="1619"/>
      <c r="BW731" s="1619"/>
      <c r="BX731" s="1619"/>
      <c r="BY731" s="1619"/>
      <c r="BZ731" s="1619"/>
      <c r="CB731" s="1619"/>
      <c r="CC731" s="1619"/>
      <c r="CD731" s="1619"/>
      <c r="CE731" s="1619"/>
      <c r="CF731" s="1619"/>
      <c r="CG731" s="1619"/>
      <c r="CH731" s="1619"/>
    </row>
    <row r="732" spans="1:90" ht="18.75" hidden="1" customHeight="1">
      <c r="C732" s="1249" t="s">
        <v>1004</v>
      </c>
      <c r="Y732" s="1617"/>
      <c r="Z732" s="1617"/>
      <c r="AA732" s="1617"/>
      <c r="AE732" s="2232">
        <v>0</v>
      </c>
      <c r="AF732" s="2232"/>
      <c r="AG732" s="2232"/>
      <c r="AH732" s="2232"/>
      <c r="AI732" s="2232"/>
      <c r="AJ732" s="2232"/>
      <c r="AK732" s="2232"/>
      <c r="AL732" s="2232"/>
      <c r="AM732" s="2232"/>
      <c r="AN732" s="1621"/>
      <c r="AO732" s="2254">
        <v>0</v>
      </c>
      <c r="AP732" s="2254"/>
      <c r="AQ732" s="2254"/>
      <c r="AR732" s="2254"/>
      <c r="AS732" s="2254"/>
      <c r="AT732" s="2254"/>
      <c r="AU732" s="2254"/>
      <c r="AV732" s="2254"/>
      <c r="AW732" s="2254"/>
      <c r="BU732" s="1619"/>
      <c r="BV732" s="1619"/>
      <c r="BW732" s="1619"/>
      <c r="BX732" s="1619"/>
      <c r="BY732" s="1619"/>
      <c r="BZ732" s="1619"/>
      <c r="CB732" s="1619"/>
      <c r="CC732" s="1619"/>
      <c r="CD732" s="1619"/>
      <c r="CE732" s="1619"/>
      <c r="CF732" s="1619"/>
      <c r="CG732" s="1619"/>
      <c r="CH732" s="1619"/>
    </row>
    <row r="733" spans="1:90" ht="18.75" hidden="1" customHeight="1">
      <c r="C733" s="1249" t="s">
        <v>1005</v>
      </c>
      <c r="Y733" s="1617"/>
      <c r="Z733" s="1617"/>
      <c r="AA733" s="1617"/>
      <c r="AE733" s="2232">
        <v>0</v>
      </c>
      <c r="AF733" s="2232"/>
      <c r="AG733" s="2232"/>
      <c r="AH733" s="2232"/>
      <c r="AI733" s="2232"/>
      <c r="AJ733" s="2232"/>
      <c r="AK733" s="2232"/>
      <c r="AL733" s="2232"/>
      <c r="AM733" s="2232"/>
      <c r="AN733" s="1621"/>
      <c r="AO733" s="2254">
        <v>0</v>
      </c>
      <c r="AP733" s="2254"/>
      <c r="AQ733" s="2254"/>
      <c r="AR733" s="2254"/>
      <c r="AS733" s="2254"/>
      <c r="AT733" s="2254"/>
      <c r="AU733" s="2254"/>
      <c r="AV733" s="2254"/>
      <c r="AW733" s="2254"/>
      <c r="BA733" s="1634" t="s">
        <v>446</v>
      </c>
      <c r="BU733" s="1619"/>
      <c r="BV733" s="1619"/>
      <c r="BW733" s="1619"/>
      <c r="BX733" s="1619"/>
      <c r="BY733" s="1619"/>
      <c r="BZ733" s="1619"/>
      <c r="CB733" s="1619"/>
      <c r="CC733" s="1619"/>
      <c r="CD733" s="1619"/>
      <c r="CE733" s="1619"/>
      <c r="CF733" s="1619"/>
      <c r="CG733" s="1619"/>
      <c r="CH733" s="1619"/>
    </row>
    <row r="734" spans="1:90" ht="17.25" customHeight="1">
      <c r="C734" s="1249" t="s">
        <v>1983</v>
      </c>
      <c r="Y734" s="1617"/>
      <c r="Z734" s="1617"/>
      <c r="AA734" s="1617"/>
      <c r="AE734" s="2232">
        <v>108782764019</v>
      </c>
      <c r="AF734" s="2232"/>
      <c r="AG734" s="2232"/>
      <c r="AH734" s="2232"/>
      <c r="AI734" s="2232"/>
      <c r="AJ734" s="2232"/>
      <c r="AK734" s="2232"/>
      <c r="AL734" s="2232"/>
      <c r="AM734" s="2232"/>
      <c r="AN734" s="1621"/>
      <c r="AO734" s="2254">
        <v>11008867695</v>
      </c>
      <c r="AP734" s="2254"/>
      <c r="AQ734" s="2254"/>
      <c r="AR734" s="2254"/>
      <c r="AS734" s="2254"/>
      <c r="AT734" s="2254"/>
      <c r="AU734" s="2254"/>
      <c r="AV734" s="2254"/>
      <c r="AW734" s="2254"/>
      <c r="BU734" s="1619"/>
      <c r="BV734" s="1619"/>
      <c r="BW734" s="1619"/>
      <c r="BX734" s="1619"/>
      <c r="BY734" s="1619"/>
      <c r="BZ734" s="1619"/>
      <c r="CB734" s="1619"/>
      <c r="CC734" s="1619"/>
      <c r="CD734" s="1619"/>
      <c r="CE734" s="1619"/>
      <c r="CF734" s="1619"/>
      <c r="CG734" s="1619"/>
      <c r="CH734" s="1619"/>
    </row>
    <row r="735" spans="1:90" ht="18.75" hidden="1" customHeight="1">
      <c r="C735" s="1249" t="s">
        <v>1006</v>
      </c>
      <c r="Y735" s="1617"/>
      <c r="Z735" s="1617"/>
      <c r="AA735" s="1617"/>
      <c r="AE735" s="2232">
        <v>0</v>
      </c>
      <c r="AF735" s="2232"/>
      <c r="AG735" s="2232"/>
      <c r="AH735" s="2232"/>
      <c r="AI735" s="2232"/>
      <c r="AJ735" s="2232"/>
      <c r="AK735" s="2232"/>
      <c r="AL735" s="2232"/>
      <c r="AM735" s="2232"/>
      <c r="AN735" s="1621"/>
      <c r="AO735" s="2254">
        <v>0</v>
      </c>
      <c r="AP735" s="2254"/>
      <c r="AQ735" s="2254"/>
      <c r="AR735" s="2254"/>
      <c r="AS735" s="2254"/>
      <c r="AT735" s="2254"/>
      <c r="AU735" s="2254"/>
      <c r="AV735" s="2254"/>
      <c r="AW735" s="2254"/>
      <c r="BU735" s="1619"/>
      <c r="BV735" s="1619"/>
      <c r="BW735" s="1619"/>
      <c r="BX735" s="1619"/>
      <c r="BY735" s="1619"/>
      <c r="BZ735" s="1619"/>
      <c r="CB735" s="1619"/>
      <c r="CC735" s="1619"/>
      <c r="CD735" s="1619"/>
      <c r="CE735" s="1619"/>
      <c r="CF735" s="1619"/>
      <c r="CG735" s="1619"/>
      <c r="CH735" s="1619"/>
    </row>
    <row r="736" spans="1:90" ht="18.75" hidden="1" customHeight="1">
      <c r="C736" s="1249" t="s">
        <v>1405</v>
      </c>
      <c r="Y736" s="1617"/>
      <c r="Z736" s="1617"/>
      <c r="AA736" s="1617"/>
      <c r="AE736" s="2232">
        <v>0</v>
      </c>
      <c r="AF736" s="2232"/>
      <c r="AG736" s="2232"/>
      <c r="AH736" s="2232"/>
      <c r="AI736" s="2232"/>
      <c r="AJ736" s="2232"/>
      <c r="AK736" s="2232"/>
      <c r="AL736" s="2232"/>
      <c r="AM736" s="2232"/>
      <c r="AN736" s="1621"/>
      <c r="AO736" s="2254">
        <v>0</v>
      </c>
      <c r="AP736" s="2254"/>
      <c r="AQ736" s="2254"/>
      <c r="AR736" s="2254"/>
      <c r="AS736" s="2254"/>
      <c r="AT736" s="2254"/>
      <c r="AU736" s="2254"/>
      <c r="AV736" s="2254"/>
      <c r="AW736" s="2254"/>
      <c r="BU736" s="1619"/>
      <c r="BV736" s="1619"/>
      <c r="BW736" s="1619"/>
      <c r="BX736" s="1619"/>
      <c r="BY736" s="1619"/>
      <c r="BZ736" s="1619"/>
      <c r="CB736" s="1619"/>
      <c r="CC736" s="1619"/>
      <c r="CD736" s="1619"/>
      <c r="CE736" s="1619"/>
      <c r="CF736" s="1619"/>
      <c r="CG736" s="1619"/>
      <c r="CH736" s="1619"/>
    </row>
    <row r="737" spans="3:90" ht="15" customHeight="1">
      <c r="C737" s="1249"/>
      <c r="Y737" s="1617"/>
      <c r="Z737" s="1617"/>
      <c r="AA737" s="1617"/>
      <c r="AE737" s="2232"/>
      <c r="AF737" s="2232"/>
      <c r="AG737" s="2232"/>
      <c r="AH737" s="2232"/>
      <c r="AI737" s="2232"/>
      <c r="AJ737" s="2232"/>
      <c r="AK737" s="2232"/>
      <c r="AL737" s="2232"/>
      <c r="AM737" s="2232"/>
      <c r="AN737" s="1621"/>
      <c r="AO737" s="2254"/>
      <c r="AP737" s="2254"/>
      <c r="AQ737" s="2254"/>
      <c r="AR737" s="2254"/>
      <c r="AS737" s="2254"/>
      <c r="AT737" s="2254"/>
      <c r="AU737" s="2254"/>
      <c r="AV737" s="2254"/>
      <c r="AW737" s="2254"/>
      <c r="BU737" s="1619"/>
      <c r="BV737" s="1619"/>
      <c r="BW737" s="1619"/>
      <c r="BX737" s="1619"/>
      <c r="BY737" s="1619"/>
      <c r="BZ737" s="1619"/>
      <c r="CB737" s="1619"/>
      <c r="CC737" s="1619"/>
      <c r="CD737" s="1619"/>
      <c r="CE737" s="1619"/>
      <c r="CF737" s="1619"/>
      <c r="CG737" s="1619"/>
      <c r="CH737" s="1619"/>
    </row>
    <row r="738" spans="3:90" ht="17.25" customHeight="1">
      <c r="C738" s="1691" t="s">
        <v>966</v>
      </c>
      <c r="AE738" s="2231">
        <v>112719855672</v>
      </c>
      <c r="AF738" s="2231"/>
      <c r="AG738" s="2231"/>
      <c r="AH738" s="2231"/>
      <c r="AI738" s="2231"/>
      <c r="AJ738" s="2231"/>
      <c r="AK738" s="2231"/>
      <c r="AL738" s="2231"/>
      <c r="AM738" s="2231"/>
      <c r="AN738" s="1621"/>
      <c r="AO738" s="2231">
        <v>2113737891</v>
      </c>
      <c r="AP738" s="2231"/>
      <c r="AQ738" s="2231"/>
      <c r="AR738" s="2231"/>
      <c r="AS738" s="2231"/>
      <c r="AT738" s="2231"/>
      <c r="AU738" s="2231"/>
      <c r="AV738" s="2231"/>
      <c r="AW738" s="2231"/>
      <c r="BU738" s="2224"/>
      <c r="BV738" s="2224"/>
      <c r="BW738" s="2224"/>
      <c r="BX738" s="2224"/>
      <c r="BY738" s="2224"/>
      <c r="BZ738" s="2224"/>
      <c r="CB738" s="2224"/>
      <c r="CC738" s="2224"/>
      <c r="CD738" s="2224"/>
      <c r="CE738" s="2224"/>
      <c r="CF738" s="2224"/>
      <c r="CG738" s="2224"/>
      <c r="CH738" s="1619"/>
      <c r="CI738" s="1226"/>
      <c r="CJ738" s="1279"/>
      <c r="CK738" s="438"/>
      <c r="CL738" s="1664"/>
    </row>
    <row r="739" spans="3:90" ht="17.25" customHeight="1">
      <c r="C739" s="1249" t="s">
        <v>1007</v>
      </c>
      <c r="D739" s="1672"/>
      <c r="E739" s="1672"/>
      <c r="F739" s="1672"/>
      <c r="G739" s="1672"/>
      <c r="H739" s="1672"/>
      <c r="I739" s="1672"/>
      <c r="J739" s="1672"/>
      <c r="K739" s="1672"/>
      <c r="L739" s="1672"/>
      <c r="M739" s="1672"/>
      <c r="N739" s="1672"/>
      <c r="O739" s="1672"/>
      <c r="P739" s="1672"/>
      <c r="Q739" s="1672"/>
      <c r="R739" s="1672"/>
      <c r="S739" s="1672"/>
      <c r="T739" s="1672"/>
      <c r="U739" s="1672"/>
      <c r="V739" s="1672"/>
      <c r="W739" s="1672"/>
      <c r="X739" s="1672"/>
      <c r="AE739" s="2254">
        <v>1558855672</v>
      </c>
      <c r="AF739" s="2254"/>
      <c r="AG739" s="2254"/>
      <c r="AH739" s="2254"/>
      <c r="AI739" s="2254"/>
      <c r="AJ739" s="2254"/>
      <c r="AK739" s="2254"/>
      <c r="AL739" s="2254"/>
      <c r="AM739" s="2254"/>
      <c r="AN739" s="1621"/>
      <c r="AO739" s="2254">
        <v>2113737891</v>
      </c>
      <c r="AP739" s="2254"/>
      <c r="AQ739" s="2254"/>
      <c r="AR739" s="2254"/>
      <c r="AS739" s="2254"/>
      <c r="AT739" s="2254"/>
      <c r="AU739" s="2254"/>
      <c r="AV739" s="2254"/>
      <c r="AW739" s="2254"/>
      <c r="BA739" s="1702" t="s">
        <v>438</v>
      </c>
      <c r="BB739" s="1672"/>
      <c r="BC739" s="1672"/>
      <c r="BD739" s="1672"/>
      <c r="BE739" s="1672"/>
      <c r="BF739" s="1672"/>
      <c r="BG739" s="1672"/>
      <c r="BH739" s="1672"/>
      <c r="BI739" s="1672"/>
      <c r="BJ739" s="1672"/>
      <c r="BK739" s="1672"/>
      <c r="BL739" s="1672"/>
      <c r="BM739" s="1672"/>
      <c r="BN739" s="1672"/>
      <c r="BO739" s="1672"/>
      <c r="BP739" s="1672"/>
      <c r="BQ739" s="1672"/>
      <c r="BR739" s="1672"/>
      <c r="BU739" s="2234"/>
      <c r="BV739" s="2234"/>
      <c r="BW739" s="2234"/>
      <c r="BX739" s="2234"/>
      <c r="BY739" s="2234"/>
      <c r="BZ739" s="2234"/>
      <c r="CB739" s="2234"/>
      <c r="CC739" s="2234"/>
      <c r="CD739" s="2234"/>
      <c r="CE739" s="2234"/>
      <c r="CF739" s="2234"/>
      <c r="CG739" s="2234"/>
      <c r="CH739" s="1611"/>
    </row>
    <row r="740" spans="3:90" ht="17.25" customHeight="1">
      <c r="C740" s="1249" t="s">
        <v>2181</v>
      </c>
      <c r="AE740" s="2254">
        <v>111161000000</v>
      </c>
      <c r="AF740" s="2254"/>
      <c r="AG740" s="2254"/>
      <c r="AH740" s="2254"/>
      <c r="AI740" s="2254"/>
      <c r="AJ740" s="2254"/>
      <c r="AK740" s="2254"/>
      <c r="AL740" s="2254"/>
      <c r="AM740" s="2254"/>
      <c r="AN740" s="1621"/>
      <c r="AO740" s="2254">
        <v>0</v>
      </c>
      <c r="AP740" s="2254"/>
      <c r="AQ740" s="2254"/>
      <c r="AR740" s="2254"/>
      <c r="AS740" s="2254"/>
      <c r="AT740" s="2254"/>
      <c r="AU740" s="2254"/>
      <c r="AV740" s="2254"/>
      <c r="AW740" s="2254"/>
      <c r="BA740" s="1634" t="s">
        <v>523</v>
      </c>
      <c r="BU740" s="2224"/>
      <c r="BV740" s="2224"/>
      <c r="BW740" s="2224"/>
      <c r="BX740" s="2224"/>
      <c r="BY740" s="2224"/>
      <c r="BZ740" s="2224"/>
      <c r="CB740" s="2224"/>
      <c r="CC740" s="2224"/>
      <c r="CD740" s="2224"/>
      <c r="CE740" s="2224"/>
      <c r="CF740" s="2224"/>
      <c r="CG740" s="2224"/>
      <c r="CH740" s="1619"/>
    </row>
    <row r="741" spans="3:90" hidden="1">
      <c r="C741" s="1691" t="s">
        <v>1008</v>
      </c>
      <c r="D741" s="1670"/>
      <c r="E741" s="1670"/>
      <c r="F741" s="1670"/>
      <c r="G741" s="1670"/>
      <c r="H741" s="1670"/>
      <c r="I741" s="1670"/>
      <c r="J741" s="1670"/>
      <c r="K741" s="1670"/>
      <c r="L741" s="1670"/>
      <c r="M741" s="1670"/>
      <c r="N741" s="1670"/>
      <c r="O741" s="1670"/>
      <c r="P741" s="1670"/>
      <c r="Q741" s="1670"/>
      <c r="R741" s="1670"/>
      <c r="S741" s="1670"/>
      <c r="T741" s="1670"/>
      <c r="U741" s="1670"/>
      <c r="V741" s="1670"/>
      <c r="W741" s="1670"/>
      <c r="X741" s="1670"/>
      <c r="Y741" s="1670"/>
      <c r="Z741" s="1670"/>
      <c r="AA741" s="1672"/>
      <c r="AE741" s="2251"/>
      <c r="AF741" s="2251"/>
      <c r="AG741" s="2251"/>
      <c r="AH741" s="2251"/>
      <c r="AI741" s="2251"/>
      <c r="AJ741" s="2251"/>
      <c r="AK741" s="2251"/>
      <c r="AL741" s="2251"/>
      <c r="AM741" s="2251"/>
      <c r="AN741" s="1621"/>
      <c r="AO741" s="2251"/>
      <c r="AP741" s="2251"/>
      <c r="AQ741" s="2251"/>
      <c r="AR741" s="2251"/>
      <c r="AS741" s="2251"/>
      <c r="AT741" s="2251"/>
      <c r="AU741" s="2251"/>
      <c r="AV741" s="2251"/>
      <c r="AW741" s="2251"/>
      <c r="BA741" s="1672"/>
      <c r="BB741" s="1672"/>
      <c r="BC741" s="1672"/>
      <c r="BD741" s="1672"/>
      <c r="BE741" s="1672"/>
      <c r="BF741" s="1672"/>
      <c r="BG741" s="1672"/>
      <c r="BH741" s="1672"/>
      <c r="BI741" s="1672"/>
      <c r="BJ741" s="1672"/>
      <c r="BK741" s="1672"/>
      <c r="BL741" s="1672"/>
      <c r="BM741" s="1672"/>
      <c r="BN741" s="1672"/>
      <c r="BO741" s="1672"/>
      <c r="BP741" s="1672"/>
      <c r="BQ741" s="1672"/>
      <c r="BR741" s="1672"/>
      <c r="BU741" s="257"/>
      <c r="BV741" s="257"/>
      <c r="BW741" s="257"/>
      <c r="BX741" s="257"/>
      <c r="BY741" s="257"/>
      <c r="BZ741" s="257"/>
      <c r="CB741" s="257"/>
      <c r="CC741" s="257"/>
      <c r="CD741" s="257"/>
      <c r="CE741" s="257"/>
      <c r="CF741" s="257"/>
      <c r="CG741" s="257"/>
      <c r="CH741" s="257"/>
      <c r="CK741" s="1754"/>
      <c r="CL741" s="1754"/>
    </row>
    <row r="742" spans="3:90" ht="17.25" customHeight="1" thickBot="1">
      <c r="C742" s="2394" t="s">
        <v>580</v>
      </c>
      <c r="D742" s="2394"/>
      <c r="E742" s="2394"/>
      <c r="F742" s="2394"/>
      <c r="G742" s="2394"/>
      <c r="H742" s="2394"/>
      <c r="I742" s="2394"/>
      <c r="J742" s="2394"/>
      <c r="K742" s="2394"/>
      <c r="L742" s="2394"/>
      <c r="M742" s="2394"/>
      <c r="N742" s="2394"/>
      <c r="O742" s="2394"/>
      <c r="P742" s="2394"/>
      <c r="Q742" s="2394"/>
      <c r="R742" s="2394"/>
      <c r="S742" s="2394"/>
      <c r="T742" s="2394"/>
      <c r="U742" s="2394"/>
      <c r="V742" s="2394"/>
      <c r="W742" s="2394"/>
      <c r="X742" s="2394"/>
      <c r="Y742" s="2394"/>
      <c r="Z742" s="1670"/>
      <c r="AA742" s="1672"/>
      <c r="AE742" s="2243">
        <v>222839031857</v>
      </c>
      <c r="AF742" s="2243"/>
      <c r="AG742" s="2243"/>
      <c r="AH742" s="2244"/>
      <c r="AI742" s="2244"/>
      <c r="AJ742" s="2243"/>
      <c r="AK742" s="2244"/>
      <c r="AL742" s="2243"/>
      <c r="AM742" s="2243"/>
      <c r="AN742" s="1621"/>
      <c r="AO742" s="2243">
        <v>16762857820</v>
      </c>
      <c r="AP742" s="2243"/>
      <c r="AQ742" s="2243"/>
      <c r="AR742" s="2244"/>
      <c r="AS742" s="2244"/>
      <c r="AT742" s="2245"/>
      <c r="AU742" s="2243"/>
      <c r="AV742" s="2243"/>
      <c r="AW742" s="2243"/>
      <c r="BA742" s="1672" t="s">
        <v>580</v>
      </c>
      <c r="BB742" s="1672"/>
      <c r="BC742" s="1672"/>
      <c r="BD742" s="1672"/>
      <c r="BE742" s="1672"/>
      <c r="BF742" s="1672"/>
      <c r="BG742" s="1672"/>
      <c r="BH742" s="1672"/>
      <c r="BI742" s="1672"/>
      <c r="BJ742" s="1672"/>
      <c r="BK742" s="1672"/>
      <c r="BL742" s="1672"/>
      <c r="BM742" s="1672"/>
      <c r="BN742" s="1672"/>
      <c r="BO742" s="1672"/>
      <c r="BP742" s="1672"/>
      <c r="BQ742" s="1672"/>
      <c r="BR742" s="1672"/>
      <c r="BU742" s="2222">
        <v>0</v>
      </c>
      <c r="BV742" s="2222"/>
      <c r="BW742" s="2222"/>
      <c r="BX742" s="2222"/>
      <c r="BY742" s="2222"/>
      <c r="BZ742" s="2222"/>
      <c r="CB742" s="2222">
        <v>0</v>
      </c>
      <c r="CC742" s="2222"/>
      <c r="CD742" s="2222"/>
      <c r="CE742" s="2222"/>
      <c r="CF742" s="2222"/>
      <c r="CG742" s="2222"/>
      <c r="CH742" s="257"/>
      <c r="CK742" s="1754"/>
      <c r="CL742" s="1754"/>
    </row>
    <row r="743" spans="3:90" ht="17.25" customHeight="1" thickTop="1">
      <c r="C743" s="1670"/>
      <c r="D743" s="1670"/>
      <c r="E743" s="1670"/>
      <c r="F743" s="1670"/>
      <c r="G743" s="1670"/>
      <c r="H743" s="1670"/>
      <c r="I743" s="1670"/>
      <c r="J743" s="1670"/>
      <c r="K743" s="1670"/>
      <c r="L743" s="1670"/>
      <c r="M743" s="1670"/>
      <c r="N743" s="1670"/>
      <c r="O743" s="1670"/>
      <c r="P743" s="1670"/>
      <c r="Q743" s="1670"/>
      <c r="R743" s="1670"/>
      <c r="S743" s="1670"/>
      <c r="T743" s="1670"/>
      <c r="U743" s="1670"/>
      <c r="V743" s="1670"/>
      <c r="W743" s="1670"/>
      <c r="X743" s="1670"/>
      <c r="Y743" s="1670"/>
      <c r="Z743" s="1670"/>
      <c r="AA743" s="1672"/>
      <c r="AE743" s="1682"/>
      <c r="AF743" s="1682"/>
      <c r="AG743" s="1682"/>
      <c r="AH743" s="1682"/>
      <c r="AI743" s="1682"/>
      <c r="AJ743" s="1682"/>
      <c r="AK743" s="1682"/>
      <c r="AL743" s="1682"/>
      <c r="AM743" s="1682"/>
      <c r="AN743" s="1664"/>
      <c r="AO743" s="1682"/>
      <c r="AP743" s="1682"/>
      <c r="AQ743" s="1682"/>
      <c r="AR743" s="1682"/>
      <c r="AS743" s="1682"/>
      <c r="AT743" s="1682"/>
      <c r="AU743" s="1682"/>
      <c r="AV743" s="1682"/>
      <c r="AW743" s="1682"/>
      <c r="BA743" s="1672"/>
      <c r="BB743" s="1672"/>
      <c r="BC743" s="1672"/>
      <c r="BD743" s="1672"/>
      <c r="BE743" s="1672"/>
      <c r="BF743" s="1672"/>
      <c r="BG743" s="1672"/>
      <c r="BH743" s="1672"/>
      <c r="BI743" s="1672"/>
      <c r="BJ743" s="1672"/>
      <c r="BK743" s="1672"/>
      <c r="BL743" s="1672"/>
      <c r="BM743" s="1672"/>
      <c r="BN743" s="1672"/>
      <c r="BO743" s="1672"/>
      <c r="BP743" s="1672"/>
      <c r="BQ743" s="1672"/>
      <c r="BR743" s="1672"/>
      <c r="BU743" s="257"/>
      <c r="BV743" s="257"/>
      <c r="BW743" s="257"/>
      <c r="BX743" s="257"/>
      <c r="BY743" s="257"/>
      <c r="BZ743" s="257"/>
      <c r="CB743" s="257"/>
      <c r="CC743" s="257"/>
      <c r="CD743" s="257"/>
      <c r="CE743" s="257"/>
      <c r="CF743" s="257"/>
      <c r="CG743" s="257"/>
      <c r="CH743" s="257"/>
      <c r="CK743" s="1754"/>
      <c r="CL743" s="1754"/>
    </row>
    <row r="744" spans="3:90" ht="17.25" customHeight="1">
      <c r="C744" s="1691" t="s">
        <v>1984</v>
      </c>
      <c r="AE744" s="2231">
        <v>219943764019</v>
      </c>
      <c r="AF744" s="2231"/>
      <c r="AG744" s="2231"/>
      <c r="AH744" s="2231"/>
      <c r="AI744" s="2231"/>
      <c r="AJ744" s="2231"/>
      <c r="AK744" s="2231"/>
      <c r="AL744" s="2231"/>
      <c r="AM744" s="2231"/>
      <c r="AN744" s="1621"/>
      <c r="AO744" s="2231">
        <v>11008867695</v>
      </c>
      <c r="AP744" s="2231"/>
      <c r="AQ744" s="2231"/>
      <c r="AR744" s="2231"/>
      <c r="AS744" s="2231"/>
      <c r="AT744" s="2231"/>
      <c r="AU744" s="2231"/>
      <c r="AV744" s="2231"/>
      <c r="AW744" s="2231"/>
      <c r="BU744" s="2224"/>
      <c r="BV744" s="2224"/>
      <c r="BW744" s="2224"/>
      <c r="BX744" s="2224"/>
      <c r="BY744" s="2224"/>
      <c r="BZ744" s="2224"/>
      <c r="CB744" s="2224"/>
      <c r="CC744" s="2224"/>
      <c r="CD744" s="2224"/>
      <c r="CE744" s="2224"/>
      <c r="CF744" s="2224"/>
      <c r="CG744" s="2224"/>
      <c r="CH744" s="1619"/>
      <c r="CI744" s="1226"/>
      <c r="CJ744" s="1279"/>
      <c r="CK744" s="438"/>
      <c r="CL744" s="1664"/>
    </row>
    <row r="745" spans="3:90" ht="17.25" customHeight="1">
      <c r="C745" s="1364" t="s">
        <v>1985</v>
      </c>
      <c r="D745" s="1672"/>
      <c r="E745" s="1672"/>
      <c r="F745" s="1672"/>
      <c r="G745" s="1672"/>
      <c r="H745" s="1672"/>
      <c r="I745" s="1672"/>
      <c r="J745" s="1672"/>
      <c r="K745" s="1672"/>
      <c r="L745" s="1672"/>
      <c r="M745" s="1672"/>
      <c r="N745" s="1672"/>
      <c r="O745" s="1672"/>
      <c r="P745" s="1672"/>
      <c r="Q745" s="1672"/>
      <c r="R745" s="1672"/>
      <c r="S745" s="1672"/>
      <c r="T745" s="1672"/>
      <c r="U745" s="1672"/>
      <c r="V745" s="1672"/>
      <c r="W745" s="1672"/>
      <c r="X745" s="1672"/>
      <c r="AE745" s="2254">
        <v>7684897493</v>
      </c>
      <c r="AF745" s="2254"/>
      <c r="AG745" s="2254"/>
      <c r="AH745" s="2254"/>
      <c r="AI745" s="2254"/>
      <c r="AJ745" s="2254"/>
      <c r="AK745" s="2254"/>
      <c r="AL745" s="2254"/>
      <c r="AM745" s="2254"/>
      <c r="AN745" s="1621"/>
      <c r="AO745" s="2254">
        <v>7684897493</v>
      </c>
      <c r="AP745" s="2254"/>
      <c r="AQ745" s="2254"/>
      <c r="AR745" s="2254"/>
      <c r="AS745" s="2254"/>
      <c r="AT745" s="2254"/>
      <c r="AU745" s="2254"/>
      <c r="AV745" s="2254"/>
      <c r="AW745" s="2254"/>
      <c r="BA745" s="1702" t="s">
        <v>438</v>
      </c>
      <c r="BB745" s="1672"/>
      <c r="BC745" s="1672"/>
      <c r="BD745" s="1672"/>
      <c r="BE745" s="1672"/>
      <c r="BF745" s="1672"/>
      <c r="BG745" s="1672"/>
      <c r="BH745" s="1672"/>
      <c r="BI745" s="1672"/>
      <c r="BJ745" s="1672"/>
      <c r="BK745" s="1672"/>
      <c r="BL745" s="1672"/>
      <c r="BM745" s="1672"/>
      <c r="BN745" s="1672"/>
      <c r="BO745" s="1672"/>
      <c r="BP745" s="1672"/>
      <c r="BQ745" s="1672"/>
      <c r="BR745" s="1672"/>
      <c r="BU745" s="2234"/>
      <c r="BV745" s="2234"/>
      <c r="BW745" s="2234"/>
      <c r="BX745" s="2234"/>
      <c r="BY745" s="2234"/>
      <c r="BZ745" s="2234"/>
      <c r="CB745" s="2234"/>
      <c r="CC745" s="2234"/>
      <c r="CD745" s="2234"/>
      <c r="CE745" s="2234"/>
      <c r="CF745" s="2234"/>
      <c r="CG745" s="2234"/>
      <c r="CH745" s="1611"/>
    </row>
    <row r="746" spans="3:90" ht="17.25" customHeight="1">
      <c r="C746" s="1364" t="s">
        <v>2025</v>
      </c>
      <c r="AE746" s="2254">
        <v>39725917808</v>
      </c>
      <c r="AF746" s="2254"/>
      <c r="AG746" s="2254"/>
      <c r="AH746" s="2254"/>
      <c r="AI746" s="2254"/>
      <c r="AJ746" s="2254"/>
      <c r="AK746" s="2254"/>
      <c r="AL746" s="2254"/>
      <c r="AM746" s="2254"/>
      <c r="AN746" s="1621"/>
      <c r="AO746" s="2254"/>
      <c r="AP746" s="2254"/>
      <c r="AQ746" s="2254"/>
      <c r="AR746" s="2254"/>
      <c r="AS746" s="2254"/>
      <c r="AT746" s="2254"/>
      <c r="AU746" s="2254"/>
      <c r="AV746" s="2254"/>
      <c r="AW746" s="2254"/>
      <c r="BA746" s="1634" t="s">
        <v>523</v>
      </c>
      <c r="BU746" s="2224"/>
      <c r="BV746" s="2224"/>
      <c r="BW746" s="2224"/>
      <c r="BX746" s="2224"/>
      <c r="BY746" s="2224"/>
      <c r="BZ746" s="2224"/>
      <c r="CB746" s="2224"/>
      <c r="CC746" s="2224"/>
      <c r="CD746" s="2224"/>
      <c r="CE746" s="2224"/>
      <c r="CF746" s="2224"/>
      <c r="CG746" s="2224"/>
      <c r="CH746" s="1619"/>
    </row>
    <row r="747" spans="3:90">
      <c r="C747" s="1364" t="s">
        <v>2026</v>
      </c>
      <c r="D747" s="1670"/>
      <c r="E747" s="1670"/>
      <c r="F747" s="1670"/>
      <c r="G747" s="1670"/>
      <c r="H747" s="1670"/>
      <c r="I747" s="1670"/>
      <c r="J747" s="1670"/>
      <c r="K747" s="1670"/>
      <c r="L747" s="1670"/>
      <c r="M747" s="1670"/>
      <c r="N747" s="1670"/>
      <c r="O747" s="1670"/>
      <c r="P747" s="1670"/>
      <c r="Q747" s="1670"/>
      <c r="R747" s="1670"/>
      <c r="S747" s="1670"/>
      <c r="T747" s="1670"/>
      <c r="U747" s="1670"/>
      <c r="V747" s="1670"/>
      <c r="W747" s="1670"/>
      <c r="X747" s="1670"/>
      <c r="Y747" s="1670"/>
      <c r="Z747" s="1670"/>
      <c r="AA747" s="1672"/>
      <c r="AE747" s="2254">
        <v>28913369863</v>
      </c>
      <c r="AF747" s="2254"/>
      <c r="AG747" s="2254"/>
      <c r="AH747" s="2254"/>
      <c r="AI747" s="2254"/>
      <c r="AJ747" s="2254"/>
      <c r="AK747" s="2254"/>
      <c r="AL747" s="2254"/>
      <c r="AM747" s="2254"/>
      <c r="AN747" s="1621"/>
      <c r="AO747" s="2251"/>
      <c r="AP747" s="2251"/>
      <c r="AQ747" s="2251"/>
      <c r="AR747" s="2251"/>
      <c r="AS747" s="2251"/>
      <c r="AT747" s="2251"/>
      <c r="AU747" s="2251"/>
      <c r="AV747" s="2251"/>
      <c r="AW747" s="2251"/>
      <c r="BA747" s="1672"/>
      <c r="BB747" s="1672"/>
      <c r="BC747" s="1672"/>
      <c r="BD747" s="1672"/>
      <c r="BE747" s="1672"/>
      <c r="BF747" s="1672"/>
      <c r="BG747" s="1672"/>
      <c r="BH747" s="1672"/>
      <c r="BI747" s="1672"/>
      <c r="BJ747" s="1672"/>
      <c r="BK747" s="1672"/>
      <c r="BL747" s="1672"/>
      <c r="BM747" s="1672"/>
      <c r="BN747" s="1672"/>
      <c r="BO747" s="1672"/>
      <c r="BP747" s="1672"/>
      <c r="BQ747" s="1672"/>
      <c r="BR747" s="1672"/>
      <c r="BU747" s="257"/>
      <c r="BV747" s="257"/>
      <c r="BW747" s="257"/>
      <c r="BX747" s="257"/>
      <c r="BY747" s="257"/>
      <c r="BZ747" s="257"/>
      <c r="CB747" s="257"/>
      <c r="CC747" s="257"/>
      <c r="CD747" s="257"/>
      <c r="CE747" s="257"/>
      <c r="CF747" s="257"/>
      <c r="CG747" s="257"/>
      <c r="CH747" s="257"/>
      <c r="CK747" s="1754"/>
      <c r="CL747" s="1754"/>
    </row>
    <row r="748" spans="3:90" ht="17.25" customHeight="1">
      <c r="C748" s="1364" t="s">
        <v>2027</v>
      </c>
      <c r="D748" s="1672"/>
      <c r="E748" s="1672"/>
      <c r="F748" s="1672"/>
      <c r="G748" s="1672"/>
      <c r="H748" s="1672"/>
      <c r="I748" s="1672"/>
      <c r="J748" s="1672"/>
      <c r="K748" s="1672"/>
      <c r="L748" s="1672"/>
      <c r="M748" s="1672"/>
      <c r="N748" s="1672"/>
      <c r="O748" s="1672"/>
      <c r="P748" s="1672"/>
      <c r="Q748" s="1672"/>
      <c r="R748" s="1672"/>
      <c r="S748" s="1672"/>
      <c r="T748" s="1672"/>
      <c r="U748" s="1672"/>
      <c r="V748" s="1672"/>
      <c r="W748" s="1672"/>
      <c r="X748" s="1672"/>
      <c r="AE748" s="2254">
        <v>76315000000</v>
      </c>
      <c r="AF748" s="2254"/>
      <c r="AG748" s="2254"/>
      <c r="AH748" s="2254"/>
      <c r="AI748" s="2254"/>
      <c r="AJ748" s="2254"/>
      <c r="AK748" s="2254"/>
      <c r="AL748" s="2254"/>
      <c r="AM748" s="2254"/>
      <c r="AN748" s="1621"/>
      <c r="AO748" s="2254"/>
      <c r="AP748" s="2254"/>
      <c r="AQ748" s="2254"/>
      <c r="AR748" s="2254"/>
      <c r="AS748" s="2254"/>
      <c r="AT748" s="2254"/>
      <c r="AU748" s="2254"/>
      <c r="AV748" s="2254"/>
      <c r="AW748" s="2254"/>
      <c r="BA748" s="1702" t="s">
        <v>438</v>
      </c>
      <c r="BB748" s="1672"/>
      <c r="BC748" s="1672"/>
      <c r="BD748" s="1672"/>
      <c r="BE748" s="1672"/>
      <c r="BF748" s="1672"/>
      <c r="BG748" s="1672"/>
      <c r="BH748" s="1672"/>
      <c r="BI748" s="1672"/>
      <c r="BJ748" s="1672"/>
      <c r="BK748" s="1672"/>
      <c r="BL748" s="1672"/>
      <c r="BM748" s="1672"/>
      <c r="BN748" s="1672"/>
      <c r="BO748" s="1672"/>
      <c r="BP748" s="1672"/>
      <c r="BQ748" s="1672"/>
      <c r="BR748" s="1672"/>
      <c r="BU748" s="2234"/>
      <c r="BV748" s="2234"/>
      <c r="BW748" s="2234"/>
      <c r="BX748" s="2234"/>
      <c r="BY748" s="2234"/>
      <c r="BZ748" s="2234"/>
      <c r="CB748" s="2234"/>
      <c r="CC748" s="2234"/>
      <c r="CD748" s="2234"/>
      <c r="CE748" s="2234"/>
      <c r="CF748" s="2234"/>
      <c r="CG748" s="2234"/>
      <c r="CH748" s="1611"/>
    </row>
    <row r="749" spans="3:90" ht="17.25" hidden="1" customHeight="1">
      <c r="C749" s="1364" t="s">
        <v>2028</v>
      </c>
      <c r="D749" s="1672"/>
      <c r="E749" s="1672"/>
      <c r="F749" s="1672"/>
      <c r="G749" s="1672"/>
      <c r="H749" s="1672"/>
      <c r="I749" s="1672"/>
      <c r="J749" s="1672"/>
      <c r="K749" s="1672"/>
      <c r="L749" s="1672"/>
      <c r="M749" s="1672"/>
      <c r="N749" s="1672"/>
      <c r="O749" s="1672"/>
      <c r="P749" s="1672"/>
      <c r="Q749" s="1672"/>
      <c r="R749" s="1672"/>
      <c r="S749" s="1672"/>
      <c r="T749" s="1672"/>
      <c r="U749" s="1672"/>
      <c r="V749" s="1672"/>
      <c r="W749" s="1672"/>
      <c r="X749" s="1672"/>
      <c r="AE749" s="2254"/>
      <c r="AF749" s="2254"/>
      <c r="AG749" s="2254"/>
      <c r="AH749" s="2254"/>
      <c r="AI749" s="2254"/>
      <c r="AJ749" s="2254"/>
      <c r="AK749" s="2254"/>
      <c r="AL749" s="2254"/>
      <c r="AM749" s="2254"/>
      <c r="AN749" s="1621"/>
      <c r="AO749" s="2254"/>
      <c r="AP749" s="2254"/>
      <c r="AQ749" s="2254"/>
      <c r="AR749" s="2254"/>
      <c r="AS749" s="2254"/>
      <c r="AT749" s="2254"/>
      <c r="AU749" s="2254"/>
      <c r="AV749" s="2254"/>
      <c r="AW749" s="2254"/>
      <c r="BA749" s="1702" t="s">
        <v>438</v>
      </c>
      <c r="BB749" s="1672"/>
      <c r="BC749" s="1672"/>
      <c r="BD749" s="1672"/>
      <c r="BE749" s="1672"/>
      <c r="BF749" s="1672"/>
      <c r="BG749" s="1672"/>
      <c r="BH749" s="1672"/>
      <c r="BI749" s="1672"/>
      <c r="BJ749" s="1672"/>
      <c r="BK749" s="1672"/>
      <c r="BL749" s="1672"/>
      <c r="BM749" s="1672"/>
      <c r="BN749" s="1672"/>
      <c r="BO749" s="1672"/>
      <c r="BP749" s="1672"/>
      <c r="BQ749" s="1672"/>
      <c r="BR749" s="1672"/>
      <c r="BU749" s="2234"/>
      <c r="BV749" s="2234"/>
      <c r="BW749" s="2234"/>
      <c r="BX749" s="2234"/>
      <c r="BY749" s="2234"/>
      <c r="BZ749" s="2234"/>
      <c r="CB749" s="2234"/>
      <c r="CC749" s="2234"/>
      <c r="CD749" s="2234"/>
      <c r="CE749" s="2234"/>
      <c r="CF749" s="2234"/>
      <c r="CG749" s="2234"/>
      <c r="CH749" s="1611"/>
    </row>
    <row r="750" spans="3:90" ht="17.25" customHeight="1">
      <c r="C750" s="1364" t="s">
        <v>2029</v>
      </c>
      <c r="D750" s="1672"/>
      <c r="E750" s="1672"/>
      <c r="F750" s="1672"/>
      <c r="G750" s="1672"/>
      <c r="H750" s="1672"/>
      <c r="I750" s="1672"/>
      <c r="J750" s="1672"/>
      <c r="K750" s="1672"/>
      <c r="L750" s="1672"/>
      <c r="M750" s="1672"/>
      <c r="N750" s="1672"/>
      <c r="O750" s="1672"/>
      <c r="P750" s="1672"/>
      <c r="Q750" s="1672"/>
      <c r="R750" s="1672"/>
      <c r="S750" s="1672"/>
      <c r="T750" s="1672"/>
      <c r="U750" s="1672"/>
      <c r="V750" s="1672"/>
      <c r="W750" s="1672"/>
      <c r="X750" s="1672"/>
      <c r="AE750" s="2254">
        <v>26000000000</v>
      </c>
      <c r="AF750" s="2254"/>
      <c r="AG750" s="2254"/>
      <c r="AH750" s="2254"/>
      <c r="AI750" s="2254"/>
      <c r="AJ750" s="2254"/>
      <c r="AK750" s="2254"/>
      <c r="AL750" s="2254"/>
      <c r="AM750" s="2254"/>
      <c r="AN750" s="1621"/>
      <c r="AO750" s="2254"/>
      <c r="AP750" s="2254"/>
      <c r="AQ750" s="2254"/>
      <c r="AR750" s="2254"/>
      <c r="AS750" s="2254"/>
      <c r="AT750" s="2254"/>
      <c r="AU750" s="2254"/>
      <c r="AV750" s="2254"/>
      <c r="AW750" s="2254"/>
      <c r="BA750" s="1702" t="s">
        <v>438</v>
      </c>
      <c r="BB750" s="1672"/>
      <c r="BC750" s="1672"/>
      <c r="BD750" s="1672"/>
      <c r="BE750" s="1672"/>
      <c r="BF750" s="1672"/>
      <c r="BG750" s="1672"/>
      <c r="BH750" s="1672"/>
      <c r="BI750" s="1672"/>
      <c r="BJ750" s="1672"/>
      <c r="BK750" s="1672"/>
      <c r="BL750" s="1672"/>
      <c r="BM750" s="1672"/>
      <c r="BN750" s="1672"/>
      <c r="BO750" s="1672"/>
      <c r="BP750" s="1672"/>
      <c r="BQ750" s="1672"/>
      <c r="BR750" s="1672"/>
      <c r="BU750" s="2234"/>
      <c r="BV750" s="2234"/>
      <c r="BW750" s="2234"/>
      <c r="BX750" s="2234"/>
      <c r="BY750" s="2234"/>
      <c r="BZ750" s="2234"/>
      <c r="CB750" s="2234"/>
      <c r="CC750" s="2234"/>
      <c r="CD750" s="2234"/>
      <c r="CE750" s="2234"/>
      <c r="CF750" s="2234"/>
      <c r="CG750" s="2234"/>
      <c r="CH750" s="1611"/>
    </row>
    <row r="751" spans="3:90" hidden="1">
      <c r="C751" s="1364"/>
      <c r="D751" s="1670"/>
      <c r="E751" s="1670"/>
      <c r="F751" s="1670"/>
      <c r="G751" s="1670"/>
      <c r="H751" s="1670"/>
      <c r="I751" s="1670"/>
      <c r="J751" s="1670"/>
      <c r="K751" s="1670"/>
      <c r="L751" s="1670"/>
      <c r="M751" s="1670"/>
      <c r="N751" s="1670"/>
      <c r="O751" s="1670"/>
      <c r="P751" s="1670"/>
      <c r="Q751" s="1670"/>
      <c r="R751" s="1670"/>
      <c r="S751" s="1670"/>
      <c r="T751" s="1670"/>
      <c r="U751" s="1670"/>
      <c r="V751" s="1670"/>
      <c r="W751" s="1670"/>
      <c r="X751" s="1670"/>
      <c r="Y751" s="1670"/>
      <c r="Z751" s="1670"/>
      <c r="AA751" s="1672"/>
      <c r="AE751" s="2254"/>
      <c r="AF751" s="2254"/>
      <c r="AG751" s="2254"/>
      <c r="AH751" s="2254"/>
      <c r="AI751" s="2254"/>
      <c r="AJ751" s="2254"/>
      <c r="AK751" s="2254"/>
      <c r="AL751" s="2254"/>
      <c r="AM751" s="2254"/>
      <c r="AN751" s="1621"/>
      <c r="AO751" s="2251"/>
      <c r="AP751" s="2251"/>
      <c r="AQ751" s="2251"/>
      <c r="AR751" s="2251"/>
      <c r="AS751" s="2251"/>
      <c r="AT751" s="2251"/>
      <c r="AU751" s="2251"/>
      <c r="AV751" s="2251"/>
      <c r="AW751" s="2251"/>
      <c r="BA751" s="1672"/>
      <c r="BB751" s="1672"/>
      <c r="BC751" s="1672"/>
      <c r="BD751" s="1672"/>
      <c r="BE751" s="1672"/>
      <c r="BF751" s="1672"/>
      <c r="BG751" s="1672"/>
      <c r="BH751" s="1672"/>
      <c r="BI751" s="1672"/>
      <c r="BJ751" s="1672"/>
      <c r="BK751" s="1672"/>
      <c r="BL751" s="1672"/>
      <c r="BM751" s="1672"/>
      <c r="BN751" s="1672"/>
      <c r="BO751" s="1672"/>
      <c r="BP751" s="1672"/>
      <c r="BQ751" s="1672"/>
      <c r="BR751" s="1672"/>
      <c r="BU751" s="257"/>
      <c r="BV751" s="257"/>
      <c r="BW751" s="257"/>
      <c r="BX751" s="257"/>
      <c r="BY751" s="257"/>
      <c r="BZ751" s="257"/>
      <c r="CB751" s="257"/>
      <c r="CC751" s="257"/>
      <c r="CD751" s="257"/>
      <c r="CE751" s="257"/>
      <c r="CF751" s="257"/>
      <c r="CG751" s="257"/>
      <c r="CH751" s="257"/>
      <c r="CK751" s="1754"/>
      <c r="CL751" s="1754"/>
    </row>
    <row r="752" spans="3:90">
      <c r="C752" s="1170" t="s">
        <v>1986</v>
      </c>
      <c r="D752" s="1670"/>
      <c r="E752" s="1670"/>
      <c r="F752" s="1670"/>
      <c r="G752" s="1670"/>
      <c r="H752" s="1670"/>
      <c r="I752" s="1670"/>
      <c r="J752" s="1670"/>
      <c r="K752" s="1670"/>
      <c r="L752" s="1670"/>
      <c r="M752" s="1670"/>
      <c r="N752" s="1670"/>
      <c r="O752" s="1670"/>
      <c r="P752" s="1670"/>
      <c r="Q752" s="1670"/>
      <c r="R752" s="1670"/>
      <c r="S752" s="1670"/>
      <c r="T752" s="1670"/>
      <c r="U752" s="1670"/>
      <c r="V752" s="1670"/>
      <c r="W752" s="1670"/>
      <c r="X752" s="1670"/>
      <c r="Y752" s="1670"/>
      <c r="Z752" s="1670"/>
      <c r="AA752" s="1672"/>
      <c r="AE752" s="2254">
        <v>41304578855</v>
      </c>
      <c r="AF752" s="2254"/>
      <c r="AG752" s="2254"/>
      <c r="AH752" s="2254"/>
      <c r="AI752" s="2254"/>
      <c r="AJ752" s="2254"/>
      <c r="AK752" s="2254"/>
      <c r="AL752" s="2254"/>
      <c r="AM752" s="2254"/>
      <c r="AN752" s="1621"/>
      <c r="AO752" s="2254">
        <v>3323970202</v>
      </c>
      <c r="AP752" s="2254"/>
      <c r="AQ752" s="2254"/>
      <c r="AR752" s="2254"/>
      <c r="AS752" s="2254"/>
      <c r="AT752" s="2254"/>
      <c r="AU752" s="2254"/>
      <c r="AV752" s="2254"/>
      <c r="AW752" s="2254"/>
      <c r="BA752" s="1672"/>
      <c r="BB752" s="1672"/>
      <c r="BC752" s="1672"/>
      <c r="BD752" s="1672"/>
      <c r="BE752" s="1672"/>
      <c r="BF752" s="1672"/>
      <c r="BG752" s="1672"/>
      <c r="BH752" s="1672"/>
      <c r="BI752" s="1672"/>
      <c r="BJ752" s="1672"/>
      <c r="BK752" s="1672"/>
      <c r="BL752" s="1672"/>
      <c r="BM752" s="1672"/>
      <c r="BN752" s="1672"/>
      <c r="BO752" s="1672"/>
      <c r="BP752" s="1672"/>
      <c r="BQ752" s="1672"/>
      <c r="BR752" s="1672"/>
      <c r="BU752" s="257"/>
      <c r="BV752" s="257"/>
      <c r="BW752" s="257"/>
      <c r="BX752" s="257"/>
      <c r="BY752" s="257"/>
      <c r="BZ752" s="257"/>
      <c r="CB752" s="257"/>
      <c r="CC752" s="257"/>
      <c r="CD752" s="257"/>
      <c r="CE752" s="257"/>
      <c r="CF752" s="257"/>
      <c r="CG752" s="257"/>
      <c r="CH752" s="257"/>
      <c r="CK752" s="1754"/>
      <c r="CL752" s="1754"/>
    </row>
    <row r="753" spans="1:90" ht="17.25" customHeight="1" thickBot="1">
      <c r="C753" s="2394" t="s">
        <v>580</v>
      </c>
      <c r="D753" s="2394"/>
      <c r="E753" s="2394"/>
      <c r="F753" s="2394"/>
      <c r="G753" s="2394"/>
      <c r="H753" s="2394"/>
      <c r="I753" s="2394"/>
      <c r="J753" s="2394"/>
      <c r="K753" s="2394"/>
      <c r="L753" s="2394"/>
      <c r="M753" s="2394"/>
      <c r="N753" s="2394"/>
      <c r="O753" s="2394"/>
      <c r="P753" s="2394"/>
      <c r="Q753" s="2394"/>
      <c r="R753" s="2394"/>
      <c r="S753" s="2394"/>
      <c r="T753" s="2394"/>
      <c r="U753" s="2394"/>
      <c r="V753" s="2394"/>
      <c r="W753" s="2394"/>
      <c r="X753" s="2394"/>
      <c r="Y753" s="2394"/>
      <c r="Z753" s="1670"/>
      <c r="AA753" s="1672"/>
      <c r="AE753" s="2243">
        <v>219943764019</v>
      </c>
      <c r="AF753" s="2243"/>
      <c r="AG753" s="2243"/>
      <c r="AH753" s="2244"/>
      <c r="AI753" s="2244"/>
      <c r="AJ753" s="2243"/>
      <c r="AK753" s="2244"/>
      <c r="AL753" s="2243"/>
      <c r="AM753" s="2243"/>
      <c r="AN753" s="1621"/>
      <c r="AO753" s="2243">
        <v>11008867695</v>
      </c>
      <c r="AP753" s="2243"/>
      <c r="AQ753" s="2243"/>
      <c r="AR753" s="2244"/>
      <c r="AS753" s="2244"/>
      <c r="AT753" s="2243"/>
      <c r="AU753" s="2244"/>
      <c r="AV753" s="2243"/>
      <c r="AW753" s="2243"/>
      <c r="BA753" s="1672" t="s">
        <v>580</v>
      </c>
      <c r="BB753" s="1672"/>
      <c r="BC753" s="1672"/>
      <c r="BD753" s="1672"/>
      <c r="BE753" s="1672"/>
      <c r="BF753" s="1672"/>
      <c r="BG753" s="1672"/>
      <c r="BH753" s="1672"/>
      <c r="BI753" s="1672"/>
      <c r="BJ753" s="1672"/>
      <c r="BK753" s="1672"/>
      <c r="BL753" s="1672"/>
      <c r="BM753" s="1672"/>
      <c r="BN753" s="1672"/>
      <c r="BO753" s="1672"/>
      <c r="BP753" s="1672"/>
      <c r="BQ753" s="1672"/>
      <c r="BR753" s="1672"/>
      <c r="BU753" s="2222">
        <v>0</v>
      </c>
      <c r="BV753" s="2222"/>
      <c r="BW753" s="2222"/>
      <c r="BX753" s="2222"/>
      <c r="BY753" s="2222"/>
      <c r="BZ753" s="2222"/>
      <c r="CB753" s="2222">
        <v>0</v>
      </c>
      <c r="CC753" s="2222"/>
      <c r="CD753" s="2222"/>
      <c r="CE753" s="2222"/>
      <c r="CF753" s="2222"/>
      <c r="CG753" s="2222"/>
      <c r="CH753" s="257"/>
      <c r="CK753" s="1754"/>
      <c r="CL753" s="1754"/>
    </row>
    <row r="754" spans="1:90" ht="17.25" customHeight="1" thickTop="1">
      <c r="C754" s="1670"/>
      <c r="D754" s="1670"/>
      <c r="E754" s="1670"/>
      <c r="F754" s="1670"/>
      <c r="G754" s="1670"/>
      <c r="H754" s="1670"/>
      <c r="I754" s="1670"/>
      <c r="J754" s="1670"/>
      <c r="K754" s="1670"/>
      <c r="L754" s="1670"/>
      <c r="M754" s="1670"/>
      <c r="N754" s="1670"/>
      <c r="O754" s="1670"/>
      <c r="P754" s="1670"/>
      <c r="Q754" s="1670"/>
      <c r="R754" s="1670"/>
      <c r="S754" s="1670"/>
      <c r="T754" s="1670"/>
      <c r="U754" s="1670"/>
      <c r="V754" s="1670"/>
      <c r="W754" s="1670"/>
      <c r="X754" s="1670"/>
      <c r="Y754" s="1670"/>
      <c r="Z754" s="1670"/>
      <c r="AA754" s="1672"/>
      <c r="AE754" s="1623"/>
      <c r="AF754" s="1623"/>
      <c r="AG754" s="1623"/>
      <c r="AH754" s="1623"/>
      <c r="AI754" s="1623"/>
      <c r="AJ754" s="1623"/>
      <c r="AK754" s="1623"/>
      <c r="AL754" s="1623"/>
      <c r="AM754" s="1623"/>
      <c r="AN754" s="1621"/>
      <c r="AO754" s="1623"/>
      <c r="AP754" s="1623"/>
      <c r="AQ754" s="1623"/>
      <c r="AR754" s="1623"/>
      <c r="AS754" s="1623"/>
      <c r="AT754" s="1623"/>
      <c r="AU754" s="1623"/>
      <c r="AV754" s="1623"/>
      <c r="AW754" s="1623"/>
      <c r="BA754" s="1672"/>
      <c r="BB754" s="1672"/>
      <c r="BC754" s="1672"/>
      <c r="BD754" s="1672"/>
      <c r="BE754" s="1672"/>
      <c r="BF754" s="1672"/>
      <c r="BG754" s="1672"/>
      <c r="BH754" s="1672"/>
      <c r="BI754" s="1672"/>
      <c r="BJ754" s="1672"/>
      <c r="BK754" s="1672"/>
      <c r="BL754" s="1672"/>
      <c r="BM754" s="1672"/>
      <c r="BN754" s="1672"/>
      <c r="BO754" s="1672"/>
      <c r="BP754" s="1672"/>
      <c r="BQ754" s="1672"/>
      <c r="BR754" s="1672"/>
      <c r="BU754" s="257"/>
      <c r="BV754" s="257"/>
      <c r="BW754" s="257"/>
      <c r="BX754" s="257"/>
      <c r="BY754" s="257"/>
      <c r="BZ754" s="257"/>
      <c r="CB754" s="257"/>
      <c r="CC754" s="257"/>
      <c r="CD754" s="257"/>
      <c r="CE754" s="257"/>
      <c r="CF754" s="257"/>
      <c r="CG754" s="257"/>
      <c r="CH754" s="257"/>
      <c r="CK754" s="1754"/>
      <c r="CL754" s="1754"/>
    </row>
    <row r="755" spans="1:90" ht="18.75" customHeight="1">
      <c r="C755" s="1691" t="s">
        <v>1988</v>
      </c>
      <c r="W755" s="2414" t="s">
        <v>395</v>
      </c>
      <c r="X755" s="2414"/>
      <c r="Y755" s="2414"/>
      <c r="Z755" s="2414"/>
      <c r="AA755" s="2414"/>
      <c r="AB755" s="2414"/>
      <c r="AC755" s="2414"/>
      <c r="AD755" s="2414"/>
      <c r="AE755" s="2231" t="s">
        <v>2039</v>
      </c>
      <c r="AF755" s="2231"/>
      <c r="AG755" s="2231"/>
      <c r="AH755" s="2231"/>
      <c r="AI755" s="2231"/>
      <c r="AJ755" s="2231"/>
      <c r="AK755" s="2231"/>
      <c r="AL755" s="2231"/>
      <c r="AM755" s="2231"/>
      <c r="AN755" s="1623"/>
      <c r="AO755" s="2231" t="s">
        <v>512</v>
      </c>
      <c r="AP755" s="2231"/>
      <c r="AQ755" s="2231"/>
      <c r="AR755" s="2231"/>
      <c r="AS755" s="2231"/>
      <c r="AT755" s="2231"/>
      <c r="AU755" s="2231"/>
      <c r="AV755" s="2231"/>
      <c r="AW755" s="2231"/>
      <c r="BA755" s="1634" t="s">
        <v>196</v>
      </c>
      <c r="BU755" s="2224"/>
      <c r="BV755" s="2224"/>
      <c r="BW755" s="2224"/>
      <c r="BX755" s="2224"/>
      <c r="BY755" s="2224"/>
      <c r="BZ755" s="2224"/>
      <c r="CB755" s="2224"/>
      <c r="CC755" s="2224"/>
      <c r="CD755" s="2224"/>
      <c r="CE755" s="2224"/>
      <c r="CF755" s="2224"/>
      <c r="CG755" s="2224"/>
      <c r="CH755" s="1619"/>
    </row>
    <row r="756" spans="1:90" ht="16.5" customHeight="1">
      <c r="C756" s="1691"/>
      <c r="W756" s="1672"/>
      <c r="X756" s="1672"/>
      <c r="Y756" s="1672"/>
      <c r="Z756" s="1672"/>
      <c r="AA756" s="1672"/>
      <c r="AB756" s="1672"/>
      <c r="AC756" s="1672"/>
      <c r="AD756" s="1672"/>
      <c r="AE756" s="2565" t="s">
        <v>574</v>
      </c>
      <c r="AF756" s="2565"/>
      <c r="AG756" s="2565"/>
      <c r="AH756" s="2565"/>
      <c r="AI756" s="2565"/>
      <c r="AJ756" s="2565"/>
      <c r="AK756" s="2565"/>
      <c r="AL756" s="2565"/>
      <c r="AM756" s="2565"/>
      <c r="AN756" s="1623"/>
      <c r="AO756" s="2565" t="s">
        <v>574</v>
      </c>
      <c r="AP756" s="2565"/>
      <c r="AQ756" s="2565"/>
      <c r="AR756" s="2565"/>
      <c r="AS756" s="2565"/>
      <c r="AT756" s="2565"/>
      <c r="AU756" s="2565"/>
      <c r="AV756" s="2565"/>
      <c r="AW756" s="2565"/>
      <c r="BU756" s="1619"/>
      <c r="BV756" s="1619"/>
      <c r="BW756" s="1619"/>
      <c r="BX756" s="1619"/>
      <c r="BY756" s="1619"/>
      <c r="BZ756" s="1619"/>
      <c r="CB756" s="1619"/>
      <c r="CC756" s="1619"/>
      <c r="CD756" s="1619"/>
      <c r="CE756" s="1619"/>
      <c r="CF756" s="1619"/>
      <c r="CG756" s="1619"/>
      <c r="CH756" s="1619"/>
    </row>
    <row r="757" spans="1:90" ht="16.5" hidden="1" customHeight="1">
      <c r="C757" s="1691"/>
      <c r="W757" s="1672"/>
      <c r="X757" s="1672"/>
      <c r="Y757" s="1672"/>
      <c r="Z757" s="1672"/>
      <c r="AA757" s="1672"/>
      <c r="AB757" s="1672"/>
      <c r="AC757" s="1672"/>
      <c r="AD757" s="1672"/>
      <c r="AE757" s="1623"/>
      <c r="AF757" s="1623"/>
      <c r="AG757" s="1623"/>
      <c r="AH757" s="1623"/>
      <c r="AI757" s="1623"/>
      <c r="AJ757" s="1623"/>
      <c r="AK757" s="1623"/>
      <c r="AL757" s="1623"/>
      <c r="AM757" s="1623"/>
      <c r="AN757" s="1623"/>
      <c r="AO757" s="1623"/>
      <c r="AP757" s="1623"/>
      <c r="AQ757" s="1623"/>
      <c r="AR757" s="1623"/>
      <c r="AS757" s="1623"/>
      <c r="AT757" s="1623"/>
      <c r="AU757" s="1623"/>
      <c r="AV757" s="1623"/>
      <c r="AW757" s="1623"/>
      <c r="BU757" s="1619"/>
      <c r="BV757" s="1619"/>
      <c r="BW757" s="1619"/>
      <c r="BX757" s="1619"/>
      <c r="BY757" s="1619"/>
      <c r="BZ757" s="1619"/>
      <c r="CB757" s="1619"/>
      <c r="CC757" s="1619"/>
      <c r="CD757" s="1619"/>
      <c r="CE757" s="1619"/>
      <c r="CF757" s="1619"/>
      <c r="CG757" s="1619"/>
      <c r="CH757" s="1619"/>
    </row>
    <row r="758" spans="1:90" ht="33" customHeight="1">
      <c r="C758" s="2252" t="s">
        <v>2025</v>
      </c>
      <c r="D758" s="2252"/>
      <c r="E758" s="2252"/>
      <c r="F758" s="2252"/>
      <c r="G758" s="2252"/>
      <c r="H758" s="2252"/>
      <c r="I758" s="2252"/>
      <c r="J758" s="2252"/>
      <c r="K758" s="2252"/>
      <c r="L758" s="2252"/>
      <c r="M758" s="2252"/>
      <c r="N758" s="2252"/>
      <c r="O758" s="2252"/>
      <c r="P758" s="2252"/>
      <c r="Q758" s="2252"/>
      <c r="T758" s="2253" t="s">
        <v>1393</v>
      </c>
      <c r="U758" s="2253"/>
      <c r="V758" s="2253"/>
      <c r="W758" s="2253"/>
      <c r="X758" s="2253"/>
      <c r="Y758" s="2253"/>
      <c r="Z758" s="2253"/>
      <c r="AA758" s="2253"/>
      <c r="AB758" s="2253"/>
      <c r="AC758" s="2253"/>
      <c r="AE758" s="2254">
        <v>39725917808</v>
      </c>
      <c r="AF758" s="2254"/>
      <c r="AG758" s="2254"/>
      <c r="AH758" s="2254"/>
      <c r="AI758" s="2254"/>
      <c r="AJ758" s="2254"/>
      <c r="AK758" s="2254"/>
      <c r="AL758" s="2254"/>
      <c r="AM758" s="2254"/>
      <c r="AN758" s="1621"/>
      <c r="AO758" s="2254">
        <v>0</v>
      </c>
      <c r="AP758" s="2254"/>
      <c r="AQ758" s="2254"/>
      <c r="AR758" s="2254"/>
      <c r="AS758" s="2254"/>
      <c r="AT758" s="2254"/>
      <c r="AU758" s="2254"/>
      <c r="AV758" s="2254"/>
      <c r="AW758" s="2254"/>
      <c r="BA758" s="1634" t="s">
        <v>523</v>
      </c>
      <c r="BU758" s="2224"/>
      <c r="BV758" s="2224"/>
      <c r="BW758" s="2224"/>
      <c r="BX758" s="2224"/>
      <c r="BY758" s="2224"/>
      <c r="BZ758" s="2224"/>
      <c r="CB758" s="2224"/>
      <c r="CC758" s="2224"/>
      <c r="CD758" s="2224"/>
      <c r="CE758" s="2224"/>
      <c r="CF758" s="2224"/>
      <c r="CG758" s="2224"/>
      <c r="CH758" s="1619"/>
    </row>
    <row r="759" spans="1:90" ht="33" customHeight="1">
      <c r="C759" s="2252" t="s">
        <v>2026</v>
      </c>
      <c r="D759" s="2252"/>
      <c r="E759" s="2252"/>
      <c r="F759" s="2252"/>
      <c r="G759" s="2252"/>
      <c r="H759" s="2252"/>
      <c r="I759" s="2252"/>
      <c r="J759" s="2252"/>
      <c r="K759" s="2252"/>
      <c r="L759" s="2252"/>
      <c r="M759" s="2252"/>
      <c r="N759" s="2252"/>
      <c r="O759" s="2252"/>
      <c r="P759" s="2252"/>
      <c r="Q759" s="2252"/>
      <c r="T759" s="2253" t="s">
        <v>1393</v>
      </c>
      <c r="U759" s="2253"/>
      <c r="V759" s="2253"/>
      <c r="W759" s="2253"/>
      <c r="X759" s="2253"/>
      <c r="Y759" s="2253"/>
      <c r="Z759" s="2253"/>
      <c r="AA759" s="2253"/>
      <c r="AB759" s="2253"/>
      <c r="AC759" s="2253"/>
      <c r="AE759" s="2254">
        <v>28913369863</v>
      </c>
      <c r="AF759" s="2254"/>
      <c r="AG759" s="2254"/>
      <c r="AH759" s="2254"/>
      <c r="AI759" s="2254"/>
      <c r="AJ759" s="2254"/>
      <c r="AK759" s="2254"/>
      <c r="AL759" s="2254"/>
      <c r="AM759" s="2254"/>
      <c r="AN759" s="1621"/>
      <c r="AO759" s="2254">
        <v>0</v>
      </c>
      <c r="AP759" s="2254"/>
      <c r="AQ759" s="2254"/>
      <c r="AR759" s="2254"/>
      <c r="AS759" s="2254"/>
      <c r="AT759" s="2254"/>
      <c r="AU759" s="2254"/>
      <c r="AV759" s="2254"/>
      <c r="AW759" s="2254"/>
      <c r="BA759" s="1634" t="s">
        <v>523</v>
      </c>
      <c r="BU759" s="2224"/>
      <c r="BV759" s="2224"/>
      <c r="BW759" s="2224"/>
      <c r="BX759" s="2224"/>
      <c r="BY759" s="2224"/>
      <c r="BZ759" s="2224"/>
      <c r="CB759" s="2224"/>
      <c r="CC759" s="2224"/>
      <c r="CD759" s="2224"/>
      <c r="CE759" s="2224"/>
      <c r="CF759" s="2224"/>
      <c r="CG759" s="2224"/>
      <c r="CH759" s="1619"/>
    </row>
    <row r="760" spans="1:90" ht="27.75" hidden="1" customHeight="1">
      <c r="C760" s="2252" t="s">
        <v>2028</v>
      </c>
      <c r="D760" s="2252"/>
      <c r="E760" s="2252"/>
      <c r="F760" s="2252"/>
      <c r="G760" s="2252"/>
      <c r="H760" s="2252"/>
      <c r="I760" s="2252"/>
      <c r="J760" s="2252"/>
      <c r="K760" s="2252"/>
      <c r="L760" s="2252"/>
      <c r="M760" s="2252"/>
      <c r="N760" s="2252"/>
      <c r="O760" s="2252"/>
      <c r="P760" s="2252"/>
      <c r="Q760" s="2252"/>
      <c r="R760" s="1670"/>
      <c r="S760" s="1670"/>
      <c r="T760" s="2253" t="s">
        <v>2137</v>
      </c>
      <c r="U760" s="2253"/>
      <c r="V760" s="2253"/>
      <c r="W760" s="2253"/>
      <c r="X760" s="2253"/>
      <c r="Y760" s="2253"/>
      <c r="Z760" s="2253"/>
      <c r="AA760" s="2253"/>
      <c r="AB760" s="2253"/>
      <c r="AC760" s="2253"/>
      <c r="AE760" s="2254">
        <v>467735925</v>
      </c>
      <c r="AF760" s="2254"/>
      <c r="AG760" s="2254"/>
      <c r="AH760" s="2254"/>
      <c r="AI760" s="2254"/>
      <c r="AJ760" s="2254"/>
      <c r="AK760" s="2254"/>
      <c r="AL760" s="2254"/>
      <c r="AM760" s="2254"/>
      <c r="AN760" s="1621"/>
      <c r="AO760" s="2251">
        <v>0</v>
      </c>
      <c r="AP760" s="2251"/>
      <c r="AQ760" s="2251"/>
      <c r="AR760" s="2251"/>
      <c r="AS760" s="2251"/>
      <c r="AT760" s="2251"/>
      <c r="AU760" s="2251"/>
      <c r="AV760" s="2251"/>
      <c r="AW760" s="2251"/>
      <c r="BA760" s="1672"/>
      <c r="BB760" s="1672"/>
      <c r="BC760" s="1672"/>
      <c r="BD760" s="1672"/>
      <c r="BE760" s="1672"/>
      <c r="BF760" s="1672"/>
      <c r="BG760" s="1672"/>
      <c r="BH760" s="1672"/>
      <c r="BI760" s="1672"/>
      <c r="BJ760" s="1672"/>
      <c r="BK760" s="1672"/>
      <c r="BL760" s="1672"/>
      <c r="BM760" s="1672"/>
      <c r="BN760" s="1672"/>
      <c r="BO760" s="1672"/>
      <c r="BP760" s="1672"/>
      <c r="BQ760" s="1672"/>
      <c r="BR760" s="1672"/>
      <c r="BU760" s="257"/>
      <c r="BV760" s="257"/>
      <c r="BW760" s="257"/>
      <c r="BX760" s="257"/>
      <c r="BY760" s="257"/>
      <c r="BZ760" s="257"/>
      <c r="CB760" s="257"/>
      <c r="CC760" s="257"/>
      <c r="CD760" s="257"/>
      <c r="CE760" s="257"/>
      <c r="CF760" s="257"/>
      <c r="CG760" s="257"/>
      <c r="CH760" s="257"/>
      <c r="CK760" s="1754"/>
      <c r="CL760" s="1754"/>
    </row>
    <row r="761" spans="1:90" ht="27.75" customHeight="1">
      <c r="C761" s="2252" t="s">
        <v>2029</v>
      </c>
      <c r="D761" s="2252"/>
      <c r="E761" s="2252"/>
      <c r="F761" s="2252"/>
      <c r="G761" s="2252"/>
      <c r="H761" s="2252"/>
      <c r="I761" s="2252"/>
      <c r="J761" s="2252"/>
      <c r="K761" s="2252"/>
      <c r="L761" s="2252"/>
      <c r="M761" s="2252"/>
      <c r="N761" s="2252"/>
      <c r="O761" s="2252"/>
      <c r="P761" s="2252"/>
      <c r="Q761" s="2252"/>
      <c r="R761" s="1670"/>
      <c r="S761" s="1670"/>
      <c r="T761" s="2253" t="s">
        <v>1393</v>
      </c>
      <c r="U761" s="2253"/>
      <c r="V761" s="2253"/>
      <c r="W761" s="2253"/>
      <c r="X761" s="2253"/>
      <c r="Y761" s="2253"/>
      <c r="Z761" s="2253"/>
      <c r="AA761" s="2253"/>
      <c r="AB761" s="2253"/>
      <c r="AC761" s="2253"/>
      <c r="AE761" s="2254">
        <v>26000000000</v>
      </c>
      <c r="AF761" s="2254"/>
      <c r="AG761" s="2254"/>
      <c r="AH761" s="2254"/>
      <c r="AI761" s="2254"/>
      <c r="AJ761" s="2254"/>
      <c r="AK761" s="2254"/>
      <c r="AL761" s="2254"/>
      <c r="AM761" s="2254"/>
      <c r="AN761" s="1621"/>
      <c r="AO761" s="2251">
        <v>0</v>
      </c>
      <c r="AP761" s="2251"/>
      <c r="AQ761" s="2251"/>
      <c r="AR761" s="2251"/>
      <c r="AS761" s="2251"/>
      <c r="AT761" s="2251"/>
      <c r="AU761" s="2251"/>
      <c r="AV761" s="2251"/>
      <c r="AW761" s="2251"/>
      <c r="BA761" s="1672"/>
      <c r="BB761" s="1672"/>
      <c r="BC761" s="1672"/>
      <c r="BD761" s="1672"/>
      <c r="BE761" s="1672"/>
      <c r="BF761" s="1672"/>
      <c r="BG761" s="1672"/>
      <c r="BH761" s="1672"/>
      <c r="BI761" s="1672"/>
      <c r="BJ761" s="1672"/>
      <c r="BK761" s="1672"/>
      <c r="BL761" s="1672"/>
      <c r="BM761" s="1672"/>
      <c r="BN761" s="1672"/>
      <c r="BO761" s="1672"/>
      <c r="BP761" s="1672"/>
      <c r="BQ761" s="1672"/>
      <c r="BR761" s="1672"/>
      <c r="BU761" s="257"/>
      <c r="BV761" s="257"/>
      <c r="BW761" s="257"/>
      <c r="BX761" s="257"/>
      <c r="BY761" s="257"/>
      <c r="BZ761" s="257"/>
      <c r="CB761" s="257"/>
      <c r="CC761" s="257"/>
      <c r="CD761" s="257"/>
      <c r="CE761" s="257"/>
      <c r="CF761" s="257"/>
      <c r="CG761" s="257"/>
      <c r="CH761" s="257"/>
      <c r="CK761" s="1754"/>
      <c r="CL761" s="1754"/>
    </row>
    <row r="762" spans="1:90" ht="27.75" hidden="1" customHeight="1">
      <c r="C762" s="2252" t="s">
        <v>2167</v>
      </c>
      <c r="D762" s="2252"/>
      <c r="E762" s="2252"/>
      <c r="F762" s="2252"/>
      <c r="G762" s="2252"/>
      <c r="H762" s="2252"/>
      <c r="I762" s="2252"/>
      <c r="J762" s="2252"/>
      <c r="K762" s="2252"/>
      <c r="L762" s="2252"/>
      <c r="M762" s="2252"/>
      <c r="N762" s="2252"/>
      <c r="O762" s="2252"/>
      <c r="P762" s="2252"/>
      <c r="Q762" s="2252"/>
      <c r="R762" s="1670"/>
      <c r="S762" s="1670"/>
      <c r="T762" s="2253" t="s">
        <v>1393</v>
      </c>
      <c r="U762" s="2253"/>
      <c r="V762" s="2253"/>
      <c r="W762" s="2253"/>
      <c r="X762" s="2253"/>
      <c r="Y762" s="2253"/>
      <c r="Z762" s="2253"/>
      <c r="AA762" s="2253"/>
      <c r="AB762" s="2253"/>
      <c r="AC762" s="2253"/>
      <c r="AE762" s="2254">
        <v>0</v>
      </c>
      <c r="AF762" s="2254"/>
      <c r="AG762" s="2254"/>
      <c r="AH762" s="2254"/>
      <c r="AI762" s="2254"/>
      <c r="AJ762" s="2254"/>
      <c r="AK762" s="2254"/>
      <c r="AL762" s="2254"/>
      <c r="AM762" s="2254"/>
      <c r="AN762" s="1621"/>
      <c r="AO762" s="2254">
        <v>0</v>
      </c>
      <c r="AP762" s="2254"/>
      <c r="AQ762" s="2254"/>
      <c r="AR762" s="2254"/>
      <c r="AS762" s="2254"/>
      <c r="AT762" s="2254"/>
      <c r="AU762" s="2254"/>
      <c r="AV762" s="2254"/>
      <c r="AW762" s="2254"/>
      <c r="BA762" s="1672"/>
      <c r="BB762" s="1672"/>
      <c r="BC762" s="1672"/>
      <c r="BD762" s="1672"/>
      <c r="BE762" s="1672"/>
      <c r="BF762" s="1672"/>
      <c r="BG762" s="1672"/>
      <c r="BH762" s="1672"/>
      <c r="BI762" s="1672"/>
      <c r="BJ762" s="1672"/>
      <c r="BK762" s="1672"/>
      <c r="BL762" s="1672"/>
      <c r="BM762" s="1672"/>
      <c r="BN762" s="1672"/>
      <c r="BO762" s="1672"/>
      <c r="BP762" s="1672"/>
      <c r="BQ762" s="1672"/>
      <c r="BR762" s="1672"/>
      <c r="BU762" s="257"/>
      <c r="BV762" s="257"/>
      <c r="BW762" s="257"/>
      <c r="BX762" s="257"/>
      <c r="BY762" s="257"/>
      <c r="BZ762" s="257"/>
      <c r="CB762" s="257"/>
      <c r="CC762" s="257"/>
      <c r="CD762" s="257"/>
      <c r="CE762" s="257"/>
      <c r="CF762" s="257"/>
      <c r="CG762" s="257"/>
      <c r="CH762" s="257"/>
      <c r="CK762" s="1754"/>
      <c r="CL762" s="1754"/>
    </row>
    <row r="763" spans="1:90" ht="17.25" hidden="1" customHeight="1" thickBot="1">
      <c r="C763" s="2394"/>
      <c r="D763" s="2394"/>
      <c r="E763" s="2394"/>
      <c r="F763" s="2394"/>
      <c r="G763" s="2394"/>
      <c r="H763" s="2394"/>
      <c r="I763" s="2394"/>
      <c r="J763" s="2394"/>
      <c r="K763" s="2394"/>
      <c r="L763" s="2394"/>
      <c r="M763" s="2394"/>
      <c r="N763" s="2394"/>
      <c r="O763" s="2394"/>
      <c r="P763" s="2394"/>
      <c r="Q763" s="2394"/>
      <c r="R763" s="2394"/>
      <c r="S763" s="2394"/>
      <c r="T763" s="2394"/>
      <c r="U763" s="2394"/>
      <c r="V763" s="2394"/>
      <c r="W763" s="1691"/>
      <c r="X763" s="1691"/>
      <c r="Y763" s="1691"/>
      <c r="Z763" s="1691"/>
      <c r="AA763" s="1736"/>
      <c r="AB763" s="1625"/>
      <c r="AE763" s="2244">
        <v>95107023596</v>
      </c>
      <c r="AF763" s="2244"/>
      <c r="AG763" s="2244"/>
      <c r="AH763" s="2244"/>
      <c r="AI763" s="2244"/>
      <c r="AJ763" s="2244"/>
      <c r="AK763" s="2244"/>
      <c r="AL763" s="2244"/>
      <c r="AM763" s="2244"/>
      <c r="AN763" s="1621"/>
      <c r="AO763" s="2244">
        <v>0</v>
      </c>
      <c r="AP763" s="2244"/>
      <c r="AQ763" s="2244"/>
      <c r="AR763" s="2244"/>
      <c r="AS763" s="2244"/>
      <c r="AT763" s="2244"/>
      <c r="AU763" s="2244"/>
      <c r="AV763" s="2244"/>
      <c r="AW763" s="2244"/>
      <c r="BA763" s="1672"/>
      <c r="BB763" s="1672"/>
      <c r="BC763" s="1672"/>
      <c r="BD763" s="1672"/>
      <c r="BE763" s="1672"/>
      <c r="BF763" s="1672"/>
      <c r="BG763" s="1672"/>
      <c r="BH763" s="1672"/>
      <c r="BI763" s="1672"/>
      <c r="BJ763" s="1672"/>
      <c r="BK763" s="1672"/>
      <c r="BL763" s="1672"/>
      <c r="BM763" s="1672"/>
      <c r="BN763" s="1672"/>
      <c r="BO763" s="1672"/>
      <c r="BP763" s="1672"/>
      <c r="BQ763" s="1672"/>
      <c r="BR763" s="1672"/>
      <c r="BU763" s="2222"/>
      <c r="BV763" s="2222"/>
      <c r="BW763" s="2222"/>
      <c r="BX763" s="2222"/>
      <c r="BY763" s="2222"/>
      <c r="BZ763" s="2222"/>
      <c r="CB763" s="2222"/>
      <c r="CC763" s="2222"/>
      <c r="CD763" s="2222"/>
      <c r="CE763" s="2222"/>
      <c r="CF763" s="2222"/>
      <c r="CG763" s="2222"/>
      <c r="CH763" s="257"/>
      <c r="CK763" s="1664"/>
      <c r="CL763" s="1664"/>
    </row>
    <row r="764" spans="1:90" ht="17.25" customHeight="1">
      <c r="C764" s="1670"/>
      <c r="D764" s="1670"/>
      <c r="E764" s="1670"/>
      <c r="F764" s="1670"/>
      <c r="G764" s="1670"/>
      <c r="H764" s="1670"/>
      <c r="I764" s="1670"/>
      <c r="J764" s="1670"/>
      <c r="K764" s="1670"/>
      <c r="L764" s="1670"/>
      <c r="M764" s="1670"/>
      <c r="N764" s="1670"/>
      <c r="O764" s="1670"/>
      <c r="P764" s="1670"/>
      <c r="Q764" s="1670"/>
      <c r="R764" s="1670"/>
      <c r="S764" s="1670"/>
      <c r="T764" s="1670"/>
      <c r="U764" s="1670"/>
      <c r="V764" s="1670"/>
      <c r="W764" s="1691"/>
      <c r="X764" s="1691"/>
      <c r="Y764" s="1691"/>
      <c r="Z764" s="1691"/>
      <c r="AA764" s="1736"/>
      <c r="AB764" s="1625"/>
      <c r="AE764" s="1623"/>
      <c r="AF764" s="1623"/>
      <c r="AG764" s="1623"/>
      <c r="AH764" s="1623"/>
      <c r="AI764" s="1623"/>
      <c r="AJ764" s="1623"/>
      <c r="AK764" s="1623"/>
      <c r="AL764" s="1623"/>
      <c r="AM764" s="1623"/>
      <c r="AN764" s="1621"/>
      <c r="AO764" s="1623"/>
      <c r="AP764" s="1623"/>
      <c r="AQ764" s="1623"/>
      <c r="AR764" s="1623"/>
      <c r="AS764" s="1623"/>
      <c r="AT764" s="1623"/>
      <c r="AU764" s="1623"/>
      <c r="AV764" s="1623"/>
      <c r="AW764" s="1623"/>
      <c r="BA764" s="1672"/>
      <c r="BB764" s="1672"/>
      <c r="BC764" s="1672"/>
      <c r="BD764" s="1672"/>
      <c r="BE764" s="1672"/>
      <c r="BF764" s="1672"/>
      <c r="BG764" s="1672"/>
      <c r="BH764" s="1672"/>
      <c r="BI764" s="1672"/>
      <c r="BJ764" s="1672"/>
      <c r="BK764" s="1672"/>
      <c r="BL764" s="1672"/>
      <c r="BM764" s="1672"/>
      <c r="BN764" s="1672"/>
      <c r="BO764" s="1672"/>
      <c r="BP764" s="1672"/>
      <c r="BQ764" s="1672"/>
      <c r="BR764" s="1672"/>
      <c r="BU764" s="257"/>
      <c r="BV764" s="257"/>
      <c r="BW764" s="257"/>
      <c r="BX764" s="257"/>
      <c r="BY764" s="257"/>
      <c r="BZ764" s="257"/>
      <c r="CB764" s="257"/>
      <c r="CC764" s="257"/>
      <c r="CD764" s="257"/>
      <c r="CE764" s="257"/>
      <c r="CF764" s="257"/>
      <c r="CG764" s="257"/>
      <c r="CH764" s="257"/>
      <c r="CK764" s="1664"/>
      <c r="CL764" s="1664"/>
    </row>
    <row r="765" spans="1:90" ht="17.25" customHeight="1">
      <c r="A765" s="1712">
        <v>19</v>
      </c>
      <c r="B765" s="908" t="s">
        <v>536</v>
      </c>
      <c r="C765" s="1194" t="s">
        <v>1009</v>
      </c>
      <c r="D765" s="331"/>
      <c r="E765" s="331"/>
      <c r="F765" s="331"/>
      <c r="G765" s="331"/>
      <c r="H765" s="331"/>
      <c r="I765" s="331"/>
      <c r="J765" s="331"/>
      <c r="K765" s="331"/>
      <c r="L765" s="331"/>
      <c r="M765" s="331"/>
      <c r="N765" s="331"/>
      <c r="O765" s="331"/>
      <c r="P765" s="331"/>
      <c r="Q765" s="331"/>
      <c r="R765" s="331"/>
      <c r="S765" s="331"/>
      <c r="T765" s="331"/>
      <c r="U765" s="331"/>
      <c r="V765" s="331"/>
      <c r="W765" s="331"/>
      <c r="X765" s="331"/>
      <c r="Y765" s="1665"/>
      <c r="Z765" s="1665"/>
      <c r="AA765" s="1665"/>
      <c r="AB765" s="331"/>
      <c r="AC765" s="331"/>
      <c r="AD765" s="331"/>
      <c r="AE765" s="2283" t="s">
        <v>2039</v>
      </c>
      <c r="AF765" s="2283"/>
      <c r="AG765" s="2283"/>
      <c r="AH765" s="2283"/>
      <c r="AI765" s="2283"/>
      <c r="AJ765" s="2283"/>
      <c r="AK765" s="2283"/>
      <c r="AL765" s="2283"/>
      <c r="AM765" s="2283"/>
      <c r="AO765" s="2283" t="s">
        <v>512</v>
      </c>
      <c r="AP765" s="2283"/>
      <c r="AQ765" s="2283"/>
      <c r="AR765" s="2283"/>
      <c r="AS765" s="2283"/>
      <c r="AT765" s="2283"/>
      <c r="AU765" s="2283"/>
      <c r="AV765" s="2283"/>
      <c r="AW765" s="2283"/>
      <c r="BA765" s="331"/>
      <c r="BB765" s="331"/>
      <c r="BC765" s="331"/>
      <c r="BD765" s="331"/>
      <c r="BE765" s="331"/>
      <c r="BF765" s="331"/>
      <c r="BG765" s="331"/>
      <c r="BH765" s="331"/>
      <c r="BI765" s="331"/>
      <c r="BJ765" s="331"/>
      <c r="BK765" s="331"/>
      <c r="BL765" s="331"/>
      <c r="BM765" s="331"/>
      <c r="BN765" s="331"/>
      <c r="BO765" s="331"/>
      <c r="BP765" s="331"/>
      <c r="BQ765" s="331"/>
      <c r="BR765" s="331"/>
      <c r="BS765" s="331"/>
      <c r="BT765" s="331"/>
      <c r="BU765" s="2386" t="s">
        <v>64</v>
      </c>
      <c r="BV765" s="2386"/>
      <c r="BW765" s="2386"/>
      <c r="BX765" s="2386"/>
      <c r="BY765" s="2386"/>
      <c r="BZ765" s="2386"/>
      <c r="CB765" s="2386" t="s">
        <v>65</v>
      </c>
      <c r="CC765" s="2386"/>
      <c r="CD765" s="2386"/>
      <c r="CE765" s="2386"/>
      <c r="CF765" s="2386"/>
      <c r="CG765" s="2386"/>
      <c r="CH765" s="1227"/>
    </row>
    <row r="766" spans="1:90" ht="17.25" customHeight="1">
      <c r="C766" s="331"/>
      <c r="D766" s="331"/>
      <c r="E766" s="331"/>
      <c r="F766" s="331"/>
      <c r="G766" s="331"/>
      <c r="H766" s="331"/>
      <c r="I766" s="331"/>
      <c r="J766" s="331"/>
      <c r="K766" s="331"/>
      <c r="L766" s="331"/>
      <c r="M766" s="331"/>
      <c r="N766" s="331"/>
      <c r="O766" s="331"/>
      <c r="P766" s="331"/>
      <c r="Q766" s="331"/>
      <c r="R766" s="331"/>
      <c r="S766" s="331"/>
      <c r="T766" s="331"/>
      <c r="U766" s="331"/>
      <c r="V766" s="331"/>
      <c r="W766" s="331"/>
      <c r="X766" s="331"/>
      <c r="Y766" s="1604"/>
      <c r="Z766" s="1604"/>
      <c r="AA766" s="1604"/>
      <c r="AB766" s="331"/>
      <c r="AC766" s="331"/>
      <c r="AD766" s="331"/>
      <c r="AE766" s="2277" t="s">
        <v>574</v>
      </c>
      <c r="AF766" s="2227"/>
      <c r="AG766" s="2227"/>
      <c r="AH766" s="2228"/>
      <c r="AI766" s="2228"/>
      <c r="AJ766" s="2227"/>
      <c r="AK766" s="2228"/>
      <c r="AL766" s="2227"/>
      <c r="AM766" s="2227"/>
      <c r="AN766" s="1655"/>
      <c r="AO766" s="2226" t="s">
        <v>574</v>
      </c>
      <c r="AP766" s="2227"/>
      <c r="AQ766" s="2227"/>
      <c r="AR766" s="2228"/>
      <c r="AS766" s="2228"/>
      <c r="AT766" s="2228"/>
      <c r="AU766" s="2227"/>
      <c r="AV766" s="2227"/>
      <c r="AW766" s="2227"/>
      <c r="BA766" s="331"/>
      <c r="BB766" s="331"/>
      <c r="BC766" s="331"/>
      <c r="BD766" s="331"/>
      <c r="BE766" s="331"/>
      <c r="BF766" s="331"/>
      <c r="BG766" s="331"/>
      <c r="BH766" s="331"/>
      <c r="BI766" s="331"/>
      <c r="BJ766" s="331"/>
      <c r="BK766" s="331"/>
      <c r="BL766" s="331"/>
      <c r="BM766" s="331"/>
      <c r="BN766" s="331"/>
      <c r="BO766" s="331"/>
      <c r="BP766" s="331"/>
      <c r="BQ766" s="331"/>
      <c r="BR766" s="331"/>
      <c r="BS766" s="331"/>
      <c r="BT766" s="331"/>
      <c r="BU766" s="1227"/>
      <c r="BV766" s="1227"/>
      <c r="BW766" s="1227"/>
      <c r="BX766" s="1227"/>
      <c r="BY766" s="1227"/>
      <c r="BZ766" s="1227"/>
      <c r="CB766" s="1227"/>
      <c r="CC766" s="1227"/>
      <c r="CD766" s="1227"/>
      <c r="CE766" s="1227"/>
      <c r="CF766" s="1227"/>
      <c r="CG766" s="1227"/>
      <c r="CH766" s="1227"/>
    </row>
    <row r="767" spans="1:90" ht="17.25" customHeight="1">
      <c r="C767" s="1691" t="s">
        <v>965</v>
      </c>
      <c r="Y767" s="2274"/>
      <c r="Z767" s="2274"/>
      <c r="AA767" s="2274"/>
      <c r="AE767" s="2231">
        <v>1417901486</v>
      </c>
      <c r="AF767" s="2231"/>
      <c r="AG767" s="2231"/>
      <c r="AH767" s="2231"/>
      <c r="AI767" s="2231"/>
      <c r="AJ767" s="2231"/>
      <c r="AK767" s="2231"/>
      <c r="AL767" s="2231"/>
      <c r="AM767" s="2231"/>
      <c r="AN767" s="1622"/>
      <c r="AO767" s="2231">
        <v>1885538873</v>
      </c>
      <c r="AP767" s="2231"/>
      <c r="AQ767" s="2231"/>
      <c r="AR767" s="2231"/>
      <c r="AS767" s="2231"/>
      <c r="AT767" s="2231"/>
      <c r="AU767" s="2231"/>
      <c r="AV767" s="2231"/>
      <c r="AW767" s="2231"/>
      <c r="BU767" s="2224"/>
      <c r="BV767" s="2224"/>
      <c r="BW767" s="2224"/>
      <c r="BX767" s="2224"/>
      <c r="BY767" s="2224"/>
      <c r="BZ767" s="2224"/>
      <c r="CB767" s="2224"/>
      <c r="CC767" s="2224"/>
      <c r="CD767" s="2224"/>
      <c r="CE767" s="2224"/>
      <c r="CF767" s="2224"/>
      <c r="CG767" s="2224"/>
      <c r="CH767" s="1619"/>
      <c r="CI767" s="1226"/>
      <c r="CJ767" s="1279"/>
      <c r="CK767" s="438"/>
      <c r="CL767" s="1664"/>
    </row>
    <row r="768" spans="1:90" ht="21.75" hidden="1" customHeight="1">
      <c r="C768" s="1745" t="s">
        <v>1442</v>
      </c>
      <c r="E768" s="1670"/>
      <c r="F768" s="1670"/>
      <c r="G768" s="1670"/>
      <c r="H768" s="1670"/>
      <c r="I768" s="1670"/>
      <c r="J768" s="1670"/>
      <c r="K768" s="1670"/>
      <c r="L768" s="1670"/>
      <c r="M768" s="1670"/>
      <c r="N768" s="1670"/>
      <c r="O768" s="1670"/>
      <c r="P768" s="1670"/>
      <c r="Q768" s="1670"/>
      <c r="R768" s="1670"/>
      <c r="S768" s="1670"/>
      <c r="T768" s="1670"/>
      <c r="U768" s="1670"/>
      <c r="V768" s="1670"/>
      <c r="W768" s="1670"/>
      <c r="X768" s="1670"/>
      <c r="Y768" s="1670"/>
      <c r="Z768" s="1670"/>
      <c r="AA768" s="1672"/>
      <c r="AE768" s="2232">
        <v>0</v>
      </c>
      <c r="AF768" s="2232"/>
      <c r="AG768" s="2232"/>
      <c r="AH768" s="2232"/>
      <c r="AI768" s="2232"/>
      <c r="AJ768" s="2232"/>
      <c r="AK768" s="2232"/>
      <c r="AL768" s="2232"/>
      <c r="AM768" s="2232"/>
      <c r="AN768" s="1621"/>
      <c r="AO768" s="2232"/>
      <c r="AP768" s="2232"/>
      <c r="AQ768" s="2232"/>
      <c r="AR768" s="2232"/>
      <c r="AS768" s="2232"/>
      <c r="AT768" s="2232"/>
      <c r="AU768" s="2232"/>
      <c r="AV768" s="2232"/>
      <c r="AW768" s="2232"/>
      <c r="BA768" s="1672"/>
      <c r="BB768" s="1672"/>
      <c r="BC768" s="1672"/>
      <c r="BD768" s="1672"/>
      <c r="BE768" s="1672"/>
      <c r="BF768" s="1672"/>
      <c r="BG768" s="1672"/>
      <c r="BH768" s="1672"/>
      <c r="BI768" s="1672"/>
      <c r="BJ768" s="1672"/>
      <c r="BK768" s="1672"/>
      <c r="BL768" s="1672"/>
      <c r="BM768" s="1672"/>
      <c r="BN768" s="1672"/>
      <c r="BO768" s="1672"/>
      <c r="BP768" s="1672"/>
      <c r="BQ768" s="1672"/>
      <c r="BR768" s="1672"/>
      <c r="BU768" s="257"/>
      <c r="BV768" s="257"/>
      <c r="BW768" s="257"/>
      <c r="BX768" s="257"/>
      <c r="BY768" s="257"/>
      <c r="BZ768" s="257"/>
      <c r="CB768" s="257"/>
      <c r="CC768" s="257"/>
      <c r="CD768" s="257"/>
      <c r="CE768" s="257"/>
      <c r="CF768" s="257"/>
      <c r="CG768" s="257"/>
      <c r="CH768" s="257"/>
      <c r="CK768" s="1754"/>
      <c r="CL768" s="1754"/>
    </row>
    <row r="769" spans="1:90" ht="17.25" customHeight="1">
      <c r="C769" s="1745" t="s">
        <v>1654</v>
      </c>
      <c r="E769" s="1670"/>
      <c r="F769" s="1670"/>
      <c r="G769" s="1670"/>
      <c r="H769" s="1670"/>
      <c r="I769" s="1670"/>
      <c r="J769" s="1670"/>
      <c r="K769" s="1670"/>
      <c r="L769" s="1670"/>
      <c r="M769" s="1670"/>
      <c r="N769" s="1670"/>
      <c r="O769" s="1670"/>
      <c r="P769" s="1670"/>
      <c r="Q769" s="1670"/>
      <c r="R769" s="1670"/>
      <c r="S769" s="1670"/>
      <c r="T769" s="1670"/>
      <c r="U769" s="1670"/>
      <c r="V769" s="1670"/>
      <c r="W769" s="1670"/>
      <c r="X769" s="1670"/>
      <c r="Y769" s="1670"/>
      <c r="Z769" s="1670"/>
      <c r="AA769" s="1672"/>
      <c r="AE769" s="2232">
        <v>278149396</v>
      </c>
      <c r="AF769" s="2232"/>
      <c r="AG769" s="2232"/>
      <c r="AH769" s="2232"/>
      <c r="AI769" s="2232"/>
      <c r="AJ769" s="2232"/>
      <c r="AK769" s="2232"/>
      <c r="AL769" s="2232"/>
      <c r="AM769" s="2232"/>
      <c r="AN769" s="1621"/>
      <c r="AO769" s="2232">
        <v>394266472</v>
      </c>
      <c r="AP769" s="2232"/>
      <c r="AQ769" s="2232"/>
      <c r="AR769" s="2232"/>
      <c r="AS769" s="2232"/>
      <c r="AT769" s="2232"/>
      <c r="AU769" s="2232"/>
      <c r="AV769" s="2232"/>
      <c r="AW769" s="2232"/>
      <c r="BA769" s="1672"/>
      <c r="BB769" s="1672"/>
      <c r="BC769" s="1672"/>
      <c r="BD769" s="1672"/>
      <c r="BE769" s="1672"/>
      <c r="BF769" s="1672"/>
      <c r="BG769" s="1672"/>
      <c r="BH769" s="1672"/>
      <c r="BI769" s="1672"/>
      <c r="BJ769" s="1672"/>
      <c r="BK769" s="1672"/>
      <c r="BL769" s="1672"/>
      <c r="BM769" s="1672"/>
      <c r="BN769" s="1672"/>
      <c r="BO769" s="1672"/>
      <c r="BP769" s="1672"/>
      <c r="BQ769" s="1672"/>
      <c r="BR769" s="1672"/>
      <c r="BU769" s="257"/>
      <c r="BV769" s="257"/>
      <c r="BW769" s="257"/>
      <c r="BX769" s="257"/>
      <c r="BY769" s="257"/>
      <c r="BZ769" s="257"/>
      <c r="CB769" s="257"/>
      <c r="CC769" s="257"/>
      <c r="CD769" s="257"/>
      <c r="CE769" s="257"/>
      <c r="CF769" s="257"/>
      <c r="CG769" s="257"/>
      <c r="CH769" s="257"/>
      <c r="CK769" s="1754"/>
      <c r="CL769" s="1754"/>
    </row>
    <row r="770" spans="1:90" ht="17.25" customHeight="1">
      <c r="C770" s="1745" t="s">
        <v>1444</v>
      </c>
      <c r="E770" s="1670"/>
      <c r="F770" s="1670"/>
      <c r="G770" s="1670"/>
      <c r="H770" s="1670"/>
      <c r="I770" s="1670"/>
      <c r="J770" s="1670"/>
      <c r="K770" s="1670"/>
      <c r="L770" s="1670"/>
      <c r="M770" s="1670"/>
      <c r="N770" s="1670"/>
      <c r="O770" s="1670"/>
      <c r="P770" s="1670"/>
      <c r="Q770" s="1670"/>
      <c r="R770" s="1670"/>
      <c r="S770" s="1670"/>
      <c r="T770" s="1670"/>
      <c r="U770" s="1670"/>
      <c r="V770" s="1670"/>
      <c r="W770" s="1670"/>
      <c r="X770" s="1670"/>
      <c r="Y770" s="1670"/>
      <c r="Z770" s="1670"/>
      <c r="AA770" s="1672"/>
      <c r="AE770" s="2232">
        <v>94681819</v>
      </c>
      <c r="AF770" s="2232"/>
      <c r="AG770" s="2232"/>
      <c r="AH770" s="2232"/>
      <c r="AI770" s="2232"/>
      <c r="AJ770" s="2232"/>
      <c r="AK770" s="2232"/>
      <c r="AL770" s="2232"/>
      <c r="AM770" s="2232"/>
      <c r="AN770" s="1621"/>
      <c r="AO770" s="2232">
        <v>204593221</v>
      </c>
      <c r="AP770" s="2232"/>
      <c r="AQ770" s="2232"/>
      <c r="AR770" s="2232"/>
      <c r="AS770" s="2232"/>
      <c r="AT770" s="2232"/>
      <c r="AU770" s="2232"/>
      <c r="AV770" s="2232"/>
      <c r="AW770" s="2232"/>
      <c r="BA770" s="1672"/>
      <c r="BB770" s="1672"/>
      <c r="BC770" s="1672"/>
      <c r="BD770" s="1672"/>
      <c r="BE770" s="1672"/>
      <c r="BF770" s="1672"/>
      <c r="BG770" s="1672"/>
      <c r="BH770" s="1672"/>
      <c r="BI770" s="1672"/>
      <c r="BJ770" s="1672"/>
      <c r="BK770" s="1672"/>
      <c r="BL770" s="1672"/>
      <c r="BM770" s="1672"/>
      <c r="BN770" s="1672"/>
      <c r="BO770" s="1672"/>
      <c r="BP770" s="1672"/>
      <c r="BQ770" s="1672"/>
      <c r="BR770" s="1672"/>
      <c r="BU770" s="257"/>
      <c r="BV770" s="257"/>
      <c r="BW770" s="257"/>
      <c r="BX770" s="257"/>
      <c r="BY770" s="257"/>
      <c r="BZ770" s="257"/>
      <c r="CB770" s="257"/>
      <c r="CC770" s="257"/>
      <c r="CD770" s="257"/>
      <c r="CE770" s="257"/>
      <c r="CF770" s="257"/>
      <c r="CG770" s="257"/>
      <c r="CH770" s="257"/>
      <c r="CK770" s="1754"/>
      <c r="CL770" s="1754"/>
    </row>
    <row r="771" spans="1:90" ht="17.25" customHeight="1">
      <c r="C771" s="1745" t="s">
        <v>1445</v>
      </c>
      <c r="E771" s="1670"/>
      <c r="F771" s="1670"/>
      <c r="G771" s="1670"/>
      <c r="H771" s="1670"/>
      <c r="I771" s="1670"/>
      <c r="J771" s="1670"/>
      <c r="K771" s="1670"/>
      <c r="L771" s="1670"/>
      <c r="M771" s="1670"/>
      <c r="N771" s="1670"/>
      <c r="O771" s="1670"/>
      <c r="P771" s="1670"/>
      <c r="Q771" s="1670"/>
      <c r="R771" s="1670"/>
      <c r="S771" s="1670"/>
      <c r="T771" s="1670"/>
      <c r="U771" s="1670"/>
      <c r="V771" s="1670"/>
      <c r="W771" s="1670"/>
      <c r="X771" s="1670"/>
      <c r="Y771" s="1670"/>
      <c r="Z771" s="1670"/>
      <c r="AA771" s="1672"/>
      <c r="AE771" s="2232">
        <v>75509090</v>
      </c>
      <c r="AF771" s="2232"/>
      <c r="AG771" s="2232"/>
      <c r="AH771" s="2232"/>
      <c r="AI771" s="2232"/>
      <c r="AJ771" s="2232"/>
      <c r="AK771" s="2232"/>
      <c r="AL771" s="2232"/>
      <c r="AM771" s="2232"/>
      <c r="AN771" s="1621"/>
      <c r="AO771" s="2232">
        <v>11363635</v>
      </c>
      <c r="AP771" s="2232"/>
      <c r="AQ771" s="2232"/>
      <c r="AR771" s="2232"/>
      <c r="AS771" s="2232"/>
      <c r="AT771" s="2232"/>
      <c r="AU771" s="2232"/>
      <c r="AV771" s="2232"/>
      <c r="AW771" s="2232"/>
      <c r="BA771" s="1672"/>
      <c r="BB771" s="1672"/>
      <c r="BC771" s="1672"/>
      <c r="BD771" s="1672"/>
      <c r="BE771" s="1672"/>
      <c r="BF771" s="1672"/>
      <c r="BG771" s="1672"/>
      <c r="BH771" s="1672"/>
      <c r="BI771" s="1672"/>
      <c r="BJ771" s="1672"/>
      <c r="BK771" s="1672"/>
      <c r="BL771" s="1672"/>
      <c r="BM771" s="1672"/>
      <c r="BN771" s="1672"/>
      <c r="BO771" s="1672"/>
      <c r="BP771" s="1672"/>
      <c r="BQ771" s="1672"/>
      <c r="BR771" s="1672"/>
      <c r="BU771" s="257"/>
      <c r="BV771" s="257"/>
      <c r="BW771" s="257"/>
      <c r="BX771" s="257"/>
      <c r="BY771" s="257"/>
      <c r="BZ771" s="257"/>
      <c r="CB771" s="257"/>
      <c r="CC771" s="257"/>
      <c r="CD771" s="257"/>
      <c r="CE771" s="257"/>
      <c r="CF771" s="257"/>
      <c r="CG771" s="257"/>
      <c r="CH771" s="257"/>
      <c r="CK771" s="1754"/>
      <c r="CL771" s="1754"/>
    </row>
    <row r="772" spans="1:90" ht="17.25" customHeight="1">
      <c r="C772" s="1745" t="s">
        <v>1446</v>
      </c>
      <c r="E772" s="1670"/>
      <c r="F772" s="1670"/>
      <c r="G772" s="1670"/>
      <c r="H772" s="1670"/>
      <c r="I772" s="1670"/>
      <c r="J772" s="1670"/>
      <c r="K772" s="1670"/>
      <c r="L772" s="1670"/>
      <c r="M772" s="1670"/>
      <c r="N772" s="1670"/>
      <c r="O772" s="1670"/>
      <c r="P772" s="1670"/>
      <c r="Q772" s="1670"/>
      <c r="R772" s="1670"/>
      <c r="S772" s="1670"/>
      <c r="T772" s="1670"/>
      <c r="U772" s="1670"/>
      <c r="V772" s="1670"/>
      <c r="W772" s="1670"/>
      <c r="X772" s="1670"/>
      <c r="Y772" s="1670"/>
      <c r="Z772" s="1670"/>
      <c r="AA772" s="1672"/>
      <c r="AE772" s="2232">
        <v>859715726</v>
      </c>
      <c r="AF772" s="2232"/>
      <c r="AG772" s="2232"/>
      <c r="AH772" s="2232"/>
      <c r="AI772" s="2232"/>
      <c r="AJ772" s="2232"/>
      <c r="AK772" s="2232"/>
      <c r="AL772" s="2232"/>
      <c r="AM772" s="2232"/>
      <c r="AN772" s="1621"/>
      <c r="AO772" s="2232">
        <v>1139327427</v>
      </c>
      <c r="AP772" s="2232"/>
      <c r="AQ772" s="2232"/>
      <c r="AR772" s="2232"/>
      <c r="AS772" s="2232"/>
      <c r="AT772" s="2232"/>
      <c r="AU772" s="2232"/>
      <c r="AV772" s="2232"/>
      <c r="AW772" s="2232"/>
      <c r="BA772" s="1672"/>
      <c r="BB772" s="1672"/>
      <c r="BC772" s="1672"/>
      <c r="BD772" s="1672"/>
      <c r="BE772" s="1672"/>
      <c r="BF772" s="1672"/>
      <c r="BG772" s="1672"/>
      <c r="BH772" s="1672"/>
      <c r="BI772" s="1672"/>
      <c r="BJ772" s="1672"/>
      <c r="BK772" s="1672"/>
      <c r="BL772" s="1672"/>
      <c r="BM772" s="1672"/>
      <c r="BN772" s="1672"/>
      <c r="BO772" s="1672"/>
      <c r="BP772" s="1672"/>
      <c r="BQ772" s="1672"/>
      <c r="BR772" s="1672"/>
      <c r="BU772" s="257"/>
      <c r="BV772" s="257"/>
      <c r="BW772" s="257"/>
      <c r="BX772" s="257"/>
      <c r="BY772" s="257"/>
      <c r="BZ772" s="257"/>
      <c r="CB772" s="257"/>
      <c r="CC772" s="257"/>
      <c r="CD772" s="257"/>
      <c r="CE772" s="257"/>
      <c r="CF772" s="257"/>
      <c r="CG772" s="257"/>
      <c r="CH772" s="257"/>
      <c r="CK772" s="1754"/>
      <c r="CL772" s="1754"/>
    </row>
    <row r="773" spans="1:90" ht="17.25" customHeight="1">
      <c r="C773" s="1745" t="s">
        <v>1571</v>
      </c>
      <c r="E773" s="1670"/>
      <c r="F773" s="1670"/>
      <c r="G773" s="1670"/>
      <c r="H773" s="1670"/>
      <c r="I773" s="1670"/>
      <c r="J773" s="1670"/>
      <c r="K773" s="1670"/>
      <c r="L773" s="1670"/>
      <c r="M773" s="1670"/>
      <c r="N773" s="1670"/>
      <c r="O773" s="1670"/>
      <c r="P773" s="1670"/>
      <c r="Q773" s="1670"/>
      <c r="R773" s="1670"/>
      <c r="S773" s="1670"/>
      <c r="T773" s="1670"/>
      <c r="U773" s="1670"/>
      <c r="V773" s="1670"/>
      <c r="W773" s="1670"/>
      <c r="X773" s="1670"/>
      <c r="Y773" s="1670"/>
      <c r="Z773" s="1670"/>
      <c r="AA773" s="1672"/>
      <c r="AE773" s="2232">
        <v>109845455</v>
      </c>
      <c r="AF773" s="2232"/>
      <c r="AG773" s="2232"/>
      <c r="AH773" s="2232"/>
      <c r="AI773" s="2232"/>
      <c r="AJ773" s="2232"/>
      <c r="AK773" s="2232"/>
      <c r="AL773" s="2232"/>
      <c r="AM773" s="2232"/>
      <c r="AN773" s="1621"/>
      <c r="AO773" s="2232">
        <v>135988118</v>
      </c>
      <c r="AP773" s="2232"/>
      <c r="AQ773" s="2232"/>
      <c r="AR773" s="2232"/>
      <c r="AS773" s="2232"/>
      <c r="AT773" s="2232"/>
      <c r="AU773" s="2232"/>
      <c r="AV773" s="2232"/>
      <c r="AW773" s="2232"/>
      <c r="BA773" s="1672"/>
      <c r="BB773" s="1672"/>
      <c r="BC773" s="1672"/>
      <c r="BD773" s="1672"/>
      <c r="BE773" s="1672"/>
      <c r="BF773" s="1672"/>
      <c r="BG773" s="1672"/>
      <c r="BH773" s="1672"/>
      <c r="BI773" s="1672"/>
      <c r="BJ773" s="1672"/>
      <c r="BK773" s="1672"/>
      <c r="BL773" s="1672"/>
      <c r="BM773" s="1672"/>
      <c r="BN773" s="1672"/>
      <c r="BO773" s="1672"/>
      <c r="BP773" s="1672"/>
      <c r="BQ773" s="1672"/>
      <c r="BR773" s="1672"/>
      <c r="BU773" s="257"/>
      <c r="BV773" s="257"/>
      <c r="BW773" s="257"/>
      <c r="BX773" s="257"/>
      <c r="BY773" s="257"/>
      <c r="BZ773" s="257"/>
      <c r="CB773" s="257"/>
      <c r="CC773" s="257"/>
      <c r="CD773" s="257"/>
      <c r="CE773" s="257"/>
      <c r="CF773" s="257"/>
      <c r="CG773" s="257"/>
      <c r="CH773" s="257"/>
      <c r="CK773" s="1754"/>
      <c r="CL773" s="1754"/>
    </row>
    <row r="774" spans="1:90" ht="17.25" hidden="1" customHeight="1">
      <c r="C774" s="1672" t="s">
        <v>934</v>
      </c>
      <c r="D774" s="1617"/>
      <c r="E774" s="1670"/>
      <c r="F774" s="1670"/>
      <c r="G774" s="1670"/>
      <c r="H774" s="1670"/>
      <c r="I774" s="1670"/>
      <c r="J774" s="1670"/>
      <c r="K774" s="1670"/>
      <c r="L774" s="1670"/>
      <c r="M774" s="1670"/>
      <c r="N774" s="1670"/>
      <c r="O774" s="1670"/>
      <c r="P774" s="1670"/>
      <c r="Q774" s="1670"/>
      <c r="R774" s="1670"/>
      <c r="S774" s="1670"/>
      <c r="T774" s="1670"/>
      <c r="U774" s="1670"/>
      <c r="V774" s="1670"/>
      <c r="W774" s="1670"/>
      <c r="X774" s="1670"/>
      <c r="Y774" s="1670"/>
      <c r="Z774" s="1670"/>
      <c r="AA774" s="1672"/>
      <c r="AE774" s="2231">
        <v>0</v>
      </c>
      <c r="AF774" s="2231"/>
      <c r="AG774" s="2231"/>
      <c r="AH774" s="2231"/>
      <c r="AI774" s="2231"/>
      <c r="AJ774" s="2231"/>
      <c r="AK774" s="2231"/>
      <c r="AL774" s="2231"/>
      <c r="AM774" s="2231"/>
      <c r="AN774" s="1621"/>
      <c r="AO774" s="2231">
        <v>0</v>
      </c>
      <c r="AP774" s="2231"/>
      <c r="AQ774" s="2231"/>
      <c r="AR774" s="2231"/>
      <c r="AS774" s="2231"/>
      <c r="AT774" s="2231"/>
      <c r="AU774" s="2231"/>
      <c r="AV774" s="2231"/>
      <c r="AW774" s="2231"/>
      <c r="BA774" s="1672"/>
      <c r="BB774" s="1672"/>
      <c r="BC774" s="1672"/>
      <c r="BD774" s="1672"/>
      <c r="BE774" s="1672"/>
      <c r="BF774" s="1672"/>
      <c r="BG774" s="1672"/>
      <c r="BH774" s="1672"/>
      <c r="BI774" s="1672"/>
      <c r="BJ774" s="1672"/>
      <c r="BK774" s="1672"/>
      <c r="BL774" s="1672"/>
      <c r="BM774" s="1672"/>
      <c r="BN774" s="1672"/>
      <c r="BO774" s="1672"/>
      <c r="BP774" s="1672"/>
      <c r="BQ774" s="1672"/>
      <c r="BR774" s="1672"/>
      <c r="BU774" s="257"/>
      <c r="BV774" s="257"/>
      <c r="BW774" s="257"/>
      <c r="BX774" s="257"/>
      <c r="BY774" s="257"/>
      <c r="BZ774" s="257"/>
      <c r="CB774" s="257"/>
      <c r="CC774" s="257"/>
      <c r="CD774" s="257"/>
      <c r="CE774" s="257"/>
      <c r="CF774" s="257"/>
      <c r="CG774" s="257"/>
      <c r="CH774" s="257"/>
      <c r="CK774" s="438"/>
      <c r="CL774" s="1664"/>
    </row>
    <row r="775" spans="1:90" ht="21.75" hidden="1" customHeight="1">
      <c r="C775" s="1745" t="s">
        <v>1442</v>
      </c>
      <c r="D775" s="1617"/>
      <c r="E775" s="1670"/>
      <c r="F775" s="1670"/>
      <c r="G775" s="1670"/>
      <c r="H775" s="1670"/>
      <c r="I775" s="1670"/>
      <c r="J775" s="1670"/>
      <c r="K775" s="1670"/>
      <c r="L775" s="1670"/>
      <c r="M775" s="1670"/>
      <c r="N775" s="1670"/>
      <c r="O775" s="1670"/>
      <c r="P775" s="1670"/>
      <c r="Q775" s="1670"/>
      <c r="R775" s="1670"/>
      <c r="S775" s="1670"/>
      <c r="T775" s="1670"/>
      <c r="U775" s="1670"/>
      <c r="V775" s="1670"/>
      <c r="W775" s="1670"/>
      <c r="X775" s="1670"/>
      <c r="Y775" s="1670"/>
      <c r="Z775" s="1670"/>
      <c r="AA775" s="1672"/>
      <c r="AE775" s="2232"/>
      <c r="AF775" s="2232"/>
      <c r="AG775" s="2232"/>
      <c r="AH775" s="2232"/>
      <c r="AI775" s="2232"/>
      <c r="AJ775" s="2232"/>
      <c r="AK775" s="2232"/>
      <c r="AL775" s="2232"/>
      <c r="AM775" s="2232"/>
      <c r="AN775" s="1621"/>
      <c r="AO775" s="2232"/>
      <c r="AP775" s="2232"/>
      <c r="AQ775" s="2232"/>
      <c r="AR775" s="2232"/>
      <c r="AS775" s="2232"/>
      <c r="AT775" s="2232"/>
      <c r="AU775" s="2232"/>
      <c r="AV775" s="2232"/>
      <c r="AW775" s="2232"/>
      <c r="BA775" s="1672"/>
      <c r="BB775" s="1672"/>
      <c r="BC775" s="1672"/>
      <c r="BD775" s="1672"/>
      <c r="BE775" s="1672"/>
      <c r="BF775" s="1672"/>
      <c r="BG775" s="1672"/>
      <c r="BH775" s="1672"/>
      <c r="BI775" s="1672"/>
      <c r="BJ775" s="1672"/>
      <c r="BK775" s="1672"/>
      <c r="BL775" s="1672"/>
      <c r="BM775" s="1672"/>
      <c r="BN775" s="1672"/>
      <c r="BO775" s="1672"/>
      <c r="BP775" s="1672"/>
      <c r="BQ775" s="1672"/>
      <c r="BR775" s="1672"/>
      <c r="BU775" s="257"/>
      <c r="BV775" s="257"/>
      <c r="BW775" s="257"/>
      <c r="BX775" s="257"/>
      <c r="BY775" s="257"/>
      <c r="BZ775" s="257"/>
      <c r="CB775" s="257"/>
      <c r="CC775" s="257"/>
      <c r="CD775" s="257"/>
      <c r="CE775" s="257"/>
      <c r="CF775" s="257"/>
      <c r="CG775" s="257"/>
      <c r="CH775" s="257"/>
      <c r="CI775" s="1250"/>
      <c r="CK775" s="1754"/>
      <c r="CL775" s="1754"/>
    </row>
    <row r="776" spans="1:90" ht="21.75" hidden="1" customHeight="1">
      <c r="C776" s="1745" t="s">
        <v>1443</v>
      </c>
      <c r="D776" s="1617"/>
      <c r="E776" s="1670"/>
      <c r="F776" s="1670"/>
      <c r="G776" s="1670"/>
      <c r="H776" s="1670"/>
      <c r="I776" s="1670"/>
      <c r="J776" s="1670"/>
      <c r="K776" s="1670"/>
      <c r="L776" s="1670"/>
      <c r="M776" s="1670"/>
      <c r="N776" s="1670"/>
      <c r="O776" s="1670"/>
      <c r="P776" s="1670"/>
      <c r="Q776" s="1670"/>
      <c r="R776" s="1670"/>
      <c r="S776" s="1670"/>
      <c r="T776" s="1670"/>
      <c r="U776" s="1670"/>
      <c r="V776" s="1670"/>
      <c r="W776" s="1670"/>
      <c r="X776" s="1670"/>
      <c r="Y776" s="1670"/>
      <c r="Z776" s="1670"/>
      <c r="AA776" s="1672"/>
      <c r="AE776" s="2232"/>
      <c r="AF776" s="2232"/>
      <c r="AG776" s="2232"/>
      <c r="AH776" s="2232"/>
      <c r="AI776" s="2232"/>
      <c r="AJ776" s="2232"/>
      <c r="AK776" s="2232"/>
      <c r="AL776" s="2232"/>
      <c r="AM776" s="2232"/>
      <c r="AN776" s="1621"/>
      <c r="AO776" s="2232"/>
      <c r="AP776" s="2232"/>
      <c r="AQ776" s="2232"/>
      <c r="AR776" s="2232"/>
      <c r="AS776" s="2232"/>
      <c r="AT776" s="2232"/>
      <c r="AU776" s="2232"/>
      <c r="AV776" s="2232"/>
      <c r="AW776" s="2232"/>
      <c r="BA776" s="1672"/>
      <c r="BB776" s="1672"/>
      <c r="BC776" s="1672"/>
      <c r="BD776" s="1672"/>
      <c r="BE776" s="1672"/>
      <c r="BF776" s="1672"/>
      <c r="BG776" s="1672"/>
      <c r="BH776" s="1672"/>
      <c r="BI776" s="1672"/>
      <c r="BJ776" s="1672"/>
      <c r="BK776" s="1672"/>
      <c r="BL776" s="1672"/>
      <c r="BM776" s="1672"/>
      <c r="BN776" s="1672"/>
      <c r="BO776" s="1672"/>
      <c r="BP776" s="1672"/>
      <c r="BQ776" s="1672"/>
      <c r="BR776" s="1672"/>
      <c r="BU776" s="257"/>
      <c r="BV776" s="257"/>
      <c r="BW776" s="257"/>
      <c r="BX776" s="257"/>
      <c r="BY776" s="257"/>
      <c r="BZ776" s="257"/>
      <c r="CB776" s="257"/>
      <c r="CC776" s="257"/>
      <c r="CD776" s="257"/>
      <c r="CE776" s="257"/>
      <c r="CF776" s="257"/>
      <c r="CG776" s="257"/>
      <c r="CH776" s="257"/>
      <c r="CK776" s="1754"/>
      <c r="CL776" s="1754"/>
    </row>
    <row r="777" spans="1:90" ht="21.75" hidden="1" customHeight="1">
      <c r="C777" s="1745" t="s">
        <v>1444</v>
      </c>
      <c r="D777" s="1617"/>
      <c r="E777" s="1670"/>
      <c r="F777" s="1670"/>
      <c r="G777" s="1670"/>
      <c r="H777" s="1670"/>
      <c r="I777" s="1670"/>
      <c r="J777" s="1670"/>
      <c r="K777" s="1670"/>
      <c r="L777" s="1670"/>
      <c r="M777" s="1670"/>
      <c r="N777" s="1670"/>
      <c r="O777" s="1670"/>
      <c r="P777" s="1670"/>
      <c r="Q777" s="1670"/>
      <c r="R777" s="1670"/>
      <c r="S777" s="1670"/>
      <c r="T777" s="1670"/>
      <c r="U777" s="1670"/>
      <c r="V777" s="1670"/>
      <c r="W777" s="1670"/>
      <c r="X777" s="1670"/>
      <c r="Y777" s="1670"/>
      <c r="Z777" s="1670"/>
      <c r="AA777" s="1672"/>
      <c r="AC777" s="1644"/>
      <c r="AD777" s="1644"/>
      <c r="AE777" s="2232"/>
      <c r="AF777" s="2232"/>
      <c r="AG777" s="2232"/>
      <c r="AH777" s="2232"/>
      <c r="AI777" s="2232"/>
      <c r="AJ777" s="2232"/>
      <c r="AK777" s="2232"/>
      <c r="AL777" s="2232"/>
      <c r="AM777" s="2232"/>
      <c r="AN777" s="1621"/>
      <c r="AO777" s="2232"/>
      <c r="AP777" s="2232"/>
      <c r="AQ777" s="2232"/>
      <c r="AR777" s="2232"/>
      <c r="AS777" s="2232"/>
      <c r="AT777" s="2232"/>
      <c r="AU777" s="2232"/>
      <c r="AV777" s="2232"/>
      <c r="AW777" s="2232"/>
      <c r="BA777" s="1672"/>
      <c r="BB777" s="1672"/>
      <c r="BC777" s="1672"/>
      <c r="BD777" s="1672"/>
      <c r="BE777" s="1672"/>
      <c r="BF777" s="1672"/>
      <c r="BG777" s="1672"/>
      <c r="BH777" s="1672"/>
      <c r="BI777" s="1672"/>
      <c r="BJ777" s="1672"/>
      <c r="BK777" s="1672"/>
      <c r="BL777" s="1672"/>
      <c r="BM777" s="1672"/>
      <c r="BN777" s="1672"/>
      <c r="BO777" s="1672"/>
      <c r="BP777" s="1672"/>
      <c r="BQ777" s="1672"/>
      <c r="BR777" s="1672"/>
      <c r="BU777" s="257"/>
      <c r="BV777" s="257"/>
      <c r="BW777" s="257"/>
      <c r="BX777" s="257"/>
      <c r="BY777" s="257"/>
      <c r="BZ777" s="257"/>
      <c r="CB777" s="257"/>
      <c r="CC777" s="257"/>
      <c r="CD777" s="257"/>
      <c r="CE777" s="257"/>
      <c r="CF777" s="257"/>
      <c r="CG777" s="257"/>
      <c r="CH777" s="257"/>
      <c r="CK777" s="1754"/>
      <c r="CL777" s="1754"/>
    </row>
    <row r="778" spans="1:90" ht="21.75" hidden="1" customHeight="1">
      <c r="C778" s="1745" t="s">
        <v>1445</v>
      </c>
      <c r="D778" s="1617"/>
      <c r="E778" s="1670"/>
      <c r="F778" s="1670"/>
      <c r="G778" s="1670"/>
      <c r="H778" s="1670"/>
      <c r="I778" s="1670"/>
      <c r="J778" s="1670"/>
      <c r="K778" s="1670"/>
      <c r="L778" s="1670"/>
      <c r="M778" s="1670"/>
      <c r="N778" s="1670"/>
      <c r="O778" s="1670"/>
      <c r="P778" s="1670"/>
      <c r="Q778" s="1670"/>
      <c r="R778" s="1670"/>
      <c r="S778" s="1670"/>
      <c r="T778" s="1670"/>
      <c r="U778" s="1670"/>
      <c r="V778" s="1670"/>
      <c r="W778" s="1670"/>
      <c r="X778" s="1670"/>
      <c r="Y778" s="1670"/>
      <c r="Z778" s="1670"/>
      <c r="AA778" s="1672"/>
      <c r="AE778" s="2232"/>
      <c r="AF778" s="2232"/>
      <c r="AG778" s="2232"/>
      <c r="AH778" s="2232"/>
      <c r="AI778" s="2232"/>
      <c r="AJ778" s="2232"/>
      <c r="AK778" s="2232"/>
      <c r="AL778" s="2232"/>
      <c r="AM778" s="2232"/>
      <c r="AN778" s="1621"/>
      <c r="AO778" s="2232"/>
      <c r="AP778" s="2232"/>
      <c r="AQ778" s="2232"/>
      <c r="AR778" s="2232"/>
      <c r="AS778" s="2232"/>
      <c r="AT778" s="2232"/>
      <c r="AU778" s="2232"/>
      <c r="AV778" s="2232"/>
      <c r="AW778" s="2232"/>
      <c r="BA778" s="1672"/>
      <c r="BB778" s="1672"/>
      <c r="BC778" s="1672"/>
      <c r="BD778" s="1672"/>
      <c r="BE778" s="1672"/>
      <c r="BF778" s="1672"/>
      <c r="BG778" s="1672"/>
      <c r="BH778" s="1672"/>
      <c r="BI778" s="1672"/>
      <c r="BJ778" s="1672"/>
      <c r="BK778" s="1672"/>
      <c r="BL778" s="1672"/>
      <c r="BM778" s="1672"/>
      <c r="BN778" s="1672"/>
      <c r="BO778" s="1672"/>
      <c r="BP778" s="1672"/>
      <c r="BQ778" s="1672"/>
      <c r="BR778" s="1672"/>
      <c r="BU778" s="257"/>
      <c r="BV778" s="257"/>
      <c r="BW778" s="257"/>
      <c r="BX778" s="257"/>
      <c r="BY778" s="257"/>
      <c r="BZ778" s="257"/>
      <c r="CB778" s="257"/>
      <c r="CC778" s="257"/>
      <c r="CD778" s="257"/>
      <c r="CE778" s="257"/>
      <c r="CF778" s="257"/>
      <c r="CG778" s="257"/>
      <c r="CH778" s="257"/>
      <c r="CK778" s="1754"/>
      <c r="CL778" s="1754"/>
    </row>
    <row r="779" spans="1:90" ht="21.75" hidden="1" customHeight="1">
      <c r="C779" s="1745" t="s">
        <v>1446</v>
      </c>
      <c r="D779" s="1617"/>
      <c r="E779" s="1670"/>
      <c r="F779" s="1670"/>
      <c r="G779" s="1670"/>
      <c r="H779" s="1670"/>
      <c r="I779" s="1670"/>
      <c r="J779" s="1670"/>
      <c r="K779" s="1670"/>
      <c r="L779" s="1670"/>
      <c r="M779" s="1670"/>
      <c r="N779" s="1670"/>
      <c r="O779" s="1670"/>
      <c r="P779" s="1670"/>
      <c r="Q779" s="1670"/>
      <c r="R779" s="1670"/>
      <c r="S779" s="1670"/>
      <c r="T779" s="1670"/>
      <c r="U779" s="1670"/>
      <c r="V779" s="1670"/>
      <c r="W779" s="1670"/>
      <c r="X779" s="1670"/>
      <c r="Y779" s="1670"/>
      <c r="Z779" s="1670"/>
      <c r="AA779" s="1672"/>
      <c r="AE779" s="2232"/>
      <c r="AF779" s="2232"/>
      <c r="AG779" s="2232"/>
      <c r="AH779" s="2232"/>
      <c r="AI779" s="2232"/>
      <c r="AJ779" s="2232"/>
      <c r="AK779" s="2232"/>
      <c r="AL779" s="2232"/>
      <c r="AM779" s="2232"/>
      <c r="AN779" s="1621"/>
      <c r="AO779" s="2232"/>
      <c r="AP779" s="2232"/>
      <c r="AQ779" s="2232"/>
      <c r="AR779" s="2232"/>
      <c r="AS779" s="2232"/>
      <c r="AT779" s="2232"/>
      <c r="AU779" s="2232"/>
      <c r="AV779" s="2232"/>
      <c r="AW779" s="2232"/>
      <c r="BA779" s="1672"/>
      <c r="BB779" s="1672"/>
      <c r="BC779" s="1672"/>
      <c r="BD779" s="1672"/>
      <c r="BE779" s="1672"/>
      <c r="BF779" s="1672"/>
      <c r="BG779" s="1672"/>
      <c r="BH779" s="1672"/>
      <c r="BI779" s="1672"/>
      <c r="BJ779" s="1672"/>
      <c r="BK779" s="1672"/>
      <c r="BL779" s="1672"/>
      <c r="BM779" s="1672"/>
      <c r="BN779" s="1672"/>
      <c r="BO779" s="1672"/>
      <c r="BP779" s="1672"/>
      <c r="BQ779" s="1672"/>
      <c r="BR779" s="1672"/>
      <c r="BU779" s="257"/>
      <c r="BV779" s="257"/>
      <c r="BW779" s="257"/>
      <c r="BX779" s="257"/>
      <c r="BY779" s="257"/>
      <c r="BZ779" s="257"/>
      <c r="CB779" s="257"/>
      <c r="CC779" s="257"/>
      <c r="CD779" s="257"/>
      <c r="CE779" s="257"/>
      <c r="CF779" s="257"/>
      <c r="CG779" s="257"/>
      <c r="CH779" s="257"/>
      <c r="CK779" s="1754"/>
      <c r="CL779" s="1754"/>
    </row>
    <row r="780" spans="1:90" ht="21.75" hidden="1" customHeight="1">
      <c r="C780" s="1672" t="s">
        <v>1010</v>
      </c>
      <c r="D780" s="1617"/>
      <c r="E780" s="1670"/>
      <c r="F780" s="1670"/>
      <c r="G780" s="1670"/>
      <c r="H780" s="1670"/>
      <c r="I780" s="1670"/>
      <c r="J780" s="1670"/>
      <c r="K780" s="1670"/>
      <c r="L780" s="1670"/>
      <c r="M780" s="1670"/>
      <c r="N780" s="1670"/>
      <c r="O780" s="1670"/>
      <c r="P780" s="1670"/>
      <c r="Q780" s="1670"/>
      <c r="R780" s="1670"/>
      <c r="S780" s="1670"/>
      <c r="T780" s="1670"/>
      <c r="U780" s="1670"/>
      <c r="V780" s="1670"/>
      <c r="W780" s="1670"/>
      <c r="X780" s="1670"/>
      <c r="Y780" s="1670"/>
      <c r="Z780" s="1670"/>
      <c r="AA780" s="1672"/>
      <c r="AE780" s="2231"/>
      <c r="AF780" s="2231"/>
      <c r="AG780" s="2231"/>
      <c r="AH780" s="2231"/>
      <c r="AI780" s="2231"/>
      <c r="AJ780" s="2231"/>
      <c r="AK780" s="2231"/>
      <c r="AL780" s="2231"/>
      <c r="AM780" s="2231"/>
      <c r="AN780" s="1621"/>
      <c r="AO780" s="2232"/>
      <c r="AP780" s="2232"/>
      <c r="AQ780" s="2232"/>
      <c r="AR780" s="2232"/>
      <c r="AS780" s="2232"/>
      <c r="AT780" s="2232"/>
      <c r="AU780" s="2232"/>
      <c r="AV780" s="2232"/>
      <c r="AW780" s="2232"/>
      <c r="BA780" s="1672"/>
      <c r="BB780" s="1672"/>
      <c r="BC780" s="1672"/>
      <c r="BD780" s="1672"/>
      <c r="BE780" s="1672"/>
      <c r="BF780" s="1672"/>
      <c r="BG780" s="1672"/>
      <c r="BH780" s="1672"/>
      <c r="BI780" s="1672"/>
      <c r="BJ780" s="1672"/>
      <c r="BK780" s="1672"/>
      <c r="BL780" s="1672"/>
      <c r="BM780" s="1672"/>
      <c r="BN780" s="1672"/>
      <c r="BO780" s="1672"/>
      <c r="BP780" s="1672"/>
      <c r="BQ780" s="1672"/>
      <c r="BR780" s="1672"/>
      <c r="BU780" s="257"/>
      <c r="BV780" s="257"/>
      <c r="BW780" s="257"/>
      <c r="BX780" s="257"/>
      <c r="BY780" s="257"/>
      <c r="BZ780" s="257"/>
      <c r="CB780" s="257"/>
      <c r="CC780" s="257"/>
      <c r="CD780" s="257"/>
      <c r="CE780" s="257"/>
      <c r="CF780" s="257"/>
      <c r="CG780" s="257"/>
      <c r="CH780" s="257"/>
      <c r="CK780" s="1754"/>
      <c r="CL780" s="1754"/>
    </row>
    <row r="781" spans="1:90" ht="17.25" customHeight="1" thickBot="1">
      <c r="C781" s="2394" t="s">
        <v>580</v>
      </c>
      <c r="D781" s="2394"/>
      <c r="E781" s="2394"/>
      <c r="F781" s="2394"/>
      <c r="G781" s="2394"/>
      <c r="H781" s="2394"/>
      <c r="I781" s="2394"/>
      <c r="J781" s="2394"/>
      <c r="K781" s="2394"/>
      <c r="L781" s="2394"/>
      <c r="M781" s="2394"/>
      <c r="N781" s="2394"/>
      <c r="O781" s="2394"/>
      <c r="P781" s="2394"/>
      <c r="Q781" s="2394"/>
      <c r="R781" s="2394"/>
      <c r="S781" s="2394"/>
      <c r="T781" s="2394"/>
      <c r="U781" s="2394"/>
      <c r="V781" s="2394"/>
      <c r="W781" s="2394"/>
      <c r="X781" s="2394"/>
      <c r="Y781" s="2394"/>
      <c r="Z781" s="1670"/>
      <c r="AA781" s="1672"/>
      <c r="AE781" s="2243">
        <v>1417901486</v>
      </c>
      <c r="AF781" s="2243"/>
      <c r="AG781" s="2243"/>
      <c r="AH781" s="2244"/>
      <c r="AI781" s="2244"/>
      <c r="AJ781" s="2243"/>
      <c r="AK781" s="2244"/>
      <c r="AL781" s="2243"/>
      <c r="AM781" s="2243"/>
      <c r="AN781" s="1621"/>
      <c r="AO781" s="2243">
        <v>1885538873</v>
      </c>
      <c r="AP781" s="2243"/>
      <c r="AQ781" s="2243"/>
      <c r="AR781" s="2244"/>
      <c r="AS781" s="2244"/>
      <c r="AT781" s="2245"/>
      <c r="AU781" s="2243"/>
      <c r="AV781" s="2243"/>
      <c r="AW781" s="2243"/>
      <c r="BA781" s="1672" t="s">
        <v>580</v>
      </c>
      <c r="BB781" s="1672"/>
      <c r="BC781" s="1672"/>
      <c r="BD781" s="1672"/>
      <c r="BE781" s="1672"/>
      <c r="BF781" s="1672"/>
      <c r="BG781" s="1672"/>
      <c r="BH781" s="1672"/>
      <c r="BI781" s="1672"/>
      <c r="BJ781" s="1672"/>
      <c r="BK781" s="1672"/>
      <c r="BL781" s="1672"/>
      <c r="BM781" s="1672"/>
      <c r="BN781" s="1672"/>
      <c r="BO781" s="1672"/>
      <c r="BP781" s="1672"/>
      <c r="BQ781" s="1672"/>
      <c r="BR781" s="1672"/>
      <c r="BU781" s="2222">
        <v>0</v>
      </c>
      <c r="BV781" s="2222"/>
      <c r="BW781" s="2222"/>
      <c r="BX781" s="2222"/>
      <c r="BY781" s="2222"/>
      <c r="BZ781" s="2222"/>
      <c r="CB781" s="2222">
        <v>0</v>
      </c>
      <c r="CC781" s="2222"/>
      <c r="CD781" s="2222"/>
      <c r="CE781" s="2222"/>
      <c r="CF781" s="2222"/>
      <c r="CG781" s="2222"/>
      <c r="CH781" s="257"/>
      <c r="CK781" s="1754"/>
      <c r="CL781" s="1754"/>
    </row>
    <row r="782" spans="1:90" hidden="1">
      <c r="A782" s="1712">
        <v>23</v>
      </c>
      <c r="B782" s="1672" t="s">
        <v>536</v>
      </c>
      <c r="C782" s="1195" t="s">
        <v>1011</v>
      </c>
      <c r="D782" s="331"/>
      <c r="E782" s="331"/>
      <c r="F782" s="331"/>
      <c r="G782" s="331"/>
      <c r="H782" s="331"/>
      <c r="I782" s="331"/>
      <c r="J782" s="331"/>
      <c r="K782" s="331"/>
      <c r="L782" s="331"/>
      <c r="M782" s="331"/>
      <c r="N782" s="331"/>
      <c r="O782" s="331"/>
      <c r="P782" s="331"/>
      <c r="Q782" s="331"/>
      <c r="R782" s="331"/>
      <c r="S782" s="331"/>
      <c r="T782" s="331"/>
      <c r="U782" s="331"/>
      <c r="V782" s="331"/>
      <c r="W782" s="331"/>
      <c r="X782" s="331"/>
      <c r="Y782" s="2359"/>
      <c r="Z782" s="2359"/>
      <c r="AA782" s="2359"/>
      <c r="AB782" s="331"/>
      <c r="AC782" s="331"/>
      <c r="AD782" s="331"/>
      <c r="AE782" s="2283" t="s">
        <v>2039</v>
      </c>
      <c r="AF782" s="2283"/>
      <c r="AG782" s="2283"/>
      <c r="AH782" s="2283"/>
      <c r="AI782" s="2283"/>
      <c r="AJ782" s="2283"/>
      <c r="AK782" s="2283"/>
      <c r="AL782" s="2283"/>
      <c r="AM782" s="2283"/>
      <c r="AO782" s="2283" t="s">
        <v>512</v>
      </c>
      <c r="AP782" s="2283"/>
      <c r="AQ782" s="2283"/>
      <c r="AR782" s="2283"/>
      <c r="AS782" s="2283"/>
      <c r="AT782" s="2283"/>
      <c r="AU782" s="2283"/>
      <c r="AV782" s="2283"/>
      <c r="AW782" s="2283"/>
      <c r="BA782" s="331"/>
      <c r="BB782" s="331"/>
      <c r="BC782" s="331"/>
      <c r="BD782" s="331"/>
      <c r="BE782" s="331"/>
      <c r="BF782" s="331"/>
      <c r="BG782" s="331"/>
      <c r="BH782" s="331"/>
      <c r="BI782" s="331"/>
      <c r="BJ782" s="331"/>
      <c r="BK782" s="331"/>
      <c r="BL782" s="331"/>
      <c r="BM782" s="331"/>
      <c r="BN782" s="331"/>
      <c r="BO782" s="331"/>
      <c r="BP782" s="331"/>
      <c r="BQ782" s="331"/>
      <c r="BR782" s="331"/>
      <c r="BS782" s="331"/>
      <c r="BT782" s="331"/>
      <c r="BU782" s="2386" t="s">
        <v>64</v>
      </c>
      <c r="BV782" s="2386"/>
      <c r="BW782" s="2386"/>
      <c r="BX782" s="2386"/>
      <c r="BY782" s="2386"/>
      <c r="BZ782" s="2386"/>
      <c r="CB782" s="2386" t="s">
        <v>65</v>
      </c>
      <c r="CC782" s="2386"/>
      <c r="CD782" s="2386"/>
      <c r="CE782" s="2386"/>
      <c r="CF782" s="2386"/>
      <c r="CG782" s="2386"/>
      <c r="CH782" s="1227"/>
    </row>
    <row r="783" spans="1:90" ht="15.75" hidden="1" customHeight="1">
      <c r="C783" s="1617"/>
      <c r="D783" s="1617"/>
      <c r="E783" s="1670"/>
      <c r="F783" s="1670"/>
      <c r="G783" s="1670"/>
      <c r="H783" s="1670"/>
      <c r="I783" s="1670"/>
      <c r="J783" s="1670"/>
      <c r="K783" s="1670"/>
      <c r="L783" s="1670"/>
      <c r="M783" s="1670"/>
      <c r="N783" s="1670"/>
      <c r="O783" s="1670"/>
      <c r="P783" s="1670"/>
      <c r="Q783" s="1670"/>
      <c r="R783" s="1670"/>
      <c r="S783" s="1670"/>
      <c r="T783" s="1670"/>
      <c r="U783" s="1670"/>
      <c r="V783" s="1670"/>
      <c r="W783" s="1670"/>
      <c r="X783" s="1670"/>
      <c r="Y783" s="1670"/>
      <c r="Z783" s="1670"/>
      <c r="AA783" s="1672"/>
      <c r="AE783" s="1682"/>
      <c r="AF783" s="1682"/>
      <c r="AG783" s="1682"/>
      <c r="AH783" s="1682"/>
      <c r="AI783" s="1682"/>
      <c r="AJ783" s="1682"/>
      <c r="AK783" s="1682"/>
      <c r="AL783" s="1682"/>
      <c r="AM783" s="1682"/>
      <c r="AN783" s="1664"/>
      <c r="AO783" s="1682"/>
      <c r="AP783" s="1682"/>
      <c r="AQ783" s="1682"/>
      <c r="AR783" s="1682"/>
      <c r="AS783" s="1682"/>
      <c r="AT783" s="1682"/>
      <c r="AU783" s="1682"/>
      <c r="AV783" s="1682"/>
      <c r="AW783" s="1682"/>
      <c r="BA783" s="1672"/>
      <c r="BB783" s="1672"/>
      <c r="BC783" s="1672"/>
      <c r="BD783" s="1672"/>
      <c r="BE783" s="1672"/>
      <c r="BF783" s="1672"/>
      <c r="BG783" s="1672"/>
      <c r="BH783" s="1672"/>
      <c r="BI783" s="1672"/>
      <c r="BJ783" s="1672"/>
      <c r="BK783" s="1672"/>
      <c r="BL783" s="1672"/>
      <c r="BM783" s="1672"/>
      <c r="BN783" s="1672"/>
      <c r="BO783" s="1672"/>
      <c r="BP783" s="1672"/>
      <c r="BQ783" s="1672"/>
      <c r="BR783" s="1672"/>
      <c r="BU783" s="257"/>
      <c r="BV783" s="257"/>
      <c r="BW783" s="257"/>
      <c r="BX783" s="257"/>
      <c r="BY783" s="257"/>
      <c r="BZ783" s="257"/>
      <c r="CB783" s="257"/>
      <c r="CC783" s="257"/>
      <c r="CD783" s="257"/>
      <c r="CE783" s="257"/>
      <c r="CF783" s="257"/>
      <c r="CG783" s="257"/>
      <c r="CH783" s="257"/>
      <c r="CK783" s="1754"/>
      <c r="CL783" s="1754"/>
    </row>
    <row r="784" spans="1:90" hidden="1">
      <c r="A784" s="1712">
        <v>24</v>
      </c>
      <c r="B784" s="1672" t="s">
        <v>536</v>
      </c>
      <c r="C784" s="1633" t="s">
        <v>1012</v>
      </c>
      <c r="D784" s="331"/>
      <c r="E784" s="331"/>
      <c r="F784" s="331"/>
      <c r="G784" s="331"/>
      <c r="H784" s="331"/>
      <c r="I784" s="331"/>
      <c r="J784" s="331"/>
      <c r="K784" s="331"/>
      <c r="L784" s="331"/>
      <c r="M784" s="331"/>
      <c r="N784" s="331"/>
      <c r="O784" s="331"/>
      <c r="P784" s="331"/>
      <c r="Q784" s="331"/>
      <c r="R784" s="331"/>
      <c r="S784" s="331"/>
      <c r="T784" s="331"/>
      <c r="U784" s="331"/>
      <c r="V784" s="331"/>
      <c r="W784" s="331"/>
      <c r="X784" s="331"/>
      <c r="Y784" s="1665"/>
      <c r="Z784" s="1665"/>
      <c r="AA784" s="1665"/>
      <c r="AB784" s="331"/>
      <c r="AC784" s="331"/>
      <c r="AD784" s="331"/>
      <c r="AE784" s="2283" t="s">
        <v>2039</v>
      </c>
      <c r="AF784" s="2283"/>
      <c r="AG784" s="2283"/>
      <c r="AH784" s="2283"/>
      <c r="AI784" s="2283"/>
      <c r="AJ784" s="2283"/>
      <c r="AK784" s="2283"/>
      <c r="AL784" s="2283"/>
      <c r="AM784" s="2283"/>
      <c r="AO784" s="2283" t="s">
        <v>512</v>
      </c>
      <c r="AP784" s="2283"/>
      <c r="AQ784" s="2283"/>
      <c r="AR784" s="2283"/>
      <c r="AS784" s="2283"/>
      <c r="AT784" s="2283"/>
      <c r="AU784" s="2283"/>
      <c r="AV784" s="2283"/>
      <c r="AW784" s="2283"/>
      <c r="BA784" s="331"/>
      <c r="BB784" s="331"/>
      <c r="BC784" s="331"/>
      <c r="BD784" s="331"/>
      <c r="BE784" s="331"/>
      <c r="BF784" s="331"/>
      <c r="BG784" s="331"/>
      <c r="BH784" s="331"/>
      <c r="BI784" s="331"/>
      <c r="BJ784" s="331"/>
      <c r="BK784" s="331"/>
      <c r="BL784" s="331"/>
      <c r="BM784" s="331"/>
      <c r="BN784" s="331"/>
      <c r="BO784" s="331"/>
      <c r="BP784" s="331"/>
      <c r="BQ784" s="331"/>
      <c r="BR784" s="331"/>
      <c r="BS784" s="331"/>
      <c r="BT784" s="331"/>
      <c r="BU784" s="2386" t="s">
        <v>64</v>
      </c>
      <c r="BV784" s="2386"/>
      <c r="BW784" s="2386"/>
      <c r="BX784" s="2386"/>
      <c r="BY784" s="2386"/>
      <c r="BZ784" s="2386"/>
      <c r="CB784" s="2386" t="s">
        <v>65</v>
      </c>
      <c r="CC784" s="2386"/>
      <c r="CD784" s="2386"/>
      <c r="CE784" s="2386"/>
      <c r="CF784" s="2386"/>
      <c r="CG784" s="2386"/>
      <c r="CH784" s="1227"/>
    </row>
    <row r="785" spans="1:90" hidden="1">
      <c r="C785" s="1633"/>
      <c r="D785" s="331"/>
      <c r="E785" s="331"/>
      <c r="F785" s="331"/>
      <c r="G785" s="331"/>
      <c r="H785" s="331"/>
      <c r="I785" s="331"/>
      <c r="J785" s="331"/>
      <c r="K785" s="331"/>
      <c r="L785" s="331"/>
      <c r="M785" s="331"/>
      <c r="N785" s="331"/>
      <c r="O785" s="331"/>
      <c r="P785" s="331"/>
      <c r="Q785" s="331"/>
      <c r="R785" s="331"/>
      <c r="S785" s="331"/>
      <c r="T785" s="331"/>
      <c r="U785" s="331"/>
      <c r="V785" s="331"/>
      <c r="W785" s="331"/>
      <c r="X785" s="331"/>
      <c r="Y785" s="1665"/>
      <c r="Z785" s="1665"/>
      <c r="AA785" s="1665"/>
      <c r="AB785" s="331"/>
      <c r="AC785" s="331"/>
      <c r="AD785" s="331"/>
      <c r="AE785" s="1643"/>
      <c r="AF785" s="1643"/>
      <c r="AG785" s="1643"/>
      <c r="AH785" s="1643"/>
      <c r="AI785" s="1643"/>
      <c r="AJ785" s="1643"/>
      <c r="AK785" s="1643"/>
      <c r="AL785" s="1643"/>
      <c r="AM785" s="1643"/>
      <c r="AO785" s="1643"/>
      <c r="AP785" s="1643"/>
      <c r="AQ785" s="1643"/>
      <c r="AR785" s="1643"/>
      <c r="AS785" s="1643"/>
      <c r="AT785" s="1643"/>
      <c r="AU785" s="1643"/>
      <c r="AV785" s="1643"/>
      <c r="AW785" s="1643"/>
      <c r="BA785" s="331"/>
      <c r="BB785" s="331"/>
      <c r="BC785" s="331"/>
      <c r="BD785" s="331"/>
      <c r="BE785" s="331"/>
      <c r="BF785" s="331"/>
      <c r="BG785" s="331"/>
      <c r="BH785" s="331"/>
      <c r="BI785" s="331"/>
      <c r="BJ785" s="331"/>
      <c r="BK785" s="331"/>
      <c r="BL785" s="331"/>
      <c r="BM785" s="331"/>
      <c r="BN785" s="331"/>
      <c r="BO785" s="331"/>
      <c r="BP785" s="331"/>
      <c r="BQ785" s="331"/>
      <c r="BR785" s="331"/>
      <c r="BS785" s="331"/>
      <c r="BT785" s="331"/>
      <c r="BU785" s="1227"/>
      <c r="BV785" s="1227"/>
      <c r="BW785" s="1227"/>
      <c r="BX785" s="1227"/>
      <c r="BY785" s="1227"/>
      <c r="BZ785" s="1227"/>
      <c r="CB785" s="1227"/>
      <c r="CC785" s="1227"/>
      <c r="CD785" s="1227"/>
      <c r="CE785" s="1227"/>
      <c r="CF785" s="1227"/>
      <c r="CG785" s="1227"/>
      <c r="CH785" s="1227"/>
    </row>
    <row r="786" spans="1:90" hidden="1">
      <c r="A786" s="1712">
        <v>25</v>
      </c>
      <c r="B786" s="1672" t="s">
        <v>536</v>
      </c>
      <c r="C786" s="1195" t="s">
        <v>1013</v>
      </c>
      <c r="D786" s="331"/>
      <c r="E786" s="331"/>
      <c r="F786" s="331"/>
      <c r="G786" s="331"/>
      <c r="H786" s="331"/>
      <c r="I786" s="331"/>
      <c r="J786" s="331"/>
      <c r="K786" s="331"/>
      <c r="L786" s="331"/>
      <c r="M786" s="331"/>
      <c r="N786" s="331"/>
      <c r="O786" s="331"/>
      <c r="P786" s="331"/>
      <c r="Q786" s="331"/>
      <c r="R786" s="331"/>
      <c r="S786" s="331"/>
      <c r="T786" s="331"/>
      <c r="U786" s="331"/>
      <c r="V786" s="331"/>
      <c r="W786" s="331"/>
      <c r="X786" s="331"/>
      <c r="Y786" s="2359"/>
      <c r="Z786" s="2359"/>
      <c r="AA786" s="2359"/>
      <c r="AB786" s="331"/>
      <c r="AC786" s="331"/>
      <c r="AD786" s="331"/>
      <c r="AE786" s="2283" t="s">
        <v>2039</v>
      </c>
      <c r="AF786" s="2283"/>
      <c r="AG786" s="2283"/>
      <c r="AH786" s="2283"/>
      <c r="AI786" s="2283"/>
      <c r="AJ786" s="2283"/>
      <c r="AK786" s="2283"/>
      <c r="AL786" s="2283"/>
      <c r="AM786" s="2283"/>
      <c r="AO786" s="2283" t="s">
        <v>512</v>
      </c>
      <c r="AP786" s="2283"/>
      <c r="AQ786" s="2283"/>
      <c r="AR786" s="2283"/>
      <c r="AS786" s="2283"/>
      <c r="AT786" s="2283"/>
      <c r="AU786" s="2283"/>
      <c r="AV786" s="2283"/>
      <c r="AW786" s="2283"/>
      <c r="BA786" s="331"/>
      <c r="BB786" s="331"/>
      <c r="BC786" s="331"/>
      <c r="BD786" s="331"/>
      <c r="BE786" s="331"/>
      <c r="BF786" s="331"/>
      <c r="BG786" s="331"/>
      <c r="BH786" s="331"/>
      <c r="BI786" s="331"/>
      <c r="BJ786" s="331"/>
      <c r="BK786" s="331"/>
      <c r="BL786" s="331"/>
      <c r="BM786" s="331"/>
      <c r="BN786" s="331"/>
      <c r="BO786" s="331"/>
      <c r="BP786" s="331"/>
      <c r="BQ786" s="331"/>
      <c r="BR786" s="331"/>
      <c r="BS786" s="331"/>
      <c r="BT786" s="331"/>
      <c r="BU786" s="2386" t="s">
        <v>64</v>
      </c>
      <c r="BV786" s="2386"/>
      <c r="BW786" s="2386"/>
      <c r="BX786" s="2386"/>
      <c r="BY786" s="2386"/>
      <c r="BZ786" s="2386"/>
      <c r="CB786" s="2386" t="s">
        <v>65</v>
      </c>
      <c r="CC786" s="2386"/>
      <c r="CD786" s="2386"/>
      <c r="CE786" s="2386"/>
      <c r="CF786" s="2386"/>
      <c r="CG786" s="2386"/>
      <c r="CH786" s="1227"/>
    </row>
    <row r="787" spans="1:90" hidden="1">
      <c r="C787" s="331"/>
      <c r="D787" s="331"/>
      <c r="E787" s="331"/>
      <c r="F787" s="331"/>
      <c r="G787" s="331"/>
      <c r="H787" s="331"/>
      <c r="I787" s="331"/>
      <c r="J787" s="331"/>
      <c r="K787" s="331"/>
      <c r="L787" s="331"/>
      <c r="M787" s="331"/>
      <c r="N787" s="331"/>
      <c r="O787" s="331"/>
      <c r="P787" s="331"/>
      <c r="Q787" s="331"/>
      <c r="R787" s="331"/>
      <c r="S787" s="331"/>
      <c r="T787" s="331"/>
      <c r="U787" s="331"/>
      <c r="V787" s="331"/>
      <c r="W787" s="331"/>
      <c r="X787" s="331"/>
      <c r="Y787" s="1604"/>
      <c r="Z787" s="1604"/>
      <c r="AA787" s="1604"/>
      <c r="AB787" s="331"/>
      <c r="AC787" s="331"/>
      <c r="AD787" s="331"/>
      <c r="AE787" s="2277" t="s">
        <v>574</v>
      </c>
      <c r="AF787" s="2227"/>
      <c r="AG787" s="2227"/>
      <c r="AH787" s="2228"/>
      <c r="AI787" s="2228"/>
      <c r="AJ787" s="2227"/>
      <c r="AK787" s="2228"/>
      <c r="AL787" s="2227"/>
      <c r="AM787" s="2227"/>
      <c r="AN787" s="1655"/>
      <c r="AO787" s="2226" t="s">
        <v>574</v>
      </c>
      <c r="AP787" s="2227"/>
      <c r="AQ787" s="2227"/>
      <c r="AR787" s="2228"/>
      <c r="AS787" s="2228"/>
      <c r="AT787" s="2228"/>
      <c r="AU787" s="2227"/>
      <c r="AV787" s="2227"/>
      <c r="AW787" s="2227"/>
      <c r="BA787" s="331"/>
      <c r="BB787" s="331"/>
      <c r="BC787" s="331"/>
      <c r="BD787" s="331"/>
      <c r="BE787" s="331"/>
      <c r="BF787" s="331"/>
      <c r="BG787" s="331"/>
      <c r="BH787" s="331"/>
      <c r="BI787" s="331"/>
      <c r="BJ787" s="331"/>
      <c r="BK787" s="331"/>
      <c r="BL787" s="331"/>
      <c r="BM787" s="331"/>
      <c r="BN787" s="331"/>
      <c r="BO787" s="331"/>
      <c r="BP787" s="331"/>
      <c r="BQ787" s="331"/>
      <c r="BR787" s="331"/>
      <c r="BS787" s="331"/>
      <c r="BT787" s="331"/>
      <c r="BU787" s="1227"/>
      <c r="BV787" s="1227"/>
      <c r="BW787" s="1227"/>
      <c r="BX787" s="1227"/>
      <c r="BY787" s="1227"/>
      <c r="BZ787" s="1227"/>
      <c r="CB787" s="1227"/>
      <c r="CC787" s="1227"/>
      <c r="CD787" s="1227"/>
      <c r="CE787" s="1227"/>
      <c r="CF787" s="1227"/>
      <c r="CG787" s="1227"/>
      <c r="CH787" s="1227"/>
    </row>
    <row r="788" spans="1:90" hidden="1">
      <c r="C788" s="1633" t="s">
        <v>930</v>
      </c>
      <c r="D788" s="331"/>
      <c r="E788" s="331"/>
      <c r="F788" s="331"/>
      <c r="G788" s="331"/>
      <c r="H788" s="331"/>
      <c r="I788" s="331"/>
      <c r="J788" s="331"/>
      <c r="K788" s="331"/>
      <c r="L788" s="331"/>
      <c r="M788" s="331"/>
      <c r="N788" s="331"/>
      <c r="O788" s="331"/>
      <c r="P788" s="331"/>
      <c r="Q788" s="331"/>
      <c r="R788" s="331"/>
      <c r="S788" s="331"/>
      <c r="T788" s="331"/>
      <c r="U788" s="331"/>
      <c r="V788" s="331"/>
      <c r="W788" s="331"/>
      <c r="X788" s="331"/>
      <c r="Y788" s="1665"/>
      <c r="Z788" s="1665"/>
      <c r="AA788" s="1665"/>
      <c r="AB788" s="331"/>
      <c r="AC788" s="331"/>
      <c r="AD788" s="331"/>
      <c r="AE788" s="2518">
        <v>0</v>
      </c>
      <c r="AF788" s="2518"/>
      <c r="AG788" s="2518"/>
      <c r="AH788" s="2519"/>
      <c r="AI788" s="2519"/>
      <c r="AJ788" s="2518"/>
      <c r="AK788" s="2520"/>
      <c r="AL788" s="2518"/>
      <c r="AM788" s="2518"/>
      <c r="AN788" s="1690"/>
      <c r="AO788" s="2518">
        <v>0</v>
      </c>
      <c r="AP788" s="2518"/>
      <c r="AQ788" s="2518"/>
      <c r="AR788" s="2519"/>
      <c r="AS788" s="2519"/>
      <c r="AT788" s="2519"/>
      <c r="AU788" s="2518"/>
      <c r="AV788" s="2518"/>
      <c r="AW788" s="2518"/>
      <c r="BA788" s="331"/>
      <c r="BB788" s="331"/>
      <c r="BC788" s="331"/>
      <c r="BD788" s="331"/>
      <c r="BE788" s="331"/>
      <c r="BF788" s="331"/>
      <c r="BG788" s="331"/>
      <c r="BH788" s="331"/>
      <c r="BI788" s="331"/>
      <c r="BJ788" s="331"/>
      <c r="BK788" s="331"/>
      <c r="BL788" s="331"/>
      <c r="BM788" s="331"/>
      <c r="BN788" s="331"/>
      <c r="BO788" s="331"/>
      <c r="BP788" s="331"/>
      <c r="BQ788" s="331"/>
      <c r="BR788" s="331"/>
      <c r="BS788" s="331"/>
      <c r="BT788" s="331"/>
      <c r="BU788" s="1227"/>
      <c r="BV788" s="1227"/>
      <c r="BW788" s="1227"/>
      <c r="BX788" s="1227"/>
      <c r="BY788" s="1227"/>
      <c r="BZ788" s="1227"/>
      <c r="CB788" s="1227"/>
      <c r="CC788" s="1227"/>
      <c r="CD788" s="1227"/>
      <c r="CE788" s="1227"/>
      <c r="CF788" s="1227"/>
      <c r="CG788" s="1227"/>
      <c r="CH788" s="1227"/>
      <c r="CK788" s="438"/>
      <c r="CL788" s="1664"/>
    </row>
    <row r="789" spans="1:90" hidden="1">
      <c r="C789" s="331" t="s">
        <v>1014</v>
      </c>
      <c r="E789" s="331"/>
      <c r="F789" s="331"/>
      <c r="G789" s="331"/>
      <c r="H789" s="331"/>
      <c r="I789" s="331"/>
      <c r="J789" s="331"/>
      <c r="K789" s="331"/>
      <c r="L789" s="331"/>
      <c r="M789" s="331"/>
      <c r="N789" s="331"/>
      <c r="O789" s="331"/>
      <c r="P789" s="331"/>
      <c r="Q789" s="331"/>
      <c r="R789" s="331"/>
      <c r="S789" s="331"/>
      <c r="T789" s="331"/>
      <c r="U789" s="331"/>
      <c r="V789" s="331"/>
      <c r="W789" s="331"/>
      <c r="X789" s="331"/>
      <c r="Y789" s="1665"/>
      <c r="Z789" s="1665"/>
      <c r="AA789" s="1665"/>
      <c r="AB789" s="331"/>
      <c r="AC789" s="331"/>
      <c r="AD789" s="331"/>
      <c r="AE789" s="2278"/>
      <c r="AF789" s="2278"/>
      <c r="AG789" s="2278"/>
      <c r="AH789" s="2278"/>
      <c r="AI789" s="2278"/>
      <c r="AJ789" s="2278"/>
      <c r="AK789" s="2278"/>
      <c r="AL789" s="2278"/>
      <c r="AM789" s="2278"/>
      <c r="AN789" s="1690"/>
      <c r="AO789" s="2278"/>
      <c r="AP789" s="2278"/>
      <c r="AQ789" s="2278"/>
      <c r="AR789" s="2278"/>
      <c r="AS789" s="2278"/>
      <c r="AT789" s="2278"/>
      <c r="AU789" s="2278"/>
      <c r="AV789" s="2278"/>
      <c r="AW789" s="2278"/>
      <c r="BA789" s="331"/>
      <c r="BB789" s="331"/>
      <c r="BC789" s="331"/>
      <c r="BD789" s="331"/>
      <c r="BE789" s="331"/>
      <c r="BF789" s="331"/>
      <c r="BG789" s="331"/>
      <c r="BH789" s="331"/>
      <c r="BI789" s="331"/>
      <c r="BJ789" s="331"/>
      <c r="BK789" s="331"/>
      <c r="BL789" s="331"/>
      <c r="BM789" s="331"/>
      <c r="BN789" s="331"/>
      <c r="BO789" s="331"/>
      <c r="BP789" s="331"/>
      <c r="BQ789" s="331"/>
      <c r="BR789" s="331"/>
      <c r="BS789" s="331"/>
      <c r="BT789" s="331"/>
      <c r="BU789" s="1227"/>
      <c r="BV789" s="1227"/>
      <c r="BW789" s="1227"/>
      <c r="BX789" s="1227"/>
      <c r="BY789" s="1227"/>
      <c r="BZ789" s="1227"/>
      <c r="CB789" s="1227"/>
      <c r="CC789" s="1227"/>
      <c r="CD789" s="1227"/>
      <c r="CE789" s="1227"/>
      <c r="CF789" s="1227"/>
      <c r="CG789" s="1227"/>
      <c r="CH789" s="1227"/>
    </row>
    <row r="790" spans="1:90" hidden="1">
      <c r="C790" s="331" t="s">
        <v>1016</v>
      </c>
      <c r="E790" s="331"/>
      <c r="F790" s="331"/>
      <c r="G790" s="331"/>
      <c r="H790" s="331"/>
      <c r="I790" s="331"/>
      <c r="J790" s="331"/>
      <c r="K790" s="331"/>
      <c r="L790" s="331"/>
      <c r="M790" s="331"/>
      <c r="N790" s="331"/>
      <c r="O790" s="331"/>
      <c r="P790" s="331"/>
      <c r="Q790" s="331"/>
      <c r="R790" s="331"/>
      <c r="S790" s="331"/>
      <c r="T790" s="331"/>
      <c r="U790" s="331"/>
      <c r="V790" s="331"/>
      <c r="W790" s="331"/>
      <c r="X790" s="331"/>
      <c r="Y790" s="1665"/>
      <c r="Z790" s="1665"/>
      <c r="AA790" s="1665"/>
      <c r="AB790" s="331"/>
      <c r="AC790" s="331"/>
      <c r="AD790" s="331"/>
      <c r="AE790" s="2278"/>
      <c r="AF790" s="2278"/>
      <c r="AG790" s="2278"/>
      <c r="AH790" s="2278"/>
      <c r="AI790" s="2278"/>
      <c r="AJ790" s="2278"/>
      <c r="AK790" s="2278"/>
      <c r="AL790" s="2278"/>
      <c r="AM790" s="2278"/>
      <c r="AN790" s="1690"/>
      <c r="AO790" s="2278"/>
      <c r="AP790" s="2278"/>
      <c r="AQ790" s="2278"/>
      <c r="AR790" s="2278"/>
      <c r="AS790" s="2278"/>
      <c r="AT790" s="2278"/>
      <c r="AU790" s="2278"/>
      <c r="AV790" s="2278"/>
      <c r="AW790" s="2278"/>
      <c r="BA790" s="331"/>
      <c r="BB790" s="331"/>
      <c r="BC790" s="331"/>
      <c r="BD790" s="331"/>
      <c r="BE790" s="331"/>
      <c r="BF790" s="331"/>
      <c r="BG790" s="331"/>
      <c r="BH790" s="331"/>
      <c r="BI790" s="331"/>
      <c r="BJ790" s="331"/>
      <c r="BK790" s="331"/>
      <c r="BL790" s="331"/>
      <c r="BM790" s="331"/>
      <c r="BN790" s="331"/>
      <c r="BO790" s="331"/>
      <c r="BP790" s="331"/>
      <c r="BQ790" s="331"/>
      <c r="BR790" s="331"/>
      <c r="BS790" s="331"/>
      <c r="BT790" s="331"/>
      <c r="BU790" s="1227"/>
      <c r="BV790" s="1227"/>
      <c r="BW790" s="1227"/>
      <c r="BX790" s="1227"/>
      <c r="BY790" s="1227"/>
      <c r="BZ790" s="1227"/>
      <c r="CB790" s="1227"/>
      <c r="CC790" s="1227"/>
      <c r="CD790" s="1227"/>
      <c r="CE790" s="1227"/>
      <c r="CF790" s="1227"/>
      <c r="CG790" s="1227"/>
      <c r="CH790" s="1227"/>
    </row>
    <row r="791" spans="1:90" hidden="1">
      <c r="C791" s="331" t="s">
        <v>1015</v>
      </c>
      <c r="E791" s="331"/>
      <c r="F791" s="331"/>
      <c r="G791" s="331"/>
      <c r="H791" s="331"/>
      <c r="I791" s="331"/>
      <c r="J791" s="331"/>
      <c r="K791" s="331"/>
      <c r="L791" s="331"/>
      <c r="M791" s="331"/>
      <c r="N791" s="331"/>
      <c r="O791" s="331"/>
      <c r="P791" s="331"/>
      <c r="Q791" s="331"/>
      <c r="R791" s="331"/>
      <c r="S791" s="331"/>
      <c r="T791" s="331"/>
      <c r="U791" s="331"/>
      <c r="V791" s="331"/>
      <c r="W791" s="331"/>
      <c r="X791" s="331"/>
      <c r="Y791" s="1665"/>
      <c r="Z791" s="1665"/>
      <c r="AA791" s="1665"/>
      <c r="AB791" s="331"/>
      <c r="AC791" s="331"/>
      <c r="AD791" s="331"/>
      <c r="AE791" s="2278"/>
      <c r="AF791" s="2278"/>
      <c r="AG791" s="2278"/>
      <c r="AH791" s="2278"/>
      <c r="AI791" s="2278"/>
      <c r="AJ791" s="2278"/>
      <c r="AK791" s="2278"/>
      <c r="AL791" s="2278"/>
      <c r="AM791" s="2278"/>
      <c r="AN791" s="1690"/>
      <c r="AO791" s="2278"/>
      <c r="AP791" s="2278"/>
      <c r="AQ791" s="2278"/>
      <c r="AR791" s="2278"/>
      <c r="AS791" s="2278"/>
      <c r="AT791" s="2278"/>
      <c r="AU791" s="2278"/>
      <c r="AV791" s="2278"/>
      <c r="AW791" s="2278"/>
      <c r="BA791" s="331"/>
      <c r="BB791" s="331"/>
      <c r="BC791" s="331"/>
      <c r="BD791" s="331"/>
      <c r="BE791" s="331"/>
      <c r="BF791" s="331"/>
      <c r="BG791" s="331"/>
      <c r="BH791" s="331"/>
      <c r="BI791" s="331"/>
      <c r="BJ791" s="331"/>
      <c r="BK791" s="331"/>
      <c r="BL791" s="331"/>
      <c r="BM791" s="331"/>
      <c r="BN791" s="331"/>
      <c r="BO791" s="331"/>
      <c r="BP791" s="331"/>
      <c r="BQ791" s="331"/>
      <c r="BR791" s="331"/>
      <c r="BS791" s="331"/>
      <c r="BT791" s="331"/>
      <c r="BU791" s="1227"/>
      <c r="BV791" s="1227"/>
      <c r="BW791" s="1227"/>
      <c r="BX791" s="1227"/>
      <c r="BY791" s="1227"/>
      <c r="BZ791" s="1227"/>
      <c r="CB791" s="1227"/>
      <c r="CC791" s="1227"/>
      <c r="CD791" s="1227"/>
      <c r="CE791" s="1227"/>
      <c r="CF791" s="1227"/>
      <c r="CG791" s="1227"/>
      <c r="CH791" s="1227"/>
    </row>
    <row r="792" spans="1:90" hidden="1">
      <c r="C792" s="331" t="s">
        <v>1017</v>
      </c>
      <c r="E792" s="331"/>
      <c r="F792" s="331"/>
      <c r="G792" s="331"/>
      <c r="H792" s="331"/>
      <c r="I792" s="331"/>
      <c r="J792" s="331"/>
      <c r="K792" s="331"/>
      <c r="L792" s="331"/>
      <c r="M792" s="331"/>
      <c r="N792" s="331"/>
      <c r="O792" s="331"/>
      <c r="P792" s="331"/>
      <c r="Q792" s="331"/>
      <c r="R792" s="331"/>
      <c r="S792" s="331"/>
      <c r="T792" s="331"/>
      <c r="U792" s="331"/>
      <c r="V792" s="331"/>
      <c r="W792" s="331"/>
      <c r="X792" s="331"/>
      <c r="Y792" s="1665"/>
      <c r="Z792" s="1665"/>
      <c r="AA792" s="1665"/>
      <c r="AB792" s="331"/>
      <c r="AC792" s="331"/>
      <c r="AD792" s="331"/>
      <c r="AE792" s="2278"/>
      <c r="AF792" s="2278"/>
      <c r="AG792" s="2278"/>
      <c r="AH792" s="2278"/>
      <c r="AI792" s="2278"/>
      <c r="AJ792" s="2278"/>
      <c r="AK792" s="2278"/>
      <c r="AL792" s="2278"/>
      <c r="AM792" s="2278"/>
      <c r="AN792" s="1690"/>
      <c r="AO792" s="2278"/>
      <c r="AP792" s="2278"/>
      <c r="AQ792" s="2278"/>
      <c r="AR792" s="2278"/>
      <c r="AS792" s="2278"/>
      <c r="AT792" s="2278"/>
      <c r="AU792" s="2278"/>
      <c r="AV792" s="2278"/>
      <c r="AW792" s="2278"/>
      <c r="BA792" s="331"/>
      <c r="BB792" s="331"/>
      <c r="BC792" s="331"/>
      <c r="BD792" s="331"/>
      <c r="BE792" s="331"/>
      <c r="BF792" s="331"/>
      <c r="BG792" s="331"/>
      <c r="BH792" s="331"/>
      <c r="BI792" s="331"/>
      <c r="BJ792" s="331"/>
      <c r="BK792" s="331"/>
      <c r="BL792" s="331"/>
      <c r="BM792" s="331"/>
      <c r="BN792" s="331"/>
      <c r="BO792" s="331"/>
      <c r="BP792" s="331"/>
      <c r="BQ792" s="331"/>
      <c r="BR792" s="331"/>
      <c r="BS792" s="331"/>
      <c r="BT792" s="331"/>
      <c r="BU792" s="1227"/>
      <c r="BV792" s="1227"/>
      <c r="BW792" s="1227"/>
      <c r="BX792" s="1227"/>
      <c r="BY792" s="1227"/>
      <c r="BZ792" s="1227"/>
      <c r="CB792" s="1227"/>
      <c r="CC792" s="1227"/>
      <c r="CD792" s="1227"/>
      <c r="CE792" s="1227"/>
      <c r="CF792" s="1227"/>
      <c r="CG792" s="1227"/>
      <c r="CH792" s="1227"/>
    </row>
    <row r="793" spans="1:90" hidden="1">
      <c r="C793" s="1633" t="s">
        <v>934</v>
      </c>
      <c r="D793" s="331"/>
      <c r="E793" s="331"/>
      <c r="F793" s="331"/>
      <c r="G793" s="331"/>
      <c r="H793" s="331"/>
      <c r="I793" s="331"/>
      <c r="J793" s="331"/>
      <c r="K793" s="331"/>
      <c r="L793" s="331"/>
      <c r="M793" s="331"/>
      <c r="N793" s="331"/>
      <c r="O793" s="331"/>
      <c r="P793" s="331"/>
      <c r="Q793" s="331"/>
      <c r="R793" s="331"/>
      <c r="S793" s="331"/>
      <c r="T793" s="331"/>
      <c r="U793" s="331"/>
      <c r="V793" s="331"/>
      <c r="W793" s="331"/>
      <c r="X793" s="331"/>
      <c r="Y793" s="1665"/>
      <c r="Z793" s="1665"/>
      <c r="AA793" s="1665"/>
      <c r="AB793" s="331"/>
      <c r="AC793" s="331"/>
      <c r="AD793" s="331"/>
      <c r="AE793" s="2458">
        <v>0</v>
      </c>
      <c r="AF793" s="2458"/>
      <c r="AG793" s="2458"/>
      <c r="AH793" s="2458"/>
      <c r="AI793" s="2458"/>
      <c r="AJ793" s="2458"/>
      <c r="AK793" s="2458"/>
      <c r="AL793" s="2458"/>
      <c r="AM793" s="2458"/>
      <c r="AO793" s="2458">
        <v>0</v>
      </c>
      <c r="AP793" s="2458"/>
      <c r="AQ793" s="2458"/>
      <c r="AR793" s="2458"/>
      <c r="AS793" s="2458"/>
      <c r="AT793" s="2458"/>
      <c r="AU793" s="2458"/>
      <c r="AV793" s="2458"/>
      <c r="AW793" s="2458"/>
      <c r="BA793" s="331"/>
      <c r="BB793" s="331"/>
      <c r="BC793" s="331"/>
      <c r="BD793" s="331"/>
      <c r="BE793" s="331"/>
      <c r="BF793" s="331"/>
      <c r="BG793" s="331"/>
      <c r="BH793" s="331"/>
      <c r="BI793" s="331"/>
      <c r="BJ793" s="331"/>
      <c r="BK793" s="331"/>
      <c r="BL793" s="331"/>
      <c r="BM793" s="331"/>
      <c r="BN793" s="331"/>
      <c r="BO793" s="331"/>
      <c r="BP793" s="331"/>
      <c r="BQ793" s="331"/>
      <c r="BR793" s="331"/>
      <c r="BS793" s="331"/>
      <c r="BT793" s="331"/>
      <c r="BU793" s="1227"/>
      <c r="BV793" s="1227"/>
      <c r="BW793" s="1227"/>
      <c r="BX793" s="1227"/>
      <c r="BY793" s="1227"/>
      <c r="BZ793" s="1227"/>
      <c r="CB793" s="1227"/>
      <c r="CC793" s="1227"/>
      <c r="CD793" s="1227"/>
      <c r="CE793" s="1227"/>
      <c r="CF793" s="1227"/>
      <c r="CG793" s="1227"/>
      <c r="CH793" s="1227"/>
      <c r="CK793" s="438"/>
      <c r="CL793" s="1664"/>
    </row>
    <row r="794" spans="1:90" hidden="1">
      <c r="C794" s="331" t="s">
        <v>1014</v>
      </c>
      <c r="E794" s="331"/>
      <c r="F794" s="331"/>
      <c r="G794" s="331"/>
      <c r="H794" s="331"/>
      <c r="I794" s="331"/>
      <c r="J794" s="331"/>
      <c r="K794" s="331"/>
      <c r="L794" s="331"/>
      <c r="M794" s="331"/>
      <c r="N794" s="331"/>
      <c r="O794" s="331"/>
      <c r="P794" s="331"/>
      <c r="Q794" s="331"/>
      <c r="R794" s="331"/>
      <c r="S794" s="331"/>
      <c r="T794" s="331"/>
      <c r="U794" s="331"/>
      <c r="V794" s="331"/>
      <c r="W794" s="331"/>
      <c r="X794" s="331"/>
      <c r="Y794" s="1665"/>
      <c r="Z794" s="1665"/>
      <c r="AA794" s="1665"/>
      <c r="AB794" s="331"/>
      <c r="AC794" s="331"/>
      <c r="AD794" s="331"/>
      <c r="AE794" s="2283"/>
      <c r="AF794" s="2283"/>
      <c r="AG794" s="2283"/>
      <c r="AH794" s="2283"/>
      <c r="AI794" s="2283"/>
      <c r="AJ794" s="2283"/>
      <c r="AK794" s="2283"/>
      <c r="AL794" s="2283"/>
      <c r="AM794" s="2283"/>
      <c r="AO794" s="2283"/>
      <c r="AP794" s="2283"/>
      <c r="AQ794" s="2283"/>
      <c r="AR794" s="2283"/>
      <c r="AS794" s="2283"/>
      <c r="AT794" s="2283"/>
      <c r="AU794" s="2283"/>
      <c r="AV794" s="2283"/>
      <c r="AW794" s="2283"/>
      <c r="BA794" s="331"/>
      <c r="BB794" s="331"/>
      <c r="BC794" s="331"/>
      <c r="BD794" s="331"/>
      <c r="BE794" s="331"/>
      <c r="BF794" s="331"/>
      <c r="BG794" s="331"/>
      <c r="BH794" s="331"/>
      <c r="BI794" s="331"/>
      <c r="BJ794" s="331"/>
      <c r="BK794" s="331"/>
      <c r="BL794" s="331"/>
      <c r="BM794" s="331"/>
      <c r="BN794" s="331"/>
      <c r="BO794" s="331"/>
      <c r="BP794" s="331"/>
      <c r="BQ794" s="331"/>
      <c r="BR794" s="331"/>
      <c r="BS794" s="331"/>
      <c r="BT794" s="331"/>
      <c r="BU794" s="1227"/>
      <c r="BV794" s="1227"/>
      <c r="BW794" s="1227"/>
      <c r="BX794" s="1227"/>
      <c r="BY794" s="1227"/>
      <c r="BZ794" s="1227"/>
      <c r="CB794" s="1227"/>
      <c r="CC794" s="1227"/>
      <c r="CD794" s="1227"/>
      <c r="CE794" s="1227"/>
      <c r="CF794" s="1227"/>
      <c r="CG794" s="1227"/>
      <c r="CH794" s="1227"/>
    </row>
    <row r="795" spans="1:90" hidden="1">
      <c r="C795" s="331" t="s">
        <v>1016</v>
      </c>
      <c r="E795" s="331"/>
      <c r="F795" s="331"/>
      <c r="G795" s="331"/>
      <c r="H795" s="331"/>
      <c r="I795" s="331"/>
      <c r="J795" s="331"/>
      <c r="K795" s="331"/>
      <c r="L795" s="331"/>
      <c r="M795" s="331"/>
      <c r="N795" s="331"/>
      <c r="O795" s="331"/>
      <c r="P795" s="331"/>
      <c r="Q795" s="331"/>
      <c r="R795" s="331"/>
      <c r="S795" s="331"/>
      <c r="T795" s="331"/>
      <c r="U795" s="331"/>
      <c r="V795" s="331"/>
      <c r="W795" s="331"/>
      <c r="X795" s="331"/>
      <c r="Y795" s="1665"/>
      <c r="Z795" s="1665"/>
      <c r="AA795" s="1665"/>
      <c r="AB795" s="331"/>
      <c r="AC795" s="331"/>
      <c r="AD795" s="331"/>
      <c r="AE795" s="2283"/>
      <c r="AF795" s="2283"/>
      <c r="AG795" s="2283"/>
      <c r="AH795" s="2283"/>
      <c r="AI795" s="2283"/>
      <c r="AJ795" s="2283"/>
      <c r="AK795" s="2283"/>
      <c r="AL795" s="2283"/>
      <c r="AM795" s="2283"/>
      <c r="AO795" s="2283"/>
      <c r="AP795" s="2283"/>
      <c r="AQ795" s="2283"/>
      <c r="AR795" s="2283"/>
      <c r="AS795" s="2283"/>
      <c r="AT795" s="2283"/>
      <c r="AU795" s="2283"/>
      <c r="AV795" s="2283"/>
      <c r="AW795" s="2283"/>
      <c r="BA795" s="331"/>
      <c r="BB795" s="331"/>
      <c r="BC795" s="331"/>
      <c r="BD795" s="331"/>
      <c r="BE795" s="331"/>
      <c r="BF795" s="331"/>
      <c r="BG795" s="331"/>
      <c r="BH795" s="331"/>
      <c r="BI795" s="331"/>
      <c r="BJ795" s="331"/>
      <c r="BK795" s="331"/>
      <c r="BL795" s="331"/>
      <c r="BM795" s="331"/>
      <c r="BN795" s="331"/>
      <c r="BO795" s="331"/>
      <c r="BP795" s="331"/>
      <c r="BQ795" s="331"/>
      <c r="BR795" s="331"/>
      <c r="BS795" s="331"/>
      <c r="BT795" s="331"/>
      <c r="BU795" s="1227"/>
      <c r="BV795" s="1227"/>
      <c r="BW795" s="1227"/>
      <c r="BX795" s="1227"/>
      <c r="BY795" s="1227"/>
      <c r="BZ795" s="1227"/>
      <c r="CB795" s="1227"/>
      <c r="CC795" s="1227"/>
      <c r="CD795" s="1227"/>
      <c r="CE795" s="1227"/>
      <c r="CF795" s="1227"/>
      <c r="CG795" s="1227"/>
      <c r="CH795" s="1227"/>
    </row>
    <row r="796" spans="1:90" hidden="1">
      <c r="C796" s="331" t="s">
        <v>1015</v>
      </c>
      <c r="E796" s="331"/>
      <c r="F796" s="331"/>
      <c r="G796" s="331"/>
      <c r="H796" s="331"/>
      <c r="I796" s="331"/>
      <c r="J796" s="331"/>
      <c r="K796" s="331"/>
      <c r="L796" s="331"/>
      <c r="M796" s="331"/>
      <c r="N796" s="331"/>
      <c r="O796" s="331"/>
      <c r="P796" s="331"/>
      <c r="Q796" s="331"/>
      <c r="R796" s="331"/>
      <c r="S796" s="331"/>
      <c r="T796" s="331"/>
      <c r="U796" s="331"/>
      <c r="V796" s="331"/>
      <c r="W796" s="331"/>
      <c r="X796" s="331"/>
      <c r="Y796" s="1665"/>
      <c r="Z796" s="1665"/>
      <c r="AA796" s="1665"/>
      <c r="AB796" s="331"/>
      <c r="AC796" s="331"/>
      <c r="AD796" s="331"/>
      <c r="AE796" s="2283"/>
      <c r="AF796" s="2283"/>
      <c r="AG796" s="2283"/>
      <c r="AH796" s="2283"/>
      <c r="AI796" s="2283"/>
      <c r="AJ796" s="2283"/>
      <c r="AK796" s="2283"/>
      <c r="AL796" s="2283"/>
      <c r="AM796" s="2283"/>
      <c r="AO796" s="2283"/>
      <c r="AP796" s="2283"/>
      <c r="AQ796" s="2283"/>
      <c r="AR796" s="2283"/>
      <c r="AS796" s="2283"/>
      <c r="AT796" s="2283"/>
      <c r="AU796" s="2283"/>
      <c r="AV796" s="2283"/>
      <c r="AW796" s="2283"/>
      <c r="BA796" s="331"/>
      <c r="BB796" s="331"/>
      <c r="BC796" s="331"/>
      <c r="BD796" s="331"/>
      <c r="BE796" s="331"/>
      <c r="BF796" s="331"/>
      <c r="BG796" s="331"/>
      <c r="BH796" s="331"/>
      <c r="BI796" s="331"/>
      <c r="BJ796" s="331"/>
      <c r="BK796" s="331"/>
      <c r="BL796" s="331"/>
      <c r="BM796" s="331"/>
      <c r="BN796" s="331"/>
      <c r="BO796" s="331"/>
      <c r="BP796" s="331"/>
      <c r="BQ796" s="331"/>
      <c r="BR796" s="331"/>
      <c r="BS796" s="331"/>
      <c r="BT796" s="331"/>
      <c r="BU796" s="1227"/>
      <c r="BV796" s="1227"/>
      <c r="BW796" s="1227"/>
      <c r="BX796" s="1227"/>
      <c r="BY796" s="1227"/>
      <c r="BZ796" s="1227"/>
      <c r="CB796" s="1227"/>
      <c r="CC796" s="1227"/>
      <c r="CD796" s="1227"/>
      <c r="CE796" s="1227"/>
      <c r="CF796" s="1227"/>
      <c r="CG796" s="1227"/>
      <c r="CH796" s="1227"/>
    </row>
    <row r="797" spans="1:90" hidden="1">
      <c r="C797" s="331" t="s">
        <v>1017</v>
      </c>
      <c r="E797" s="331"/>
      <c r="F797" s="331"/>
      <c r="G797" s="331"/>
      <c r="H797" s="331"/>
      <c r="I797" s="331"/>
      <c r="J797" s="331"/>
      <c r="K797" s="331"/>
      <c r="L797" s="331"/>
      <c r="M797" s="331"/>
      <c r="N797" s="331"/>
      <c r="O797" s="331"/>
      <c r="P797" s="331"/>
      <c r="Q797" s="331"/>
      <c r="R797" s="331"/>
      <c r="S797" s="331"/>
      <c r="T797" s="331"/>
      <c r="U797" s="331"/>
      <c r="V797" s="331"/>
      <c r="W797" s="331"/>
      <c r="X797" s="331"/>
      <c r="Y797" s="1665"/>
      <c r="Z797" s="1665"/>
      <c r="AA797" s="1665"/>
      <c r="AB797" s="331"/>
      <c r="AC797" s="331"/>
      <c r="AD797" s="331"/>
      <c r="AE797" s="2283"/>
      <c r="AF797" s="2283"/>
      <c r="AG797" s="2283"/>
      <c r="AH797" s="2283"/>
      <c r="AI797" s="2283"/>
      <c r="AJ797" s="2283"/>
      <c r="AK797" s="2283"/>
      <c r="AL797" s="2283"/>
      <c r="AM797" s="2283"/>
      <c r="AO797" s="2283"/>
      <c r="AP797" s="2283"/>
      <c r="AQ797" s="2283"/>
      <c r="AR797" s="2283"/>
      <c r="AS797" s="2283"/>
      <c r="AT797" s="2283"/>
      <c r="AU797" s="2283"/>
      <c r="AV797" s="2283"/>
      <c r="AW797" s="2283"/>
      <c r="BA797" s="331"/>
      <c r="BB797" s="331"/>
      <c r="BC797" s="331"/>
      <c r="BD797" s="331"/>
      <c r="BE797" s="331"/>
      <c r="BF797" s="331"/>
      <c r="BG797" s="331"/>
      <c r="BH797" s="331"/>
      <c r="BI797" s="331"/>
      <c r="BJ797" s="331"/>
      <c r="BK797" s="331"/>
      <c r="BL797" s="331"/>
      <c r="BM797" s="331"/>
      <c r="BN797" s="331"/>
      <c r="BO797" s="331"/>
      <c r="BP797" s="331"/>
      <c r="BQ797" s="331"/>
      <c r="BR797" s="331"/>
      <c r="BS797" s="331"/>
      <c r="BT797" s="331"/>
      <c r="BU797" s="1227"/>
      <c r="BV797" s="1227"/>
      <c r="BW797" s="1227"/>
      <c r="BX797" s="1227"/>
      <c r="BY797" s="1227"/>
      <c r="BZ797" s="1227"/>
      <c r="CB797" s="1227"/>
      <c r="CC797" s="1227"/>
      <c r="CD797" s="1227"/>
      <c r="CE797" s="1227"/>
      <c r="CF797" s="1227"/>
      <c r="CG797" s="1227"/>
      <c r="CH797" s="1227"/>
    </row>
    <row r="798" spans="1:90" ht="15.75" hidden="1" customHeight="1" thickBot="1">
      <c r="C798" s="2394" t="s">
        <v>580</v>
      </c>
      <c r="D798" s="2394"/>
      <c r="E798" s="2394"/>
      <c r="F798" s="2394"/>
      <c r="G798" s="2394"/>
      <c r="H798" s="2394"/>
      <c r="I798" s="2394"/>
      <c r="J798" s="2394"/>
      <c r="K798" s="2394"/>
      <c r="L798" s="2394"/>
      <c r="M798" s="2394"/>
      <c r="N798" s="2394"/>
      <c r="O798" s="2394"/>
      <c r="P798" s="2394"/>
      <c r="Q798" s="2394"/>
      <c r="R798" s="2394"/>
      <c r="S798" s="2394"/>
      <c r="T798" s="2394"/>
      <c r="U798" s="2394"/>
      <c r="V798" s="2394"/>
      <c r="W798" s="2394"/>
      <c r="X798" s="2394"/>
      <c r="Y798" s="2394"/>
      <c r="Z798" s="1670"/>
      <c r="AA798" s="1672"/>
      <c r="AE798" s="2430">
        <v>0</v>
      </c>
      <c r="AF798" s="2430"/>
      <c r="AG798" s="2430"/>
      <c r="AH798" s="2431"/>
      <c r="AI798" s="2431"/>
      <c r="AJ798" s="2430"/>
      <c r="AK798" s="2431"/>
      <c r="AL798" s="2430"/>
      <c r="AM798" s="2430"/>
      <c r="AN798" s="1664"/>
      <c r="AO798" s="2430">
        <v>0</v>
      </c>
      <c r="AP798" s="2430"/>
      <c r="AQ798" s="2430"/>
      <c r="AR798" s="2431"/>
      <c r="AS798" s="2431"/>
      <c r="AT798" s="2432"/>
      <c r="AU798" s="2430"/>
      <c r="AV798" s="2430"/>
      <c r="AW798" s="2430"/>
      <c r="BA798" s="1672" t="s">
        <v>580</v>
      </c>
      <c r="BB798" s="1672"/>
      <c r="BC798" s="1672"/>
      <c r="BD798" s="1672"/>
      <c r="BE798" s="1672"/>
      <c r="BF798" s="1672"/>
      <c r="BG798" s="1672"/>
      <c r="BH798" s="1672"/>
      <c r="BI798" s="1672"/>
      <c r="BJ798" s="1672"/>
      <c r="BK798" s="1672"/>
      <c r="BL798" s="1672"/>
      <c r="BM798" s="1672"/>
      <c r="BN798" s="1672"/>
      <c r="BO798" s="1672"/>
      <c r="BP798" s="1672"/>
      <c r="BQ798" s="1672"/>
      <c r="BR798" s="1672"/>
      <c r="BU798" s="2222">
        <v>0</v>
      </c>
      <c r="BV798" s="2222"/>
      <c r="BW798" s="2222"/>
      <c r="BX798" s="2222"/>
      <c r="BY798" s="2222"/>
      <c r="BZ798" s="2222"/>
      <c r="CB798" s="2222">
        <v>0</v>
      </c>
      <c r="CC798" s="2222"/>
      <c r="CD798" s="2222"/>
      <c r="CE798" s="2222"/>
      <c r="CF798" s="2222"/>
      <c r="CG798" s="2222"/>
      <c r="CH798" s="257"/>
      <c r="CK798" s="1754"/>
      <c r="CL798" s="1754"/>
    </row>
    <row r="799" spans="1:90" hidden="1">
      <c r="C799" s="1633"/>
      <c r="D799" s="331"/>
      <c r="E799" s="331"/>
      <c r="F799" s="331"/>
      <c r="G799" s="331"/>
      <c r="H799" s="331"/>
      <c r="I799" s="331"/>
      <c r="J799" s="331"/>
      <c r="K799" s="331"/>
      <c r="L799" s="331"/>
      <c r="M799" s="331"/>
      <c r="N799" s="331"/>
      <c r="O799" s="331"/>
      <c r="P799" s="331"/>
      <c r="Q799" s="331"/>
      <c r="R799" s="331"/>
      <c r="S799" s="331"/>
      <c r="T799" s="331"/>
      <c r="U799" s="331"/>
      <c r="V799" s="331"/>
      <c r="W799" s="331"/>
      <c r="X799" s="331"/>
      <c r="Y799" s="1665"/>
      <c r="Z799" s="1665"/>
      <c r="AA799" s="1665"/>
      <c r="AB799" s="331"/>
      <c r="AC799" s="331"/>
      <c r="AD799" s="331"/>
      <c r="AE799" s="2283"/>
      <c r="AF799" s="2283"/>
      <c r="AG799" s="2283"/>
      <c r="AH799" s="2283"/>
      <c r="AI799" s="2283"/>
      <c r="AJ799" s="2283"/>
      <c r="AK799" s="2283"/>
      <c r="AL799" s="2283"/>
      <c r="AM799" s="2283"/>
      <c r="AO799" s="2283"/>
      <c r="AP799" s="2283"/>
      <c r="AQ799" s="2283"/>
      <c r="AR799" s="2283"/>
      <c r="AS799" s="2283"/>
      <c r="AT799" s="2283"/>
      <c r="AU799" s="2283"/>
      <c r="AV799" s="2283"/>
      <c r="AW799" s="2283"/>
      <c r="BA799" s="331"/>
      <c r="BB799" s="331"/>
      <c r="BC799" s="331"/>
      <c r="BD799" s="331"/>
      <c r="BE799" s="331"/>
      <c r="BF799" s="331"/>
      <c r="BG799" s="331"/>
      <c r="BH799" s="331"/>
      <c r="BI799" s="331"/>
      <c r="BJ799" s="331"/>
      <c r="BK799" s="331"/>
      <c r="BL799" s="331"/>
      <c r="BM799" s="331"/>
      <c r="BN799" s="331"/>
      <c r="BO799" s="331"/>
      <c r="BP799" s="331"/>
      <c r="BQ799" s="331"/>
      <c r="BR799" s="331"/>
      <c r="BS799" s="331"/>
      <c r="BT799" s="331"/>
      <c r="BU799" s="1227"/>
      <c r="BV799" s="1227"/>
      <c r="BW799" s="1227"/>
      <c r="BX799" s="1227"/>
      <c r="BY799" s="1227"/>
      <c r="BZ799" s="1227"/>
      <c r="CB799" s="1227"/>
      <c r="CC799" s="1227"/>
      <c r="CD799" s="1227"/>
      <c r="CE799" s="1227"/>
      <c r="CF799" s="1227"/>
      <c r="CG799" s="1227"/>
      <c r="CH799" s="1227"/>
    </row>
    <row r="800" spans="1:90" ht="17.25" customHeight="1" thickTop="1">
      <c r="C800" s="1633"/>
      <c r="D800" s="331"/>
      <c r="E800" s="331"/>
      <c r="F800" s="331"/>
      <c r="G800" s="331"/>
      <c r="H800" s="331"/>
      <c r="I800" s="331"/>
      <c r="J800" s="331"/>
      <c r="K800" s="331"/>
      <c r="L800" s="331"/>
      <c r="M800" s="331"/>
      <c r="N800" s="331"/>
      <c r="O800" s="331"/>
      <c r="P800" s="331"/>
      <c r="Q800" s="331"/>
      <c r="R800" s="331"/>
      <c r="S800" s="331"/>
      <c r="T800" s="331"/>
      <c r="U800" s="331"/>
      <c r="V800" s="331"/>
      <c r="W800" s="331"/>
      <c r="X800" s="331"/>
      <c r="Y800" s="1665"/>
      <c r="Z800" s="1665"/>
      <c r="AA800" s="1665"/>
      <c r="AB800" s="331"/>
      <c r="AC800" s="331"/>
      <c r="AD800" s="331"/>
      <c r="AE800" s="1643"/>
      <c r="AF800" s="1643"/>
      <c r="AG800" s="1643"/>
      <c r="AH800" s="1643"/>
      <c r="AI800" s="1643"/>
      <c r="AJ800" s="1643"/>
      <c r="AK800" s="1643"/>
      <c r="AL800" s="1643"/>
      <c r="AM800" s="1643"/>
      <c r="AO800" s="1643"/>
      <c r="AP800" s="1643"/>
      <c r="AQ800" s="1643"/>
      <c r="AR800" s="1643"/>
      <c r="AS800" s="1643"/>
      <c r="AT800" s="1643"/>
      <c r="AU800" s="1643"/>
      <c r="AV800" s="1643"/>
      <c r="AW800" s="1643"/>
      <c r="BA800" s="331"/>
      <c r="BB800" s="331"/>
      <c r="BC800" s="331"/>
      <c r="BD800" s="331"/>
      <c r="BE800" s="331"/>
      <c r="BF800" s="331"/>
      <c r="BG800" s="331"/>
      <c r="BH800" s="331"/>
      <c r="BI800" s="331"/>
      <c r="BJ800" s="331"/>
      <c r="BK800" s="331"/>
      <c r="BL800" s="331"/>
      <c r="BM800" s="331"/>
      <c r="BN800" s="331"/>
      <c r="BO800" s="331"/>
      <c r="BP800" s="331"/>
      <c r="BQ800" s="331"/>
      <c r="BR800" s="331"/>
      <c r="BS800" s="331"/>
      <c r="BT800" s="331"/>
      <c r="BU800" s="1227"/>
      <c r="BV800" s="1227"/>
      <c r="BW800" s="1227"/>
      <c r="BX800" s="1227"/>
      <c r="BY800" s="1227"/>
      <c r="BZ800" s="1227"/>
      <c r="CB800" s="1227"/>
      <c r="CC800" s="1227"/>
      <c r="CD800" s="1227"/>
      <c r="CE800" s="1227"/>
      <c r="CF800" s="1227"/>
      <c r="CG800" s="1227"/>
      <c r="CH800" s="1227"/>
    </row>
    <row r="801" spans="1:94" s="1625" customFormat="1" ht="17.25" customHeight="1">
      <c r="A801" s="1363">
        <v>20</v>
      </c>
      <c r="B801" s="1736" t="s">
        <v>536</v>
      </c>
      <c r="C801" s="1665" t="s">
        <v>388</v>
      </c>
      <c r="AY801" s="1736">
        <v>21</v>
      </c>
      <c r="AZ801" s="1736" t="s">
        <v>536</v>
      </c>
      <c r="BA801" s="1665" t="s">
        <v>731</v>
      </c>
      <c r="CI801" s="1703"/>
      <c r="CJ801" s="1644"/>
      <c r="CM801" s="1703"/>
    </row>
    <row r="802" spans="1:94" s="1625" customFormat="1" ht="17.25" customHeight="1">
      <c r="A802" s="1363"/>
      <c r="B802" s="1736"/>
      <c r="C802" s="1665" t="s">
        <v>1889</v>
      </c>
      <c r="AN802" s="2652"/>
      <c r="AO802" s="2652"/>
      <c r="AP802" s="2652"/>
      <c r="AQ802" s="2652"/>
      <c r="AR802" s="2652"/>
      <c r="AS802" s="2652"/>
      <c r="AT802" s="2652"/>
      <c r="AU802" s="2652"/>
      <c r="AV802" s="2652"/>
      <c r="AW802" s="2652"/>
      <c r="AY802" s="1736"/>
      <c r="AZ802" s="1736"/>
      <c r="BA802" s="1665"/>
      <c r="CI802" s="1703"/>
      <c r="CJ802" s="1644"/>
      <c r="CM802" s="1703"/>
    </row>
    <row r="803" spans="1:94" ht="42" hidden="1" customHeight="1">
      <c r="A803" s="1388"/>
      <c r="C803" s="2642" t="s">
        <v>360</v>
      </c>
      <c r="D803" s="2643"/>
      <c r="E803" s="2643"/>
      <c r="F803" s="2643"/>
      <c r="G803" s="2643"/>
      <c r="H803" s="2643"/>
      <c r="I803" s="2644"/>
      <c r="J803" s="2643"/>
      <c r="K803" s="2645"/>
      <c r="L803" s="2485" t="s">
        <v>1018</v>
      </c>
      <c r="M803" s="2485"/>
      <c r="N803" s="2486"/>
      <c r="O803" s="2485"/>
      <c r="P803" s="2485"/>
      <c r="Q803" s="2486"/>
      <c r="R803" s="2486"/>
      <c r="S803" s="2485"/>
      <c r="T803" s="3067" t="s">
        <v>1279</v>
      </c>
      <c r="U803" s="2485"/>
      <c r="V803" s="2486"/>
      <c r="W803" s="2485"/>
      <c r="X803" s="2486"/>
      <c r="Y803" s="3068"/>
      <c r="Z803" s="1674"/>
      <c r="AA803" s="2660" t="s">
        <v>431</v>
      </c>
      <c r="AB803" s="2661"/>
      <c r="AC803" s="2661"/>
      <c r="AD803" s="2486"/>
      <c r="AE803" s="2661"/>
      <c r="AF803" s="2662"/>
      <c r="AG803" s="2514" t="s">
        <v>1019</v>
      </c>
      <c r="AH803" s="2515"/>
      <c r="AI803" s="2515"/>
      <c r="AJ803" s="2514"/>
      <c r="AK803" s="2516"/>
      <c r="AL803" s="2514"/>
      <c r="AM803" s="2514"/>
      <c r="AN803" s="2514"/>
      <c r="AO803" s="2483" t="s">
        <v>166</v>
      </c>
      <c r="AP803" s="2484"/>
      <c r="AQ803" s="2484"/>
      <c r="AR803" s="2365"/>
      <c r="AS803" s="2365"/>
      <c r="AT803" s="2365"/>
      <c r="AU803" s="2484"/>
      <c r="AV803" s="2484"/>
      <c r="AW803" s="2484"/>
      <c r="AX803" s="1851"/>
      <c r="AY803" s="1634"/>
      <c r="AZ803" s="1634"/>
      <c r="CI803" s="1634"/>
      <c r="CJ803" s="1634"/>
    </row>
    <row r="804" spans="1:94" s="1166" customFormat="1" ht="15.95" hidden="1" customHeight="1" thickBot="1">
      <c r="A804" s="1568"/>
      <c r="B804" s="367"/>
      <c r="C804" s="1348" t="s">
        <v>390</v>
      </c>
      <c r="D804" s="1349"/>
      <c r="E804" s="1349"/>
      <c r="F804" s="1349"/>
      <c r="G804" s="1349"/>
      <c r="H804" s="1349"/>
      <c r="I804" s="1350"/>
      <c r="J804" s="1349"/>
      <c r="K804" s="1349"/>
      <c r="L804" s="2638">
        <v>20159850000</v>
      </c>
      <c r="M804" s="2639"/>
      <c r="N804" s="2640"/>
      <c r="O804" s="2639"/>
      <c r="P804" s="2639"/>
      <c r="Q804" s="2640"/>
      <c r="R804" s="2640"/>
      <c r="S804" s="2641"/>
      <c r="T804" s="3072">
        <v>-943752685</v>
      </c>
      <c r="U804" s="3073"/>
      <c r="V804" s="2650"/>
      <c r="W804" s="3073"/>
      <c r="X804" s="3074"/>
      <c r="Y804" s="3075"/>
      <c r="Z804" s="1751"/>
      <c r="AA804" s="2649">
        <v>1497912513</v>
      </c>
      <c r="AB804" s="2650"/>
      <c r="AC804" s="2650"/>
      <c r="AD804" s="2650"/>
      <c r="AE804" s="2650"/>
      <c r="AF804" s="2651"/>
      <c r="AG804" s="2499">
        <v>136121314</v>
      </c>
      <c r="AH804" s="2500"/>
      <c r="AI804" s="2500"/>
      <c r="AJ804" s="2501"/>
      <c r="AK804" s="2500"/>
      <c r="AL804" s="2501"/>
      <c r="AM804" s="2501"/>
      <c r="AN804" s="2501"/>
      <c r="AO804" s="2653">
        <v>20850131142</v>
      </c>
      <c r="AP804" s="2654"/>
      <c r="AQ804" s="2654"/>
      <c r="AR804" s="2655"/>
      <c r="AS804" s="2655"/>
      <c r="AT804" s="2656"/>
      <c r="AU804" s="2654"/>
      <c r="AV804" s="2654"/>
      <c r="AW804" s="2654"/>
      <c r="AX804" s="1852"/>
      <c r="AY804" s="1853" t="e">
        <v>#REF!</v>
      </c>
      <c r="CJ804" s="1853"/>
      <c r="CM804" s="1854"/>
    </row>
    <row r="805" spans="1:94" s="1625" customFormat="1" ht="15.75" hidden="1" thickTop="1">
      <c r="A805" s="1569"/>
      <c r="C805" s="1315" t="s">
        <v>1020</v>
      </c>
      <c r="D805" s="1316"/>
      <c r="E805" s="1316"/>
      <c r="F805" s="1316"/>
      <c r="G805" s="1316"/>
      <c r="H805" s="1316"/>
      <c r="I805" s="1316"/>
      <c r="J805" s="1316"/>
      <c r="K805" s="1317"/>
      <c r="L805" s="2536"/>
      <c r="M805" s="2536"/>
      <c r="N805" s="2536"/>
      <c r="O805" s="2536"/>
      <c r="P805" s="2536"/>
      <c r="Q805" s="2536"/>
      <c r="R805" s="2536"/>
      <c r="S805" s="2536"/>
      <c r="T805" s="2419">
        <v>3000000000</v>
      </c>
      <c r="U805" s="2419"/>
      <c r="V805" s="2419"/>
      <c r="W805" s="2419"/>
      <c r="X805" s="2419"/>
      <c r="Y805" s="2419"/>
      <c r="Z805" s="1675"/>
      <c r="AA805" s="2533"/>
      <c r="AB805" s="2534"/>
      <c r="AC805" s="2534"/>
      <c r="AD805" s="2534"/>
      <c r="AE805" s="2534"/>
      <c r="AF805" s="2535"/>
      <c r="AG805" s="2456"/>
      <c r="AH805" s="2456"/>
      <c r="AI805" s="2456"/>
      <c r="AJ805" s="2456"/>
      <c r="AK805" s="2456"/>
      <c r="AL805" s="2456"/>
      <c r="AM805" s="2456"/>
      <c r="AN805" s="2456"/>
      <c r="AO805" s="2456">
        <v>3000000000</v>
      </c>
      <c r="AP805" s="2456"/>
      <c r="AQ805" s="2456"/>
      <c r="AR805" s="2456"/>
      <c r="AS805" s="2456"/>
      <c r="AT805" s="2456"/>
      <c r="AU805" s="2456"/>
      <c r="AV805" s="2456"/>
      <c r="AW805" s="2456"/>
      <c r="AX805" s="1855"/>
      <c r="AY805" s="1855"/>
      <c r="AZ805" s="1855"/>
      <c r="BA805" s="1606"/>
      <c r="BB805" s="335"/>
      <c r="BC805" s="335"/>
      <c r="BD805" s="335"/>
      <c r="BE805" s="335"/>
      <c r="BF805" s="335"/>
      <c r="BG805" s="335"/>
      <c r="BH805" s="335"/>
      <c r="BI805" s="1757"/>
      <c r="BJ805" s="1757"/>
      <c r="BK805" s="1757"/>
      <c r="BL805" s="1757"/>
      <c r="BM805" s="1757"/>
      <c r="BN805" s="1757"/>
      <c r="BO805" s="1757"/>
      <c r="BP805" s="1757"/>
      <c r="BQ805" s="1757"/>
      <c r="BR805" s="1757"/>
      <c r="BS805" s="1757"/>
      <c r="BT805" s="1757"/>
      <c r="BU805" s="1757"/>
      <c r="BV805" s="1757"/>
      <c r="BW805" s="1757"/>
      <c r="BX805" s="1757"/>
      <c r="BY805" s="1757"/>
      <c r="BZ805" s="1757"/>
      <c r="CA805" s="1757"/>
      <c r="CB805" s="1757"/>
      <c r="CC805" s="1757"/>
      <c r="CD805" s="1757"/>
      <c r="CE805" s="1757"/>
      <c r="CF805" s="1757"/>
      <c r="CG805" s="1757"/>
      <c r="CH805" s="1757"/>
      <c r="CI805" s="1855"/>
      <c r="CJ805" s="1855"/>
      <c r="CK805" s="1855"/>
      <c r="CL805" s="1855"/>
      <c r="CM805" s="1703"/>
      <c r="CN805" s="1855"/>
      <c r="CO805" s="1855"/>
      <c r="CP805" s="1855"/>
    </row>
    <row r="806" spans="1:94" s="1625" customFormat="1" hidden="1">
      <c r="A806" s="1569"/>
      <c r="C806" s="1318" t="s">
        <v>1021</v>
      </c>
      <c r="K806" s="1319"/>
      <c r="L806" s="2420"/>
      <c r="M806" s="2420"/>
      <c r="N806" s="2420"/>
      <c r="O806" s="2420"/>
      <c r="P806" s="2420"/>
      <c r="Q806" s="2420"/>
      <c r="R806" s="2420"/>
      <c r="S806" s="2420"/>
      <c r="T806" s="2388"/>
      <c r="U806" s="2388"/>
      <c r="V806" s="2388"/>
      <c r="W806" s="2388"/>
      <c r="X806" s="2388"/>
      <c r="Y806" s="2388"/>
      <c r="Z806" s="1715"/>
      <c r="AA806" s="2646"/>
      <c r="AB806" s="2647"/>
      <c r="AC806" s="2647"/>
      <c r="AD806" s="2647"/>
      <c r="AE806" s="2647"/>
      <c r="AF806" s="2648"/>
      <c r="AG806" s="2415">
        <v>6386808272</v>
      </c>
      <c r="AH806" s="2415"/>
      <c r="AI806" s="2415"/>
      <c r="AJ806" s="2415"/>
      <c r="AK806" s="2415"/>
      <c r="AL806" s="2415"/>
      <c r="AM806" s="2415"/>
      <c r="AN806" s="2415"/>
      <c r="AO806" s="2415">
        <v>6386808272</v>
      </c>
      <c r="AP806" s="2415"/>
      <c r="AQ806" s="2415"/>
      <c r="AR806" s="2415"/>
      <c r="AS806" s="2415"/>
      <c r="AT806" s="2415"/>
      <c r="AU806" s="2415"/>
      <c r="AV806" s="2415"/>
      <c r="AW806" s="2415"/>
      <c r="AX806" s="1855"/>
      <c r="AY806" s="1855"/>
      <c r="AZ806" s="1855"/>
      <c r="BA806" s="1606"/>
      <c r="BB806" s="335"/>
      <c r="BC806" s="335"/>
      <c r="BD806" s="335"/>
      <c r="BE806" s="335"/>
      <c r="BF806" s="335"/>
      <c r="BG806" s="335"/>
      <c r="BH806" s="335"/>
      <c r="BI806" s="1757"/>
      <c r="BJ806" s="1757"/>
      <c r="BK806" s="1757"/>
      <c r="BL806" s="1757"/>
      <c r="BM806" s="1757"/>
      <c r="BN806" s="1757"/>
      <c r="BO806" s="1757"/>
      <c r="BP806" s="1757"/>
      <c r="BQ806" s="1757"/>
      <c r="BR806" s="1757"/>
      <c r="BS806" s="1757"/>
      <c r="BT806" s="1757"/>
      <c r="BU806" s="1757"/>
      <c r="BV806" s="1757"/>
      <c r="BW806" s="1757"/>
      <c r="BX806" s="1757"/>
      <c r="BY806" s="1757"/>
      <c r="BZ806" s="1757"/>
      <c r="CA806" s="1757"/>
      <c r="CB806" s="1757"/>
      <c r="CC806" s="1757"/>
      <c r="CD806" s="1757"/>
      <c r="CE806" s="1757"/>
      <c r="CF806" s="1757"/>
      <c r="CG806" s="1757"/>
      <c r="CH806" s="1757"/>
      <c r="CI806" s="1855"/>
      <c r="CJ806" s="1855"/>
      <c r="CK806" s="1855"/>
      <c r="CL806" s="1855"/>
      <c r="CM806" s="1703"/>
      <c r="CN806" s="1855"/>
      <c r="CO806" s="1855"/>
      <c r="CP806" s="1855"/>
    </row>
    <row r="807" spans="1:94" s="375" customFormat="1" hidden="1">
      <c r="A807" s="1570"/>
      <c r="B807" s="1625"/>
      <c r="C807" s="1318" t="s">
        <v>391</v>
      </c>
      <c r="D807" s="1625"/>
      <c r="E807" s="1625"/>
      <c r="F807" s="1625"/>
      <c r="G807" s="1625"/>
      <c r="H807" s="1625"/>
      <c r="I807" s="1625"/>
      <c r="J807" s="1625"/>
      <c r="K807" s="1319"/>
      <c r="L807" s="2420"/>
      <c r="M807" s="2420"/>
      <c r="N807" s="2420"/>
      <c r="O807" s="2420"/>
      <c r="P807" s="2420"/>
      <c r="Q807" s="2420"/>
      <c r="R807" s="2420"/>
      <c r="S807" s="2420"/>
      <c r="T807" s="2388"/>
      <c r="U807" s="2388"/>
      <c r="V807" s="2388"/>
      <c r="W807" s="2388"/>
      <c r="X807" s="2388"/>
      <c r="Y807" s="2388"/>
      <c r="Z807" s="1715"/>
      <c r="AA807" s="2416"/>
      <c r="AB807" s="2417"/>
      <c r="AC807" s="2417"/>
      <c r="AD807" s="2417"/>
      <c r="AE807" s="2417"/>
      <c r="AF807" s="2418"/>
      <c r="AG807" s="2415"/>
      <c r="AH807" s="2415"/>
      <c r="AI807" s="2415"/>
      <c r="AJ807" s="2415"/>
      <c r="AK807" s="2415"/>
      <c r="AL807" s="2415"/>
      <c r="AM807" s="2415"/>
      <c r="AN807" s="2415"/>
      <c r="AO807" s="2415">
        <v>0</v>
      </c>
      <c r="AP807" s="2415"/>
      <c r="AQ807" s="2415"/>
      <c r="AR807" s="2415"/>
      <c r="AS807" s="2415"/>
      <c r="AT807" s="2415"/>
      <c r="AU807" s="2415"/>
      <c r="AV807" s="2415"/>
      <c r="AW807" s="2415"/>
      <c r="AY807" s="372"/>
      <c r="AZ807" s="372"/>
      <c r="BA807" s="373"/>
      <c r="BB807" s="374"/>
      <c r="BC807" s="374"/>
      <c r="BD807" s="374"/>
      <c r="BE807" s="374"/>
      <c r="BF807" s="374"/>
      <c r="BG807" s="374"/>
      <c r="BH807" s="374"/>
      <c r="BI807" s="2391"/>
      <c r="BJ807" s="2391"/>
      <c r="BK807" s="2391"/>
      <c r="BL807" s="2391"/>
      <c r="BM807" s="2391"/>
      <c r="BN807" s="2391"/>
      <c r="BO807" s="2391"/>
      <c r="BP807" s="2391"/>
      <c r="BQ807" s="2391"/>
      <c r="BR807" s="2391"/>
      <c r="BS807" s="2391"/>
      <c r="BT807" s="2391"/>
      <c r="BU807" s="2391"/>
      <c r="BV807" s="2391"/>
      <c r="BW807" s="2391"/>
      <c r="BX807" s="2391"/>
      <c r="BY807" s="2391"/>
      <c r="BZ807" s="2391"/>
      <c r="CA807" s="2391"/>
      <c r="CB807" s="2391"/>
      <c r="CC807" s="2421"/>
      <c r="CD807" s="2421"/>
      <c r="CE807" s="2421"/>
      <c r="CF807" s="2421"/>
      <c r="CG807" s="2421"/>
      <c r="CH807" s="1759"/>
      <c r="CM807" s="1856"/>
    </row>
    <row r="808" spans="1:94" s="1625" customFormat="1" hidden="1">
      <c r="A808" s="1569"/>
      <c r="C808" s="1318" t="s">
        <v>1022</v>
      </c>
      <c r="K808" s="1319"/>
      <c r="L808" s="2420"/>
      <c r="M808" s="2420"/>
      <c r="N808" s="2420"/>
      <c r="O808" s="2420"/>
      <c r="P808" s="2420"/>
      <c r="Q808" s="2420"/>
      <c r="R808" s="2420"/>
      <c r="S808" s="2420"/>
      <c r="T808" s="2388"/>
      <c r="U808" s="2388"/>
      <c r="V808" s="2388"/>
      <c r="W808" s="2388"/>
      <c r="X808" s="2388"/>
      <c r="Y808" s="2388"/>
      <c r="Z808" s="1715"/>
      <c r="AA808" s="2416"/>
      <c r="AB808" s="2417"/>
      <c r="AC808" s="2417"/>
      <c r="AD808" s="2417"/>
      <c r="AE808" s="2417"/>
      <c r="AF808" s="2418"/>
      <c r="AG808" s="2415"/>
      <c r="AH808" s="2415"/>
      <c r="AI808" s="2415"/>
      <c r="AJ808" s="2415"/>
      <c r="AK808" s="2415"/>
      <c r="AL808" s="2415"/>
      <c r="AM808" s="2415"/>
      <c r="AN808" s="2415"/>
      <c r="AO808" s="2415">
        <v>0</v>
      </c>
      <c r="AP808" s="2415"/>
      <c r="AQ808" s="2415"/>
      <c r="AR808" s="2415"/>
      <c r="AS808" s="2415"/>
      <c r="AT808" s="2415"/>
      <c r="AU808" s="2415"/>
      <c r="AV808" s="2415"/>
      <c r="AW808" s="2415"/>
      <c r="AX808" s="1855"/>
      <c r="AY808" s="1855"/>
      <c r="AZ808" s="1855"/>
      <c r="BA808" s="1606"/>
      <c r="BB808" s="335"/>
      <c r="BC808" s="335"/>
      <c r="BD808" s="335"/>
      <c r="BE808" s="335"/>
      <c r="BF808" s="335"/>
      <c r="BG808" s="335"/>
      <c r="BH808" s="335"/>
      <c r="BI808" s="2389"/>
      <c r="BJ808" s="2389"/>
      <c r="BK808" s="2389"/>
      <c r="BL808" s="2389"/>
      <c r="BM808" s="2389"/>
      <c r="BN808" s="2389"/>
      <c r="BO808" s="2389"/>
      <c r="BP808" s="2389"/>
      <c r="BQ808" s="2389"/>
      <c r="BR808" s="2389"/>
      <c r="BS808" s="2389"/>
      <c r="BT808" s="2389"/>
      <c r="BU808" s="2389"/>
      <c r="BV808" s="2389"/>
      <c r="BW808" s="2389"/>
      <c r="BX808" s="2389"/>
      <c r="BY808" s="2389"/>
      <c r="BZ808" s="2389"/>
      <c r="CA808" s="2389"/>
      <c r="CB808" s="2389"/>
      <c r="CC808" s="2389"/>
      <c r="CD808" s="2389"/>
      <c r="CE808" s="2389"/>
      <c r="CF808" s="2389"/>
      <c r="CG808" s="2389"/>
      <c r="CH808" s="1757"/>
      <c r="CI808" s="1855"/>
      <c r="CJ808" s="1855"/>
      <c r="CK808" s="1855"/>
      <c r="CL808" s="1855"/>
      <c r="CM808" s="1703"/>
      <c r="CN808" s="1855"/>
      <c r="CO808" s="1855"/>
      <c r="CP808" s="1855"/>
    </row>
    <row r="809" spans="1:94" s="1625" customFormat="1" hidden="1">
      <c r="A809" s="1569"/>
      <c r="C809" s="1318" t="s">
        <v>1023</v>
      </c>
      <c r="K809" s="1319"/>
      <c r="L809" s="2420"/>
      <c r="M809" s="2420"/>
      <c r="N809" s="2420"/>
      <c r="O809" s="2420"/>
      <c r="P809" s="2420"/>
      <c r="Q809" s="2420"/>
      <c r="R809" s="2420"/>
      <c r="S809" s="2420"/>
      <c r="T809" s="2388"/>
      <c r="U809" s="2388"/>
      <c r="V809" s="2388"/>
      <c r="W809" s="2388"/>
      <c r="X809" s="2388"/>
      <c r="Y809" s="2388"/>
      <c r="Z809" s="1715"/>
      <c r="AA809" s="2416"/>
      <c r="AB809" s="2417"/>
      <c r="AC809" s="2417"/>
      <c r="AD809" s="2417"/>
      <c r="AE809" s="2417"/>
      <c r="AF809" s="2418"/>
      <c r="AG809" s="2415"/>
      <c r="AH809" s="2415"/>
      <c r="AI809" s="2415"/>
      <c r="AJ809" s="2415"/>
      <c r="AK809" s="2415"/>
      <c r="AL809" s="2415"/>
      <c r="AM809" s="2415"/>
      <c r="AN809" s="2415"/>
      <c r="AO809" s="2415">
        <v>0</v>
      </c>
      <c r="AP809" s="2415"/>
      <c r="AQ809" s="2415"/>
      <c r="AR809" s="2415"/>
      <c r="AS809" s="2415"/>
      <c r="AT809" s="2415"/>
      <c r="AU809" s="2415"/>
      <c r="AV809" s="2415"/>
      <c r="AW809" s="2415"/>
      <c r="AX809" s="1855"/>
      <c r="AY809" s="1855"/>
      <c r="AZ809" s="1855"/>
      <c r="BA809" s="1606"/>
      <c r="BB809" s="335"/>
      <c r="BC809" s="335"/>
      <c r="BD809" s="335"/>
      <c r="BE809" s="335"/>
      <c r="BF809" s="335"/>
      <c r="BG809" s="335"/>
      <c r="BH809" s="335"/>
      <c r="BI809" s="1757"/>
      <c r="BJ809" s="1757"/>
      <c r="BK809" s="1757"/>
      <c r="BL809" s="1757"/>
      <c r="BM809" s="1757"/>
      <c r="BN809" s="1757"/>
      <c r="BO809" s="1757"/>
      <c r="BP809" s="1757"/>
      <c r="BQ809" s="1757"/>
      <c r="BR809" s="1757"/>
      <c r="BS809" s="1757"/>
      <c r="BT809" s="1757"/>
      <c r="BU809" s="1757"/>
      <c r="BV809" s="1757"/>
      <c r="BW809" s="1757"/>
      <c r="BX809" s="1757"/>
      <c r="BY809" s="1757"/>
      <c r="BZ809" s="1757"/>
      <c r="CA809" s="1757"/>
      <c r="CB809" s="1757"/>
      <c r="CC809" s="1757"/>
      <c r="CD809" s="1757"/>
      <c r="CE809" s="1757"/>
      <c r="CF809" s="1757"/>
      <c r="CG809" s="1757"/>
      <c r="CH809" s="1757"/>
      <c r="CI809" s="1855"/>
      <c r="CJ809" s="1611"/>
      <c r="CK809" s="1855"/>
      <c r="CL809" s="1855"/>
      <c r="CM809" s="1703"/>
      <c r="CN809" s="1855"/>
      <c r="CO809" s="1855"/>
      <c r="CP809" s="1855"/>
    </row>
    <row r="810" spans="1:94" s="1665" customFormat="1" hidden="1">
      <c r="A810" s="1571"/>
      <c r="C810" s="1318" t="s">
        <v>392</v>
      </c>
      <c r="K810" s="1320"/>
      <c r="L810" s="2420"/>
      <c r="M810" s="2420"/>
      <c r="N810" s="2420"/>
      <c r="O810" s="2420"/>
      <c r="P810" s="2420"/>
      <c r="Q810" s="2420"/>
      <c r="R810" s="2420"/>
      <c r="S810" s="2420"/>
      <c r="T810" s="2388"/>
      <c r="U810" s="2388"/>
      <c r="V810" s="2388"/>
      <c r="W810" s="2388"/>
      <c r="X810" s="2388"/>
      <c r="Y810" s="2388"/>
      <c r="Z810" s="1715"/>
      <c r="AA810" s="2657"/>
      <c r="AB810" s="2658"/>
      <c r="AC810" s="2658"/>
      <c r="AD810" s="2658"/>
      <c r="AE810" s="2658"/>
      <c r="AF810" s="2659"/>
      <c r="AG810" s="2415"/>
      <c r="AH810" s="2415"/>
      <c r="AI810" s="2415"/>
      <c r="AJ810" s="2415"/>
      <c r="AK810" s="2415"/>
      <c r="AL810" s="2415"/>
      <c r="AM810" s="2415"/>
      <c r="AN810" s="2415"/>
      <c r="AO810" s="2415">
        <v>0</v>
      </c>
      <c r="AP810" s="2415"/>
      <c r="AQ810" s="2415"/>
      <c r="AR810" s="2415"/>
      <c r="AS810" s="2415"/>
      <c r="AT810" s="2415"/>
      <c r="AU810" s="2415"/>
      <c r="AV810" s="2415"/>
      <c r="AW810" s="2415"/>
      <c r="AX810" s="1857"/>
      <c r="AY810" s="1857"/>
      <c r="AZ810" s="1857"/>
      <c r="BA810" s="391"/>
      <c r="BB810" s="1610"/>
      <c r="BC810" s="1610"/>
      <c r="BD810" s="1610"/>
      <c r="BE810" s="1610"/>
      <c r="BF810" s="1610"/>
      <c r="BG810" s="1610"/>
      <c r="BH810" s="1610"/>
      <c r="BI810" s="1758"/>
      <c r="BJ810" s="1758"/>
      <c r="BK810" s="1758"/>
      <c r="BL810" s="1758"/>
      <c r="BM810" s="1758"/>
      <c r="BN810" s="1758"/>
      <c r="BO810" s="1758"/>
      <c r="BP810" s="1758"/>
      <c r="BQ810" s="1758"/>
      <c r="BR810" s="1758"/>
      <c r="BS810" s="1758"/>
      <c r="BT810" s="1758"/>
      <c r="BU810" s="1758"/>
      <c r="BV810" s="1758"/>
      <c r="BW810" s="1758"/>
      <c r="BX810" s="1758"/>
      <c r="BY810" s="1758"/>
      <c r="BZ810" s="1758"/>
      <c r="CA810" s="1758"/>
      <c r="CB810" s="1758"/>
      <c r="CC810" s="1758"/>
      <c r="CD810" s="1758"/>
      <c r="CE810" s="1758"/>
      <c r="CF810" s="1758"/>
      <c r="CG810" s="1758"/>
      <c r="CH810" s="1758"/>
      <c r="CI810" s="1857"/>
      <c r="CJ810" s="257"/>
      <c r="CK810" s="1857"/>
      <c r="CL810" s="1857"/>
      <c r="CM810" s="829"/>
      <c r="CN810" s="1857"/>
      <c r="CO810" s="1857"/>
      <c r="CP810" s="1857"/>
    </row>
    <row r="811" spans="1:94" s="1604" customFormat="1" ht="15.75" hidden="1" thickBot="1">
      <c r="A811" s="1571"/>
      <c r="C811" s="1321" t="s">
        <v>918</v>
      </c>
      <c r="D811" s="1322"/>
      <c r="E811" s="1322"/>
      <c r="F811" s="1322"/>
      <c r="G811" s="1322"/>
      <c r="H811" s="1322"/>
      <c r="I811" s="1663"/>
      <c r="J811" s="1322"/>
      <c r="K811" s="1323"/>
      <c r="L811" s="2530">
        <v>20159850000</v>
      </c>
      <c r="M811" s="2531"/>
      <c r="N811" s="2532"/>
      <c r="O811" s="2531"/>
      <c r="P811" s="2531"/>
      <c r="Q811" s="2532"/>
      <c r="R811" s="2532"/>
      <c r="S811" s="2531"/>
      <c r="T811" s="2525">
        <v>2056247315</v>
      </c>
      <c r="U811" s="2525"/>
      <c r="V811" s="2526"/>
      <c r="W811" s="2525"/>
      <c r="X811" s="2526"/>
      <c r="Y811" s="2525"/>
      <c r="Z811" s="1351"/>
      <c r="AA811" s="3054">
        <v>1497912513</v>
      </c>
      <c r="AB811" s="2511"/>
      <c r="AC811" s="2511"/>
      <c r="AD811" s="2511"/>
      <c r="AE811" s="2511"/>
      <c r="AF811" s="3055"/>
      <c r="AG811" s="2537">
        <v>6522929586</v>
      </c>
      <c r="AH811" s="2538"/>
      <c r="AI811" s="2538"/>
      <c r="AJ811" s="2537"/>
      <c r="AK811" s="2538"/>
      <c r="AL811" s="2537"/>
      <c r="AM811" s="2537"/>
      <c r="AN811" s="2537"/>
      <c r="AO811" s="2537">
        <v>9386808272</v>
      </c>
      <c r="AP811" s="2537"/>
      <c r="AQ811" s="2537"/>
      <c r="AR811" s="2538"/>
      <c r="AS811" s="2538"/>
      <c r="AT811" s="2538"/>
      <c r="AU811" s="2537"/>
      <c r="AV811" s="2537"/>
      <c r="AW811" s="2537"/>
      <c r="AX811" s="1858"/>
      <c r="AY811" s="1858"/>
      <c r="AZ811" s="1858"/>
      <c r="BA811" s="1859"/>
      <c r="BB811" s="1860"/>
      <c r="BC811" s="1860"/>
      <c r="BD811" s="1860"/>
      <c r="BE811" s="1860"/>
      <c r="BF811" s="1860"/>
      <c r="BG811" s="1860"/>
      <c r="BH811" s="1860"/>
      <c r="BI811" s="1861"/>
      <c r="BJ811" s="1861"/>
      <c r="BK811" s="1861"/>
      <c r="BL811" s="1861"/>
      <c r="BM811" s="1861"/>
      <c r="BN811" s="1861"/>
      <c r="BO811" s="1861"/>
      <c r="BP811" s="1861"/>
      <c r="BQ811" s="1861"/>
      <c r="BR811" s="1861"/>
      <c r="BS811" s="1861"/>
      <c r="BT811" s="1861"/>
      <c r="BU811" s="1861"/>
      <c r="BV811" s="1861"/>
      <c r="BW811" s="1861"/>
      <c r="BX811" s="1861"/>
      <c r="BY811" s="1861"/>
      <c r="BZ811" s="1861"/>
      <c r="CA811" s="1861"/>
      <c r="CB811" s="1861"/>
      <c r="CC811" s="1861"/>
      <c r="CD811" s="1861"/>
      <c r="CE811" s="1861"/>
      <c r="CF811" s="1861"/>
      <c r="CG811" s="1861"/>
      <c r="CH811" s="1861"/>
      <c r="CI811" s="1862"/>
      <c r="CJ811" s="1863"/>
      <c r="CK811" s="1858"/>
      <c r="CL811" s="1858"/>
      <c r="CM811" s="1864"/>
      <c r="CN811" s="1858"/>
      <c r="CO811" s="1858"/>
      <c r="CP811" s="1858"/>
    </row>
    <row r="812" spans="1:94" s="1625" customFormat="1" ht="15.75" hidden="1" thickTop="1">
      <c r="A812" s="1569"/>
      <c r="C812" s="1318" t="s">
        <v>1024</v>
      </c>
      <c r="K812" s="1319"/>
      <c r="L812" s="2420"/>
      <c r="M812" s="2420"/>
      <c r="N812" s="2420"/>
      <c r="O812" s="2420"/>
      <c r="P812" s="2420"/>
      <c r="Q812" s="2420"/>
      <c r="R812" s="2420"/>
      <c r="S812" s="2420"/>
      <c r="T812" s="2388"/>
      <c r="U812" s="2388"/>
      <c r="V812" s="2388"/>
      <c r="W812" s="2388"/>
      <c r="X812" s="2388"/>
      <c r="Y812" s="2388"/>
      <c r="Z812" s="1715"/>
      <c r="AA812" s="3076"/>
      <c r="AB812" s="3077"/>
      <c r="AC812" s="3077"/>
      <c r="AD812" s="3077"/>
      <c r="AE812" s="3077"/>
      <c r="AF812" s="3078"/>
      <c r="AG812" s="2415"/>
      <c r="AH812" s="2415"/>
      <c r="AI812" s="2415"/>
      <c r="AJ812" s="2415"/>
      <c r="AK812" s="2415"/>
      <c r="AL812" s="2415"/>
      <c r="AM812" s="2415"/>
      <c r="AN812" s="2415"/>
      <c r="AO812" s="2415">
        <v>0</v>
      </c>
      <c r="AP812" s="2415"/>
      <c r="AQ812" s="2415"/>
      <c r="AR812" s="2415"/>
      <c r="AS812" s="2415"/>
      <c r="AT812" s="2415"/>
      <c r="AU812" s="2415"/>
      <c r="AV812" s="2415"/>
      <c r="AW812" s="2415"/>
      <c r="AX812" s="1855"/>
      <c r="AY812" s="1855"/>
      <c r="AZ812" s="1855"/>
      <c r="BA812" s="1606"/>
      <c r="BB812" s="335"/>
      <c r="BC812" s="335"/>
      <c r="BD812" s="335"/>
      <c r="BE812" s="335"/>
      <c r="BF812" s="335"/>
      <c r="BG812" s="335"/>
      <c r="BH812" s="335"/>
      <c r="BI812" s="2390"/>
      <c r="BJ812" s="2390"/>
      <c r="BK812" s="2390"/>
      <c r="BL812" s="2390"/>
      <c r="BM812" s="2390"/>
      <c r="BN812" s="2390"/>
      <c r="BO812" s="2390"/>
      <c r="BP812" s="2390"/>
      <c r="BQ812" s="2390"/>
      <c r="BR812" s="2390"/>
      <c r="BS812" s="2390"/>
      <c r="BT812" s="2390"/>
      <c r="BU812" s="2390"/>
      <c r="BV812" s="2390"/>
      <c r="BW812" s="2390"/>
      <c r="BX812" s="2390"/>
      <c r="BY812" s="2390"/>
      <c r="BZ812" s="2390"/>
      <c r="CA812" s="2390"/>
      <c r="CB812" s="2390"/>
      <c r="CC812" s="2390"/>
      <c r="CD812" s="2390"/>
      <c r="CE812" s="2390"/>
      <c r="CF812" s="2390"/>
      <c r="CG812" s="2390"/>
      <c r="CH812" s="1758"/>
      <c r="CI812" s="1855"/>
      <c r="CJ812" s="1611"/>
      <c r="CK812" s="1855"/>
      <c r="CL812" s="1855"/>
      <c r="CM812" s="1703"/>
      <c r="CN812" s="1855"/>
      <c r="CO812" s="1855"/>
      <c r="CP812" s="1855"/>
    </row>
    <row r="813" spans="1:94" s="1625" customFormat="1" hidden="1">
      <c r="A813" s="1569"/>
      <c r="C813" s="1318" t="s">
        <v>1025</v>
      </c>
      <c r="K813" s="1319"/>
      <c r="L813" s="2420"/>
      <c r="M813" s="2420"/>
      <c r="N813" s="2420"/>
      <c r="O813" s="2420"/>
      <c r="P813" s="2420"/>
      <c r="Q813" s="2420"/>
      <c r="R813" s="2420"/>
      <c r="S813" s="2420"/>
      <c r="T813" s="2388"/>
      <c r="U813" s="2388"/>
      <c r="V813" s="2388"/>
      <c r="W813" s="2388"/>
      <c r="X813" s="2388"/>
      <c r="Y813" s="2388"/>
      <c r="Z813" s="1715"/>
      <c r="AA813" s="2416"/>
      <c r="AB813" s="2417"/>
      <c r="AC813" s="2417"/>
      <c r="AD813" s="2417"/>
      <c r="AE813" s="2417"/>
      <c r="AF813" s="2418"/>
      <c r="AG813" s="2415">
        <v>19035399176</v>
      </c>
      <c r="AH813" s="2415"/>
      <c r="AI813" s="2415"/>
      <c r="AJ813" s="2415"/>
      <c r="AK813" s="2415"/>
      <c r="AL813" s="2415"/>
      <c r="AM813" s="2415"/>
      <c r="AN813" s="2415"/>
      <c r="AO813" s="2415">
        <v>19035399176</v>
      </c>
      <c r="AP813" s="2415"/>
      <c r="AQ813" s="2415"/>
      <c r="AR813" s="2415"/>
      <c r="AS813" s="2415"/>
      <c r="AT813" s="2415"/>
      <c r="AU813" s="2415"/>
      <c r="AV813" s="2415"/>
      <c r="AW813" s="2415"/>
      <c r="AX813" s="1855"/>
      <c r="AY813" s="1855"/>
      <c r="AZ813" s="1855"/>
      <c r="BA813" s="1606"/>
      <c r="BB813" s="335"/>
      <c r="BC813" s="335"/>
      <c r="BD813" s="335"/>
      <c r="BE813" s="335"/>
      <c r="BF813" s="335"/>
      <c r="BG813" s="335"/>
      <c r="BH813" s="335"/>
      <c r="BI813" s="2389"/>
      <c r="BJ813" s="2389"/>
      <c r="BK813" s="2389"/>
      <c r="BL813" s="2389"/>
      <c r="BM813" s="2389"/>
      <c r="BN813" s="2389"/>
      <c r="BO813" s="2389"/>
      <c r="BP813" s="2389"/>
      <c r="BQ813" s="2389"/>
      <c r="BR813" s="2389"/>
      <c r="BS813" s="2389"/>
      <c r="BT813" s="2389"/>
      <c r="BU813" s="2389"/>
      <c r="BV813" s="2389"/>
      <c r="BW813" s="2389"/>
      <c r="BX813" s="2389"/>
      <c r="BY813" s="2389"/>
      <c r="BZ813" s="2389"/>
      <c r="CA813" s="2389"/>
      <c r="CB813" s="2389"/>
      <c r="CC813" s="2389"/>
      <c r="CD813" s="2389"/>
      <c r="CE813" s="2389"/>
      <c r="CF813" s="2389"/>
      <c r="CG813" s="2389"/>
      <c r="CH813" s="1757"/>
      <c r="CI813" s="1855"/>
      <c r="CJ813" s="1855"/>
      <c r="CK813" s="1855"/>
      <c r="CL813" s="1855"/>
      <c r="CM813" s="1703"/>
      <c r="CN813" s="1855"/>
      <c r="CO813" s="1855"/>
      <c r="CP813" s="1855"/>
    </row>
    <row r="814" spans="1:94" s="1625" customFormat="1" hidden="1">
      <c r="A814" s="1569"/>
      <c r="C814" s="1318" t="s">
        <v>391</v>
      </c>
      <c r="K814" s="1319"/>
      <c r="L814" s="2420"/>
      <c r="M814" s="2420"/>
      <c r="N814" s="2420"/>
      <c r="O814" s="2420"/>
      <c r="P814" s="2420"/>
      <c r="Q814" s="2420"/>
      <c r="R814" s="2420"/>
      <c r="S814" s="2420"/>
      <c r="T814" s="2388"/>
      <c r="U814" s="2388"/>
      <c r="V814" s="2388"/>
      <c r="W814" s="2388"/>
      <c r="X814" s="2388"/>
      <c r="Y814" s="2388"/>
      <c r="Z814" s="1715"/>
      <c r="AA814" s="2416"/>
      <c r="AB814" s="2417"/>
      <c r="AC814" s="2417"/>
      <c r="AD814" s="2417"/>
      <c r="AE814" s="2417"/>
      <c r="AF814" s="2418"/>
      <c r="AG814" s="2415"/>
      <c r="AH814" s="2415"/>
      <c r="AI814" s="2415"/>
      <c r="AJ814" s="2415"/>
      <c r="AK814" s="2415"/>
      <c r="AL814" s="2415"/>
      <c r="AM814" s="2415"/>
      <c r="AN814" s="2415"/>
      <c r="AO814" s="2415">
        <v>0</v>
      </c>
      <c r="AP814" s="2415"/>
      <c r="AQ814" s="2415"/>
      <c r="AR814" s="2415"/>
      <c r="AS814" s="2415"/>
      <c r="AT814" s="2415"/>
      <c r="AU814" s="2415"/>
      <c r="AV814" s="2415"/>
      <c r="AW814" s="2415"/>
      <c r="AX814" s="1855"/>
      <c r="AY814" s="1855"/>
      <c r="AZ814" s="1855"/>
      <c r="BA814" s="1607"/>
      <c r="BB814" s="335"/>
      <c r="BC814" s="335"/>
      <c r="BD814" s="335"/>
      <c r="BE814" s="335"/>
      <c r="BF814" s="335"/>
      <c r="BG814" s="335"/>
      <c r="BH814" s="335"/>
      <c r="BI814" s="2413"/>
      <c r="BJ814" s="2413"/>
      <c r="BK814" s="2413"/>
      <c r="BL814" s="2413"/>
      <c r="BM814" s="2413"/>
      <c r="BN814" s="2413"/>
      <c r="BO814" s="2413"/>
      <c r="BP814" s="2413"/>
      <c r="BQ814" s="2413"/>
      <c r="BR814" s="2413"/>
      <c r="BS814" s="2413"/>
      <c r="BT814" s="2413"/>
      <c r="BU814" s="2413"/>
      <c r="BV814" s="2413"/>
      <c r="BW814" s="2413"/>
      <c r="BX814" s="2413"/>
      <c r="BY814" s="2413"/>
      <c r="BZ814" s="2413"/>
      <c r="CA814" s="2413"/>
      <c r="CB814" s="2413"/>
      <c r="CC814" s="2586"/>
      <c r="CD814" s="2586"/>
      <c r="CE814" s="2586"/>
      <c r="CF814" s="2586"/>
      <c r="CG814" s="2586"/>
      <c r="CH814" s="1756"/>
      <c r="CI814" s="1855"/>
      <c r="CJ814" s="1855"/>
      <c r="CK814" s="1855"/>
      <c r="CL814" s="1855"/>
      <c r="CM814" s="1703"/>
      <c r="CN814" s="1855"/>
      <c r="CO814" s="1855"/>
      <c r="CP814" s="1855"/>
    </row>
    <row r="815" spans="1:94" s="375" customFormat="1" hidden="1">
      <c r="A815" s="1569"/>
      <c r="C815" s="1318" t="s">
        <v>1026</v>
      </c>
      <c r="D815" s="1625"/>
      <c r="E815" s="1625"/>
      <c r="F815" s="1625"/>
      <c r="G815" s="1625"/>
      <c r="H815" s="1625"/>
      <c r="I815" s="1625"/>
      <c r="J815" s="1625"/>
      <c r="K815" s="1319"/>
      <c r="L815" s="2420"/>
      <c r="M815" s="2420"/>
      <c r="N815" s="2420"/>
      <c r="O815" s="2420"/>
      <c r="P815" s="2420"/>
      <c r="Q815" s="2420"/>
      <c r="R815" s="2420"/>
      <c r="S815" s="2420"/>
      <c r="T815" s="2388"/>
      <c r="U815" s="2388"/>
      <c r="V815" s="2388"/>
      <c r="W815" s="2388"/>
      <c r="X815" s="2388"/>
      <c r="Y815" s="2388"/>
      <c r="Z815" s="1715"/>
      <c r="AA815" s="2416"/>
      <c r="AB815" s="2417"/>
      <c r="AC815" s="2417"/>
      <c r="AD815" s="2417"/>
      <c r="AE815" s="2417"/>
      <c r="AF815" s="2418"/>
      <c r="AG815" s="2415"/>
      <c r="AH815" s="2415"/>
      <c r="AI815" s="2415"/>
      <c r="AJ815" s="2415"/>
      <c r="AK815" s="2415"/>
      <c r="AL815" s="2415"/>
      <c r="AM815" s="2415"/>
      <c r="AN815" s="2415"/>
      <c r="AO815" s="2415">
        <v>0</v>
      </c>
      <c r="AP815" s="2415"/>
      <c r="AQ815" s="2415"/>
      <c r="AR815" s="2415"/>
      <c r="AS815" s="2415"/>
      <c r="AT815" s="2415"/>
      <c r="AU815" s="2415"/>
      <c r="AV815" s="2415"/>
      <c r="AW815" s="2415"/>
      <c r="AX815" s="1855"/>
      <c r="AY815" s="1855"/>
      <c r="AZ815" s="1855"/>
      <c r="BA815" s="1607"/>
      <c r="BB815" s="335"/>
      <c r="BC815" s="335"/>
      <c r="BD815" s="335"/>
      <c r="BE815" s="335"/>
      <c r="BF815" s="335"/>
      <c r="BG815" s="335"/>
      <c r="BH815" s="335"/>
      <c r="BI815" s="1755"/>
      <c r="BJ815" s="1755"/>
      <c r="BK815" s="1755"/>
      <c r="BL815" s="1755"/>
      <c r="BM815" s="1755"/>
      <c r="BN815" s="1755"/>
      <c r="BO815" s="1755"/>
      <c r="BP815" s="1755"/>
      <c r="BQ815" s="1755"/>
      <c r="BR815" s="1755"/>
      <c r="BS815" s="1755"/>
      <c r="BT815" s="1755"/>
      <c r="BU815" s="1755"/>
      <c r="BV815" s="1755"/>
      <c r="BW815" s="1755"/>
      <c r="BX815" s="1755"/>
      <c r="BY815" s="1755"/>
      <c r="BZ815" s="1755"/>
      <c r="CA815" s="1755"/>
      <c r="CB815" s="1755"/>
      <c r="CC815" s="1756"/>
      <c r="CD815" s="1756"/>
      <c r="CE815" s="1756"/>
      <c r="CF815" s="1756"/>
      <c r="CG815" s="1756"/>
      <c r="CH815" s="1756"/>
      <c r="CI815" s="1855"/>
      <c r="CJ815" s="1855"/>
      <c r="CK815" s="1855"/>
      <c r="CL815" s="1855"/>
      <c r="CM815" s="1703"/>
      <c r="CN815" s="1855"/>
      <c r="CO815" s="1855"/>
      <c r="CP815" s="1855"/>
    </row>
    <row r="816" spans="1:94" s="1625" customFormat="1" hidden="1">
      <c r="A816" s="1570"/>
      <c r="C816" s="1318" t="s">
        <v>1023</v>
      </c>
      <c r="K816" s="1319"/>
      <c r="L816" s="2420"/>
      <c r="M816" s="2420"/>
      <c r="N816" s="2420"/>
      <c r="O816" s="2420"/>
      <c r="P816" s="2420"/>
      <c r="Q816" s="2420"/>
      <c r="R816" s="2420"/>
      <c r="S816" s="2420"/>
      <c r="T816" s="2388"/>
      <c r="U816" s="2388"/>
      <c r="V816" s="2388"/>
      <c r="W816" s="2388"/>
      <c r="X816" s="2388"/>
      <c r="Y816" s="2388"/>
      <c r="Z816" s="1715"/>
      <c r="AA816" s="2416"/>
      <c r="AB816" s="2417"/>
      <c r="AC816" s="2417"/>
      <c r="AD816" s="2417"/>
      <c r="AE816" s="2417"/>
      <c r="AF816" s="2418"/>
      <c r="AG816" s="2415"/>
      <c r="AH816" s="2415"/>
      <c r="AI816" s="2415"/>
      <c r="AJ816" s="2415"/>
      <c r="AK816" s="2415"/>
      <c r="AL816" s="2415"/>
      <c r="AM816" s="2415"/>
      <c r="AN816" s="2415"/>
      <c r="AO816" s="2415">
        <v>0</v>
      </c>
      <c r="AP816" s="2415"/>
      <c r="AQ816" s="2415"/>
      <c r="AR816" s="2415"/>
      <c r="AS816" s="2415"/>
      <c r="AT816" s="2415"/>
      <c r="AU816" s="2415"/>
      <c r="AV816" s="2415"/>
      <c r="AW816" s="2415"/>
      <c r="AX816" s="375"/>
      <c r="AY816" s="372"/>
      <c r="AZ816" s="372"/>
      <c r="BA816" s="373"/>
      <c r="BB816" s="374"/>
      <c r="BC816" s="374"/>
      <c r="BD816" s="374"/>
      <c r="BE816" s="374"/>
      <c r="BF816" s="374"/>
      <c r="BG816" s="374"/>
      <c r="BH816" s="374"/>
      <c r="BI816" s="2391"/>
      <c r="BJ816" s="2391"/>
      <c r="BK816" s="2391"/>
      <c r="BL816" s="2391"/>
      <c r="BM816" s="2391"/>
      <c r="BN816" s="2391"/>
      <c r="BO816" s="2391"/>
      <c r="BP816" s="2391"/>
      <c r="BQ816" s="2391"/>
      <c r="BR816" s="2391"/>
      <c r="BS816" s="2391"/>
      <c r="BT816" s="2391"/>
      <c r="BU816" s="2391"/>
      <c r="BV816" s="2391"/>
      <c r="BW816" s="2391"/>
      <c r="BX816" s="2391"/>
      <c r="BY816" s="2391"/>
      <c r="BZ816" s="2391"/>
      <c r="CA816" s="2391"/>
      <c r="CB816" s="2391"/>
      <c r="CC816" s="2421"/>
      <c r="CD816" s="2421"/>
      <c r="CE816" s="2421"/>
      <c r="CF816" s="2421"/>
      <c r="CG816" s="2421"/>
      <c r="CH816" s="1759"/>
      <c r="CI816" s="375"/>
      <c r="CJ816" s="375"/>
      <c r="CK816" s="375"/>
      <c r="CL816" s="375"/>
      <c r="CM816" s="1856"/>
      <c r="CN816" s="375"/>
      <c r="CO816" s="375"/>
      <c r="CP816" s="375"/>
    </row>
    <row r="817" spans="1:94" s="1665" customFormat="1" hidden="1">
      <c r="A817" s="1571"/>
      <c r="C817" s="1318" t="s">
        <v>392</v>
      </c>
      <c r="K817" s="1320"/>
      <c r="L817" s="2420"/>
      <c r="M817" s="2420"/>
      <c r="N817" s="2420"/>
      <c r="O817" s="2420"/>
      <c r="P817" s="2420"/>
      <c r="Q817" s="2420"/>
      <c r="R817" s="2420"/>
      <c r="S817" s="2420"/>
      <c r="T817" s="2388"/>
      <c r="U817" s="2388"/>
      <c r="V817" s="2388"/>
      <c r="W817" s="2388"/>
      <c r="X817" s="2388"/>
      <c r="Y817" s="2388"/>
      <c r="Z817" s="1715"/>
      <c r="AA817" s="2657"/>
      <c r="AB817" s="2658"/>
      <c r="AC817" s="2658"/>
      <c r="AD817" s="2658"/>
      <c r="AE817" s="2658"/>
      <c r="AF817" s="2659"/>
      <c r="AG817" s="2415"/>
      <c r="AH817" s="2415"/>
      <c r="AI817" s="2415"/>
      <c r="AJ817" s="2415"/>
      <c r="AK817" s="2415"/>
      <c r="AL817" s="2415"/>
      <c r="AM817" s="2415"/>
      <c r="AN817" s="2415"/>
      <c r="AO817" s="2415">
        <v>0</v>
      </c>
      <c r="AP817" s="2415"/>
      <c r="AQ817" s="2415"/>
      <c r="AR817" s="2415"/>
      <c r="AS817" s="2415"/>
      <c r="AT817" s="2415"/>
      <c r="AU817" s="2415"/>
      <c r="AV817" s="2415"/>
      <c r="AW817" s="2415"/>
      <c r="AX817" s="1857"/>
      <c r="AY817" s="1857"/>
      <c r="AZ817" s="1857"/>
      <c r="BA817" s="391"/>
      <c r="BB817" s="1610"/>
      <c r="BC817" s="1610"/>
      <c r="BD817" s="1610"/>
      <c r="BE817" s="1610"/>
      <c r="BF817" s="1610"/>
      <c r="BG817" s="1610"/>
      <c r="BH817" s="1610"/>
      <c r="BI817" s="1758"/>
      <c r="BJ817" s="1758"/>
      <c r="BK817" s="1758"/>
      <c r="BL817" s="1758"/>
      <c r="BM817" s="1758"/>
      <c r="BN817" s="1758"/>
      <c r="BO817" s="1758"/>
      <c r="BP817" s="1758"/>
      <c r="BQ817" s="1758"/>
      <c r="BR817" s="1758"/>
      <c r="BS817" s="1758"/>
      <c r="BT817" s="1758"/>
      <c r="BU817" s="1758"/>
      <c r="BV817" s="1758"/>
      <c r="BW817" s="1758"/>
      <c r="BX817" s="1758"/>
      <c r="BY817" s="1758"/>
      <c r="BZ817" s="1758"/>
      <c r="CA817" s="1758"/>
      <c r="CB817" s="1758"/>
      <c r="CC817" s="1758"/>
      <c r="CD817" s="1758"/>
      <c r="CE817" s="1758"/>
      <c r="CF817" s="1758"/>
      <c r="CG817" s="1758"/>
      <c r="CH817" s="1758"/>
      <c r="CI817" s="1857"/>
      <c r="CJ817" s="257"/>
      <c r="CK817" s="1857"/>
      <c r="CL817" s="1857"/>
      <c r="CM817" s="829"/>
      <c r="CN817" s="1857"/>
      <c r="CO817" s="1857"/>
      <c r="CP817" s="1857"/>
    </row>
    <row r="818" spans="1:94" s="1865" customFormat="1" ht="15.75" hidden="1" thickBot="1">
      <c r="A818" s="1363"/>
      <c r="B818" s="1736"/>
      <c r="C818" s="1348" t="s">
        <v>1027</v>
      </c>
      <c r="D818" s="1352"/>
      <c r="E818" s="1352"/>
      <c r="F818" s="1352"/>
      <c r="G818" s="1352"/>
      <c r="H818" s="1352"/>
      <c r="I818" s="1353"/>
      <c r="J818" s="1354"/>
      <c r="K818" s="1355"/>
      <c r="L818" s="2530">
        <v>20159850000</v>
      </c>
      <c r="M818" s="2531"/>
      <c r="N818" s="2532"/>
      <c r="O818" s="2531"/>
      <c r="P818" s="2531"/>
      <c r="Q818" s="2532"/>
      <c r="R818" s="2532"/>
      <c r="S818" s="2531"/>
      <c r="T818" s="2525">
        <v>2056247315</v>
      </c>
      <c r="U818" s="2525"/>
      <c r="V818" s="2526"/>
      <c r="W818" s="2525"/>
      <c r="X818" s="2526"/>
      <c r="Y818" s="2525"/>
      <c r="Z818" s="1351"/>
      <c r="AA818" s="3065">
        <v>1497912513</v>
      </c>
      <c r="AB818" s="2640"/>
      <c r="AC818" s="2640"/>
      <c r="AD818" s="2640"/>
      <c r="AE818" s="2640"/>
      <c r="AF818" s="3066"/>
      <c r="AG818" s="2537">
        <v>25558328762</v>
      </c>
      <c r="AH818" s="2538"/>
      <c r="AI818" s="2538"/>
      <c r="AJ818" s="2537"/>
      <c r="AK818" s="2538"/>
      <c r="AL818" s="2537"/>
      <c r="AM818" s="2537"/>
      <c r="AN818" s="2537"/>
      <c r="AO818" s="2537">
        <v>28422207448</v>
      </c>
      <c r="AP818" s="2537"/>
      <c r="AQ818" s="2537"/>
      <c r="AR818" s="2538"/>
      <c r="AS818" s="2538"/>
      <c r="AT818" s="2538"/>
      <c r="AU818" s="2537"/>
      <c r="AV818" s="2537"/>
      <c r="AW818" s="2537"/>
      <c r="AY818" s="1866"/>
      <c r="AZ818" s="1866"/>
      <c r="BA818" s="1867"/>
      <c r="BB818" s="1868"/>
      <c r="BC818" s="1868"/>
      <c r="BD818" s="1868"/>
      <c r="BE818" s="1868"/>
      <c r="BF818" s="1868"/>
      <c r="BG818" s="1868"/>
      <c r="BH818" s="1868"/>
      <c r="BI818" s="1869"/>
      <c r="BJ818" s="1869"/>
      <c r="BK818" s="1869"/>
      <c r="BL818" s="1869"/>
      <c r="BM818" s="1869"/>
      <c r="BN818" s="1869"/>
      <c r="BO818" s="1869"/>
      <c r="BP818" s="1869"/>
      <c r="BQ818" s="1869"/>
      <c r="BR818" s="1869"/>
      <c r="BS818" s="1869"/>
      <c r="BT818" s="1869"/>
      <c r="BU818" s="1869"/>
      <c r="BV818" s="1869"/>
      <c r="BW818" s="1869"/>
      <c r="BX818" s="1869"/>
      <c r="BY818" s="1869"/>
      <c r="BZ818" s="1869"/>
      <c r="CA818" s="1869"/>
      <c r="CB818" s="1869"/>
      <c r="CC818" s="1869"/>
      <c r="CD818" s="1869"/>
      <c r="CE818" s="1869"/>
      <c r="CF818" s="1869"/>
      <c r="CG818" s="1869"/>
      <c r="CH818" s="1869"/>
      <c r="CI818" s="1870"/>
      <c r="CJ818" s="1871"/>
      <c r="CM818" s="1870"/>
    </row>
    <row r="819" spans="1:94" ht="15.75" hidden="1" thickTop="1">
      <c r="C819" s="1694"/>
      <c r="D819" s="1694"/>
      <c r="E819" s="1694"/>
      <c r="F819" s="1694"/>
      <c r="G819" s="1694"/>
      <c r="H819" s="1694"/>
      <c r="I819" s="1694"/>
      <c r="J819" s="1694"/>
      <c r="K819" s="1694"/>
      <c r="L819" s="1694"/>
      <c r="M819" s="1694"/>
      <c r="N819" s="1694"/>
      <c r="O819" s="1694"/>
      <c r="P819" s="1694"/>
      <c r="Q819" s="1694"/>
      <c r="R819" s="1694"/>
      <c r="S819" s="1694"/>
      <c r="T819" s="1694"/>
      <c r="U819" s="1694"/>
      <c r="V819" s="1694"/>
      <c r="W819" s="1694"/>
      <c r="X819" s="1694"/>
      <c r="Y819" s="1694"/>
      <c r="Z819" s="1694"/>
      <c r="AA819" s="1694"/>
      <c r="AB819" s="1694"/>
      <c r="AC819" s="1694"/>
      <c r="AD819" s="1694"/>
      <c r="AE819" s="1694"/>
      <c r="AF819" s="1694"/>
      <c r="AG819" s="1694"/>
      <c r="AH819" s="1694"/>
      <c r="AI819" s="1694"/>
      <c r="AJ819" s="1694"/>
      <c r="AK819" s="1694"/>
      <c r="AL819" s="1694"/>
      <c r="AM819" s="1694"/>
      <c r="AN819" s="1694"/>
      <c r="AO819" s="1694"/>
      <c r="AP819" s="1694"/>
      <c r="AQ819" s="1694"/>
      <c r="AR819" s="1694"/>
      <c r="AS819" s="1694"/>
      <c r="AT819" s="1694"/>
      <c r="AU819" s="1694"/>
      <c r="AV819" s="1694"/>
      <c r="AW819" s="1694"/>
      <c r="CK819" s="1619"/>
    </row>
    <row r="820" spans="1:94" ht="29.25" hidden="1" customHeight="1">
      <c r="C820" s="2250" t="s">
        <v>1029</v>
      </c>
      <c r="D820" s="2250"/>
      <c r="E820" s="2250"/>
      <c r="F820" s="2250"/>
      <c r="G820" s="2250"/>
      <c r="H820" s="2250"/>
      <c r="I820" s="2250"/>
      <c r="J820" s="2250"/>
      <c r="K820" s="2250"/>
      <c r="L820" s="2250"/>
      <c r="M820" s="2250"/>
      <c r="N820" s="2250"/>
      <c r="O820" s="2250"/>
      <c r="P820" s="2250"/>
      <c r="Q820" s="2250"/>
      <c r="R820" s="2250"/>
      <c r="S820" s="2250"/>
      <c r="T820" s="2250"/>
      <c r="U820" s="2250"/>
      <c r="V820" s="2250"/>
      <c r="W820" s="2250"/>
      <c r="X820" s="2250"/>
      <c r="Y820" s="2250"/>
      <c r="Z820" s="2250"/>
      <c r="AA820" s="2250"/>
      <c r="AB820" s="2250"/>
      <c r="AC820" s="2250"/>
      <c r="AD820" s="2250"/>
      <c r="AE820" s="2250"/>
      <c r="AF820" s="2250"/>
      <c r="AG820" s="2250"/>
      <c r="AH820" s="2250"/>
      <c r="AI820" s="2250"/>
      <c r="AJ820" s="2250"/>
      <c r="AK820" s="2250"/>
      <c r="AL820" s="2250"/>
      <c r="AM820" s="2250"/>
      <c r="AN820" s="2250"/>
      <c r="AO820" s="2250"/>
      <c r="AP820" s="2250"/>
      <c r="AQ820" s="2250"/>
      <c r="AR820" s="2250"/>
      <c r="AS820" s="2250"/>
      <c r="AT820" s="2250"/>
      <c r="AU820" s="2250"/>
      <c r="AV820" s="2250"/>
      <c r="AW820" s="2250"/>
      <c r="CK820" s="1619"/>
    </row>
    <row r="821" spans="1:94" hidden="1">
      <c r="C821" s="1694"/>
      <c r="D821" s="1694"/>
      <c r="E821" s="1694"/>
      <c r="F821" s="1694"/>
      <c r="G821" s="1694"/>
      <c r="H821" s="1694"/>
      <c r="I821" s="1694"/>
      <c r="J821" s="1694"/>
      <c r="K821" s="1694"/>
      <c r="L821" s="1694"/>
      <c r="M821" s="1694"/>
      <c r="N821" s="1694"/>
      <c r="O821" s="1694"/>
      <c r="P821" s="1694"/>
      <c r="Q821" s="1694"/>
      <c r="R821" s="1694"/>
      <c r="S821" s="1694"/>
      <c r="T821" s="1694"/>
      <c r="U821" s="1694"/>
      <c r="V821" s="1694"/>
      <c r="W821" s="1694"/>
      <c r="X821" s="1694"/>
      <c r="Y821" s="1694"/>
      <c r="Z821" s="1694"/>
      <c r="AA821" s="1694"/>
      <c r="AB821" s="1694"/>
      <c r="AC821" s="1694"/>
      <c r="AD821" s="1694"/>
      <c r="AE821" s="2283" t="s">
        <v>375</v>
      </c>
      <c r="AF821" s="2283"/>
      <c r="AG821" s="2283"/>
      <c r="AH821" s="2283"/>
      <c r="AI821" s="2283"/>
      <c r="AJ821" s="2283"/>
      <c r="AK821" s="2283"/>
      <c r="AL821" s="2283"/>
      <c r="AM821" s="2283"/>
      <c r="AO821" s="2283" t="s">
        <v>1028</v>
      </c>
      <c r="AP821" s="2283"/>
      <c r="AQ821" s="2283"/>
      <c r="AR821" s="2283"/>
      <c r="AS821" s="2283"/>
      <c r="AT821" s="2283"/>
      <c r="AU821" s="2283"/>
      <c r="AV821" s="2283"/>
      <c r="AW821" s="2283"/>
      <c r="CK821" s="1619"/>
    </row>
    <row r="822" spans="1:94" hidden="1">
      <c r="C822" s="1694"/>
      <c r="D822" s="1694"/>
      <c r="E822" s="1694"/>
      <c r="F822" s="1694"/>
      <c r="G822" s="1694"/>
      <c r="H822" s="1694"/>
      <c r="I822" s="1694"/>
      <c r="J822" s="1694"/>
      <c r="K822" s="1694"/>
      <c r="L822" s="1694"/>
      <c r="M822" s="1694"/>
      <c r="N822" s="1694"/>
      <c r="O822" s="1694"/>
      <c r="P822" s="1694"/>
      <c r="Q822" s="1694"/>
      <c r="R822" s="1694"/>
      <c r="S822" s="1694"/>
      <c r="T822" s="1694"/>
      <c r="U822" s="1694"/>
      <c r="V822" s="1694"/>
      <c r="W822" s="1694"/>
      <c r="X822" s="1694"/>
      <c r="Y822" s="1694"/>
      <c r="Z822" s="1694"/>
      <c r="AA822" s="1694"/>
      <c r="AB822" s="1694"/>
      <c r="AC822" s="1694"/>
      <c r="AD822" s="1694"/>
      <c r="AE822" s="2277" t="s">
        <v>255</v>
      </c>
      <c r="AF822" s="2227"/>
      <c r="AG822" s="2227"/>
      <c r="AH822" s="2228"/>
      <c r="AI822" s="2228"/>
      <c r="AJ822" s="2227"/>
      <c r="AK822" s="2228"/>
      <c r="AL822" s="2227"/>
      <c r="AM822" s="2227"/>
      <c r="AN822" s="1655"/>
      <c r="AO822" s="2226" t="s">
        <v>574</v>
      </c>
      <c r="AP822" s="2227"/>
      <c r="AQ822" s="2227"/>
      <c r="AR822" s="2228"/>
      <c r="AS822" s="2228"/>
      <c r="AT822" s="2228"/>
      <c r="AU822" s="2227"/>
      <c r="AV822" s="2227"/>
      <c r="AW822" s="2227"/>
      <c r="CK822" s="1619"/>
    </row>
    <row r="823" spans="1:94" ht="15" hidden="1" customHeight="1">
      <c r="C823" s="331" t="s">
        <v>1030</v>
      </c>
      <c r="E823" s="331"/>
      <c r="F823" s="331"/>
      <c r="G823" s="331"/>
      <c r="J823" s="331"/>
      <c r="K823" s="331"/>
      <c r="L823" s="331"/>
      <c r="O823" s="331"/>
      <c r="P823" s="331"/>
      <c r="Q823" s="331"/>
      <c r="R823" s="331"/>
      <c r="S823" s="1694"/>
      <c r="T823" s="1694"/>
      <c r="U823" s="1694"/>
      <c r="V823" s="1694"/>
      <c r="W823" s="1694"/>
      <c r="X823" s="1694"/>
      <c r="Y823" s="1694"/>
      <c r="Z823" s="1694"/>
      <c r="AA823" s="1694"/>
      <c r="AB823" s="1694"/>
      <c r="AC823" s="1694"/>
      <c r="AD823" s="1694"/>
      <c r="AE823" s="2523"/>
      <c r="AF823" s="2523"/>
      <c r="AG823" s="2523"/>
      <c r="AH823" s="2524"/>
      <c r="AI823" s="2524"/>
      <c r="AJ823" s="2523"/>
      <c r="AK823" s="3069"/>
      <c r="AL823" s="2523"/>
      <c r="AM823" s="2523"/>
      <c r="AN823" s="1694"/>
      <c r="AO823" s="2523"/>
      <c r="AP823" s="2523"/>
      <c r="AQ823" s="2523"/>
      <c r="AR823" s="2524"/>
      <c r="AS823" s="2524"/>
      <c r="AT823" s="2524"/>
      <c r="AU823" s="2523"/>
      <c r="AV823" s="2523"/>
      <c r="AW823" s="2523"/>
      <c r="CK823" s="1619"/>
    </row>
    <row r="824" spans="1:94" ht="15" hidden="1" customHeight="1">
      <c r="C824" s="331" t="s">
        <v>1032</v>
      </c>
      <c r="E824" s="331"/>
      <c r="F824" s="331"/>
      <c r="G824" s="331"/>
      <c r="J824" s="331"/>
      <c r="K824" s="331"/>
      <c r="L824" s="331"/>
      <c r="O824" s="331"/>
      <c r="P824" s="331"/>
      <c r="Q824" s="331"/>
      <c r="R824" s="331"/>
      <c r="S824" s="1694"/>
      <c r="T824" s="1694"/>
      <c r="U824" s="1694"/>
      <c r="V824" s="1694"/>
      <c r="W824" s="1694"/>
      <c r="X824" s="1694"/>
      <c r="Y824" s="1694"/>
      <c r="Z824" s="1694"/>
      <c r="AA824" s="1694"/>
      <c r="AB824" s="1694"/>
      <c r="AC824" s="1694"/>
      <c r="AD824" s="1694"/>
      <c r="AE824" s="2522"/>
      <c r="AF824" s="2522"/>
      <c r="AG824" s="2522"/>
      <c r="AH824" s="2522"/>
      <c r="AI824" s="2522"/>
      <c r="AJ824" s="2522"/>
      <c r="AK824" s="2522"/>
      <c r="AL824" s="2522"/>
      <c r="AM824" s="2522"/>
      <c r="AN824" s="1694"/>
      <c r="AO824" s="2522"/>
      <c r="AP824" s="2522"/>
      <c r="AQ824" s="2522"/>
      <c r="AR824" s="2522"/>
      <c r="AS824" s="2522"/>
      <c r="AT824" s="2522"/>
      <c r="AU824" s="2522"/>
      <c r="AV824" s="2522"/>
      <c r="AW824" s="2522"/>
      <c r="CK824" s="1619"/>
    </row>
    <row r="825" spans="1:94" hidden="1">
      <c r="C825" s="331" t="s">
        <v>1031</v>
      </c>
      <c r="E825" s="331"/>
      <c r="F825" s="331"/>
      <c r="G825" s="331"/>
      <c r="J825" s="331"/>
      <c r="K825" s="331"/>
      <c r="L825" s="331"/>
      <c r="O825" s="331"/>
      <c r="P825" s="331"/>
      <c r="Q825" s="331"/>
      <c r="R825" s="331"/>
      <c r="S825" s="1694"/>
      <c r="T825" s="1694"/>
      <c r="U825" s="1694"/>
      <c r="V825" s="1694"/>
      <c r="W825" s="1694"/>
      <c r="X825" s="1694"/>
      <c r="Y825" s="1694"/>
      <c r="Z825" s="1694"/>
      <c r="AA825" s="1694"/>
      <c r="AB825" s="1694"/>
      <c r="AC825" s="1694"/>
      <c r="AD825" s="1694"/>
      <c r="AE825" s="2522"/>
      <c r="AF825" s="2522"/>
      <c r="AG825" s="2522"/>
      <c r="AH825" s="2522"/>
      <c r="AI825" s="2522"/>
      <c r="AJ825" s="2522"/>
      <c r="AK825" s="2522"/>
      <c r="AL825" s="2522"/>
      <c r="AM825" s="2522"/>
      <c r="AN825" s="1694"/>
      <c r="AO825" s="2522"/>
      <c r="AP825" s="2522"/>
      <c r="AQ825" s="2522"/>
      <c r="AR825" s="2522"/>
      <c r="AS825" s="2522"/>
      <c r="AT825" s="2522"/>
      <c r="AU825" s="2522"/>
      <c r="AV825" s="2522"/>
      <c r="AW825" s="2522"/>
      <c r="CK825" s="1619"/>
    </row>
    <row r="826" spans="1:94" ht="9.75" customHeight="1">
      <c r="C826" s="331"/>
      <c r="E826" s="331"/>
      <c r="F826" s="331"/>
      <c r="G826" s="331"/>
      <c r="J826" s="331"/>
      <c r="K826" s="331"/>
      <c r="L826" s="331"/>
      <c r="O826" s="331"/>
      <c r="P826" s="331"/>
      <c r="Q826" s="331"/>
      <c r="R826" s="331"/>
      <c r="S826" s="1694"/>
      <c r="T826" s="1694"/>
      <c r="U826" s="1694"/>
      <c r="V826" s="1694"/>
      <c r="W826" s="1694"/>
      <c r="X826" s="1694"/>
      <c r="Y826" s="1694"/>
      <c r="Z826" s="1694"/>
      <c r="AA826" s="1694"/>
      <c r="AB826" s="1694"/>
      <c r="AC826" s="1694"/>
      <c r="AD826" s="1694"/>
      <c r="AE826" s="1694"/>
      <c r="AF826" s="1694"/>
      <c r="AG826" s="1694"/>
      <c r="AH826" s="1694"/>
      <c r="AI826" s="1694"/>
      <c r="AJ826" s="1694"/>
      <c r="AK826" s="1694"/>
      <c r="AL826" s="1694"/>
      <c r="AM826" s="1694"/>
      <c r="AN826" s="1694"/>
      <c r="AO826" s="1694"/>
      <c r="AP826" s="1694"/>
      <c r="AQ826" s="1694"/>
      <c r="AR826" s="1694"/>
      <c r="AS826" s="1694"/>
      <c r="AT826" s="1694"/>
      <c r="AU826" s="1694"/>
      <c r="AV826" s="1694"/>
      <c r="AW826" s="1694"/>
      <c r="CK826" s="1619"/>
    </row>
    <row r="827" spans="1:94" ht="17.25" customHeight="1">
      <c r="B827" s="1634"/>
      <c r="C827" s="1672" t="s">
        <v>886</v>
      </c>
      <c r="U827" s="3109" t="s">
        <v>511</v>
      </c>
      <c r="V827" s="3109"/>
      <c r="W827" s="3109"/>
      <c r="X827" s="3109"/>
      <c r="Y827" s="3109"/>
      <c r="Z827" s="3109"/>
      <c r="AA827" s="3109"/>
      <c r="AB827" s="3109"/>
      <c r="AC827" s="3109"/>
      <c r="AD827" s="432"/>
      <c r="AE827" s="2308" t="s">
        <v>375</v>
      </c>
      <c r="AF827" s="2308"/>
      <c r="AG827" s="2308"/>
      <c r="AH827" s="2308"/>
      <c r="AI827" s="1670"/>
      <c r="AJ827" s="2239" t="s">
        <v>512</v>
      </c>
      <c r="AK827" s="2239"/>
      <c r="AL827" s="2239"/>
      <c r="AM827" s="2239"/>
      <c r="AN827" s="2239"/>
      <c r="AO827" s="2239"/>
      <c r="AP827" s="2239"/>
      <c r="AQ827" s="2239"/>
      <c r="AR827" s="2239"/>
      <c r="AS827" s="1648"/>
      <c r="AT827" s="2308" t="s">
        <v>375</v>
      </c>
      <c r="AU827" s="2308"/>
      <c r="AV827" s="2308"/>
      <c r="AW827" s="2308"/>
      <c r="BA827" s="1691" t="s">
        <v>732</v>
      </c>
    </row>
    <row r="828" spans="1:94" s="1655" customFormat="1" ht="17.25" customHeight="1">
      <c r="A828" s="1591"/>
      <c r="C828" s="431"/>
      <c r="D828" s="431"/>
      <c r="E828" s="431"/>
      <c r="F828" s="431"/>
      <c r="G828" s="431"/>
      <c r="H828" s="431"/>
      <c r="I828" s="431"/>
      <c r="J828" s="431"/>
      <c r="K828" s="431"/>
      <c r="L828" s="431"/>
      <c r="M828" s="431"/>
      <c r="N828" s="431"/>
      <c r="O828" s="431"/>
      <c r="P828" s="431"/>
      <c r="Q828" s="431"/>
      <c r="R828" s="431"/>
      <c r="S828" s="431"/>
      <c r="U828" s="3122" t="s">
        <v>574</v>
      </c>
      <c r="V828" s="3122"/>
      <c r="W828" s="3122"/>
      <c r="X828" s="3122"/>
      <c r="Y828" s="3122"/>
      <c r="Z828" s="3122"/>
      <c r="AA828" s="3122"/>
      <c r="AB828" s="3122"/>
      <c r="AC828" s="3122"/>
      <c r="AE828" s="2457" t="s">
        <v>915</v>
      </c>
      <c r="AF828" s="2457"/>
      <c r="AG828" s="2457"/>
      <c r="AH828" s="2457"/>
      <c r="AI828" s="1673"/>
      <c r="AJ828" s="2457" t="s">
        <v>574</v>
      </c>
      <c r="AK828" s="2457"/>
      <c r="AL828" s="2457"/>
      <c r="AM828" s="2457"/>
      <c r="AN828" s="2457"/>
      <c r="AO828" s="2457"/>
      <c r="AP828" s="2457"/>
      <c r="AQ828" s="2457"/>
      <c r="AR828" s="2457"/>
      <c r="AS828" s="1673"/>
      <c r="AT828" s="2457" t="s">
        <v>915</v>
      </c>
      <c r="AU828" s="2457"/>
      <c r="AV828" s="2457"/>
      <c r="AW828" s="2457"/>
      <c r="CI828" s="1591"/>
      <c r="CJ828" s="1591"/>
      <c r="CK828" s="1591"/>
      <c r="CM828" s="1710"/>
    </row>
    <row r="829" spans="1:94" ht="17.25" customHeight="1">
      <c r="C829" s="2219" t="s">
        <v>1982</v>
      </c>
      <c r="D829" s="2220"/>
      <c r="E829" s="2220"/>
      <c r="F829" s="2220"/>
      <c r="G829" s="2220"/>
      <c r="H829" s="2220"/>
      <c r="I829" s="2220"/>
      <c r="J829" s="2220"/>
      <c r="K829" s="2220"/>
      <c r="L829" s="2220"/>
      <c r="M829" s="2220"/>
      <c r="N829" s="2220"/>
      <c r="O829" s="2220"/>
      <c r="P829" s="2220"/>
      <c r="Q829" s="2220"/>
      <c r="R829" s="2220"/>
      <c r="S829" s="2220"/>
      <c r="U829" s="3123">
        <v>27175730000</v>
      </c>
      <c r="V829" s="3123"/>
      <c r="W829" s="3123"/>
      <c r="X829" s="3123"/>
      <c r="Y829" s="3123"/>
      <c r="Z829" s="3123"/>
      <c r="AA829" s="3123"/>
      <c r="AB829" s="3123"/>
      <c r="AC829" s="3123"/>
      <c r="AE829" s="2539">
        <v>6.2332469502293133</v>
      </c>
      <c r="AF829" s="2539"/>
      <c r="AG829" s="2539"/>
      <c r="AH829" s="2539"/>
      <c r="AI829" s="1661"/>
      <c r="AJ829" s="2229">
        <v>27175730000</v>
      </c>
      <c r="AK829" s="2229"/>
      <c r="AL829" s="2229"/>
      <c r="AM829" s="2229"/>
      <c r="AN829" s="2229"/>
      <c r="AO829" s="2229"/>
      <c r="AP829" s="2229"/>
      <c r="AQ829" s="2229"/>
      <c r="AR829" s="2229"/>
      <c r="AS829" s="1664"/>
      <c r="AT829" s="2506">
        <v>6.2332469502293133</v>
      </c>
      <c r="AU829" s="2506"/>
      <c r="AV829" s="2506"/>
      <c r="AW829" s="2506"/>
      <c r="CI829" s="444"/>
      <c r="CJ829" s="443"/>
      <c r="CK829" s="444"/>
    </row>
    <row r="830" spans="1:94" ht="17.25" customHeight="1">
      <c r="C830" s="1745" t="s">
        <v>1475</v>
      </c>
      <c r="D830" s="1672"/>
      <c r="E830" s="1672"/>
      <c r="F830" s="1672"/>
      <c r="G830" s="1672"/>
      <c r="H830" s="1672"/>
      <c r="I830" s="1672"/>
      <c r="J830" s="1672"/>
      <c r="K830" s="1672"/>
      <c r="L830" s="1672"/>
      <c r="M830" s="1672"/>
      <c r="N830" s="1672"/>
      <c r="O830" s="1672"/>
      <c r="P830" s="1672"/>
      <c r="Q830" s="1672"/>
      <c r="R830" s="1672"/>
      <c r="S830" s="1672"/>
      <c r="U830" s="3056">
        <v>408804590000</v>
      </c>
      <c r="V830" s="3056"/>
      <c r="W830" s="3056"/>
      <c r="X830" s="3056"/>
      <c r="Y830" s="3056"/>
      <c r="Z830" s="3056"/>
      <c r="AA830" s="3056"/>
      <c r="AB830" s="3056"/>
      <c r="AC830" s="3056"/>
      <c r="AE830" s="2539">
        <v>93.766753049770685</v>
      </c>
      <c r="AF830" s="2539"/>
      <c r="AG830" s="2539"/>
      <c r="AH830" s="2539"/>
      <c r="AI830" s="432"/>
      <c r="AJ830" s="2229">
        <v>408804590000</v>
      </c>
      <c r="AK830" s="2229"/>
      <c r="AL830" s="2229"/>
      <c r="AM830" s="2229"/>
      <c r="AN830" s="2229"/>
      <c r="AO830" s="2229"/>
      <c r="AP830" s="2229"/>
      <c r="AQ830" s="2229"/>
      <c r="AR830" s="2229"/>
      <c r="AS830" s="1696"/>
      <c r="AT830" s="2506">
        <v>93.766753049770685</v>
      </c>
      <c r="AU830" s="2506"/>
      <c r="AV830" s="2506"/>
      <c r="AW830" s="2506"/>
      <c r="CI830" s="444"/>
      <c r="CJ830" s="444"/>
      <c r="CK830" s="444"/>
    </row>
    <row r="831" spans="1:94" ht="19.5" hidden="1" customHeight="1">
      <c r="C831" s="2528"/>
      <c r="D831" s="2528"/>
      <c r="E831" s="2528"/>
      <c r="F831" s="2528"/>
      <c r="G831" s="2528"/>
      <c r="H831" s="2528"/>
      <c r="I831" s="2528"/>
      <c r="J831" s="2528"/>
      <c r="K831" s="2528"/>
      <c r="L831" s="2528"/>
      <c r="M831" s="2528"/>
      <c r="N831" s="1695"/>
      <c r="O831" s="1672"/>
      <c r="P831" s="1672"/>
      <c r="Q831" s="1672"/>
      <c r="R831" s="1672"/>
      <c r="S831" s="1672"/>
      <c r="U831" s="3056"/>
      <c r="V831" s="3056"/>
      <c r="W831" s="3056"/>
      <c r="X831" s="3056"/>
      <c r="Y831" s="3056"/>
      <c r="Z831" s="3056"/>
      <c r="AA831" s="3056"/>
      <c r="AB831" s="3056"/>
      <c r="AC831" s="3056"/>
      <c r="AE831" s="2507"/>
      <c r="AF831" s="2507"/>
      <c r="AG831" s="2507"/>
      <c r="AH831" s="2507"/>
      <c r="AI831" s="432"/>
      <c r="AJ831" s="2210"/>
      <c r="AK831" s="2210"/>
      <c r="AL831" s="2210"/>
      <c r="AM831" s="2210"/>
      <c r="AN831" s="2210"/>
      <c r="AO831" s="2210"/>
      <c r="AP831" s="2210"/>
      <c r="AQ831" s="2210"/>
      <c r="AR831" s="2210"/>
      <c r="AS831" s="1696"/>
      <c r="AT831" s="2529"/>
      <c r="AU831" s="2529"/>
      <c r="AV831" s="2529"/>
      <c r="AW831" s="2529"/>
      <c r="CI831" s="444"/>
      <c r="CJ831" s="444"/>
      <c r="CK831" s="444"/>
    </row>
    <row r="832" spans="1:94" ht="19.5" hidden="1" customHeight="1">
      <c r="C832" s="2528"/>
      <c r="D832" s="2528"/>
      <c r="E832" s="2528"/>
      <c r="F832" s="2528"/>
      <c r="G832" s="2528"/>
      <c r="H832" s="2528"/>
      <c r="I832" s="2528"/>
      <c r="J832" s="2528"/>
      <c r="K832" s="2528"/>
      <c r="L832" s="2528"/>
      <c r="M832" s="2528"/>
      <c r="N832" s="1695"/>
      <c r="O832" s="1672"/>
      <c r="P832" s="1672"/>
      <c r="Q832" s="1672"/>
      <c r="R832" s="1672"/>
      <c r="S832" s="1672"/>
      <c r="U832" s="3056"/>
      <c r="V832" s="3056"/>
      <c r="W832" s="3056"/>
      <c r="X832" s="3056"/>
      <c r="Y832" s="3056"/>
      <c r="Z832" s="3056"/>
      <c r="AA832" s="3056"/>
      <c r="AB832" s="3056"/>
      <c r="AC832" s="3056"/>
      <c r="AE832" s="2507"/>
      <c r="AF832" s="2507"/>
      <c r="AG832" s="2507"/>
      <c r="AH832" s="2507"/>
      <c r="AI832" s="432"/>
      <c r="AJ832" s="2210"/>
      <c r="AK832" s="2210"/>
      <c r="AL832" s="2210"/>
      <c r="AM832" s="2210"/>
      <c r="AN832" s="2210"/>
      <c r="AO832" s="2210"/>
      <c r="AP832" s="2210"/>
      <c r="AQ832" s="2210"/>
      <c r="AR832" s="2210"/>
      <c r="AS832" s="1696"/>
      <c r="AT832" s="2529"/>
      <c r="AU832" s="2529"/>
      <c r="AV832" s="2529"/>
      <c r="AW832" s="2529"/>
      <c r="CI832" s="444"/>
      <c r="CJ832" s="444"/>
      <c r="CK832" s="444"/>
    </row>
    <row r="833" spans="1:91" ht="19.5" hidden="1" customHeight="1">
      <c r="C833" s="2528"/>
      <c r="D833" s="2528"/>
      <c r="E833" s="2528"/>
      <c r="F833" s="2528"/>
      <c r="G833" s="2528"/>
      <c r="H833" s="2528"/>
      <c r="I833" s="2528"/>
      <c r="J833" s="2528"/>
      <c r="K833" s="2528"/>
      <c r="L833" s="2528"/>
      <c r="M833" s="2528"/>
      <c r="N833" s="1695"/>
      <c r="O833" s="1672"/>
      <c r="P833" s="1672"/>
      <c r="Q833" s="1672"/>
      <c r="R833" s="1672"/>
      <c r="S833" s="1672"/>
      <c r="U833" s="3128"/>
      <c r="V833" s="3128"/>
      <c r="W833" s="3128"/>
      <c r="X833" s="3128"/>
      <c r="Y833" s="3128"/>
      <c r="Z833" s="3128"/>
      <c r="AA833" s="3128"/>
      <c r="AB833" s="3128"/>
      <c r="AC833" s="3128"/>
      <c r="AE833" s="2507"/>
      <c r="AF833" s="2507"/>
      <c r="AG833" s="2507"/>
      <c r="AH833" s="2507"/>
      <c r="AI833" s="432"/>
      <c r="AJ833" s="2261"/>
      <c r="AK833" s="2261"/>
      <c r="AL833" s="2261"/>
      <c r="AM833" s="2261"/>
      <c r="AN833" s="2261"/>
      <c r="AO833" s="2261"/>
      <c r="AP833" s="2261"/>
      <c r="AQ833" s="2261"/>
      <c r="AR833" s="2261"/>
      <c r="AS833" s="1703"/>
      <c r="AT833" s="2557"/>
      <c r="AU833" s="2557"/>
      <c r="AV833" s="2557"/>
      <c r="AW833" s="2557"/>
      <c r="CI833" s="444"/>
      <c r="CJ833" s="444"/>
      <c r="CK833" s="444"/>
    </row>
    <row r="834" spans="1:91" ht="17.25" customHeight="1" thickBot="1">
      <c r="C834" s="2394" t="s">
        <v>580</v>
      </c>
      <c r="D834" s="2394"/>
      <c r="E834" s="2394"/>
      <c r="F834" s="2394"/>
      <c r="G834" s="2394"/>
      <c r="H834" s="2394"/>
      <c r="I834" s="2394"/>
      <c r="J834" s="2394"/>
      <c r="K834" s="2394"/>
      <c r="L834" s="2394"/>
      <c r="M834" s="2394"/>
      <c r="N834" s="2394"/>
      <c r="O834" s="2394"/>
      <c r="P834" s="1691"/>
      <c r="Q834" s="1691"/>
      <c r="R834" s="1691"/>
      <c r="S834" s="1691"/>
      <c r="U834" s="2513">
        <v>435980320000</v>
      </c>
      <c r="V834" s="2513"/>
      <c r="W834" s="2513"/>
      <c r="X834" s="2513"/>
      <c r="Y834" s="2513"/>
      <c r="Z834" s="2513"/>
      <c r="AA834" s="2513"/>
      <c r="AB834" s="2513"/>
      <c r="AC834" s="2513"/>
      <c r="AE834" s="3127">
        <v>100</v>
      </c>
      <c r="AF834" s="3127"/>
      <c r="AG834" s="3127"/>
      <c r="AH834" s="3127"/>
      <c r="AI834" s="1655"/>
      <c r="AJ834" s="2513">
        <v>435980320000</v>
      </c>
      <c r="AK834" s="2513"/>
      <c r="AL834" s="2513"/>
      <c r="AM834" s="2513"/>
      <c r="AN834" s="2513"/>
      <c r="AO834" s="2513"/>
      <c r="AP834" s="2513"/>
      <c r="AQ834" s="2513"/>
      <c r="AR834" s="2513"/>
      <c r="AS834" s="829"/>
      <c r="AT834" s="2512">
        <v>100</v>
      </c>
      <c r="AU834" s="2512"/>
      <c r="AV834" s="2512"/>
      <c r="AW834" s="2512"/>
      <c r="CI834" s="1294"/>
      <c r="CJ834" s="1277"/>
      <c r="CK834" s="1252"/>
      <c r="CL834" s="438"/>
    </row>
    <row r="835" spans="1:91" ht="15.75" thickTop="1">
      <c r="C835" s="1702"/>
      <c r="D835" s="1670"/>
      <c r="E835" s="1670"/>
      <c r="F835" s="1670"/>
      <c r="G835" s="1670"/>
      <c r="H835" s="1670"/>
      <c r="I835" s="1670"/>
      <c r="J835" s="1670"/>
      <c r="K835" s="1670"/>
      <c r="L835" s="1670"/>
      <c r="M835" s="1670"/>
      <c r="N835" s="1670"/>
      <c r="O835" s="1670"/>
      <c r="P835" s="1670"/>
      <c r="Q835" s="1670"/>
      <c r="R835" s="1670"/>
      <c r="S835" s="1670"/>
      <c r="T835" s="1670"/>
      <c r="U835" s="1670"/>
      <c r="V835" s="1670"/>
      <c r="W835" s="1670"/>
      <c r="X835" s="1670"/>
      <c r="Y835" s="1670"/>
      <c r="Z835" s="1670"/>
      <c r="AA835" s="1736"/>
      <c r="AE835" s="257"/>
      <c r="AF835" s="257"/>
      <c r="AG835" s="257"/>
      <c r="AH835" s="257"/>
      <c r="AI835" s="257"/>
      <c r="AJ835" s="257"/>
      <c r="AK835" s="257"/>
      <c r="AL835" s="257"/>
      <c r="AM835" s="257"/>
      <c r="AO835" s="257"/>
      <c r="AP835" s="257"/>
      <c r="AQ835" s="257"/>
      <c r="AR835" s="257"/>
      <c r="AS835" s="257"/>
      <c r="AT835" s="257"/>
      <c r="AU835" s="257"/>
      <c r="AV835" s="257"/>
      <c r="AW835" s="257"/>
    </row>
    <row r="836" spans="1:91" ht="33.75" customHeight="1">
      <c r="B836" s="1634"/>
      <c r="C836" s="2269" t="s">
        <v>1890</v>
      </c>
      <c r="D836" s="2269"/>
      <c r="E836" s="2269"/>
      <c r="F836" s="2269"/>
      <c r="G836" s="2269"/>
      <c r="H836" s="2269"/>
      <c r="I836" s="2269"/>
      <c r="J836" s="2269"/>
      <c r="K836" s="2269"/>
      <c r="L836" s="2269"/>
      <c r="M836" s="2269"/>
      <c r="N836" s="2269"/>
      <c r="O836" s="2269"/>
      <c r="P836" s="2269"/>
      <c r="Q836" s="2269"/>
      <c r="R836" s="2269"/>
      <c r="S836" s="2269"/>
      <c r="T836" s="2269"/>
      <c r="U836" s="2269"/>
      <c r="V836" s="2269"/>
      <c r="W836" s="2269"/>
      <c r="X836" s="2269"/>
      <c r="Y836" s="2269"/>
      <c r="Z836" s="2269"/>
      <c r="AA836" s="2269"/>
      <c r="AB836" s="2269"/>
      <c r="AE836" s="2225" t="s">
        <v>706</v>
      </c>
      <c r="AF836" s="2225"/>
      <c r="AG836" s="2225"/>
      <c r="AH836" s="2225"/>
      <c r="AI836" s="2225"/>
      <c r="AJ836" s="2225"/>
      <c r="AK836" s="2225"/>
      <c r="AL836" s="2225"/>
      <c r="AM836" s="2225"/>
      <c r="AN836" s="432"/>
      <c r="AO836" s="2225" t="s">
        <v>535</v>
      </c>
      <c r="AP836" s="2225"/>
      <c r="AQ836" s="2225"/>
      <c r="AR836" s="2225"/>
      <c r="AS836" s="2225"/>
      <c r="AT836" s="2225"/>
      <c r="AU836" s="2225"/>
      <c r="AV836" s="2225"/>
      <c r="AW836" s="2225"/>
      <c r="CI836" s="444"/>
      <c r="CJ836" s="444"/>
      <c r="CK836" s="444"/>
    </row>
    <row r="837" spans="1:91" ht="17.25" customHeight="1">
      <c r="C837" s="1670"/>
      <c r="D837" s="1672"/>
      <c r="E837" s="1670"/>
      <c r="F837" s="1670"/>
      <c r="G837" s="1670"/>
      <c r="H837" s="1670"/>
      <c r="I837" s="1670"/>
      <c r="J837" s="1670"/>
      <c r="K837" s="1670"/>
      <c r="L837" s="1670"/>
      <c r="M837" s="1670"/>
      <c r="N837" s="1670"/>
      <c r="O837" s="1670"/>
      <c r="P837" s="1670"/>
      <c r="Q837" s="1670"/>
      <c r="R837" s="1670"/>
      <c r="S837" s="1670"/>
      <c r="T837" s="1670"/>
      <c r="U837" s="1670"/>
      <c r="V837" s="1670"/>
      <c r="W837" s="1670"/>
      <c r="X837" s="1670"/>
      <c r="Y837" s="1670"/>
      <c r="Z837" s="1670"/>
      <c r="AA837" s="1736"/>
      <c r="AE837" s="2277" t="s">
        <v>574</v>
      </c>
      <c r="AF837" s="2227"/>
      <c r="AG837" s="2227"/>
      <c r="AH837" s="2228"/>
      <c r="AI837" s="2228"/>
      <c r="AJ837" s="2227"/>
      <c r="AK837" s="2228"/>
      <c r="AL837" s="2227"/>
      <c r="AM837" s="2227"/>
      <c r="AN837" s="1655"/>
      <c r="AO837" s="2240" t="s">
        <v>574</v>
      </c>
      <c r="AP837" s="2397"/>
      <c r="AQ837" s="2397"/>
      <c r="AR837" s="2398"/>
      <c r="AS837" s="2398"/>
      <c r="AT837" s="2398"/>
      <c r="AU837" s="2397"/>
      <c r="AV837" s="2397"/>
      <c r="AW837" s="2397"/>
      <c r="CI837" s="444"/>
      <c r="CJ837" s="444"/>
      <c r="CK837" s="444"/>
    </row>
    <row r="838" spans="1:91" ht="17.25" customHeight="1">
      <c r="C838" s="1745" t="s">
        <v>251</v>
      </c>
      <c r="D838" s="1670"/>
      <c r="E838" s="1670"/>
      <c r="F838" s="1670"/>
      <c r="G838" s="1670"/>
      <c r="H838" s="1670"/>
      <c r="I838" s="1670"/>
      <c r="J838" s="1670"/>
      <c r="K838" s="1670"/>
      <c r="L838" s="1670"/>
      <c r="M838" s="1670"/>
      <c r="N838" s="1670"/>
      <c r="O838" s="1670"/>
      <c r="P838" s="1670"/>
      <c r="Q838" s="1670"/>
      <c r="R838" s="1670"/>
      <c r="S838" s="1670"/>
      <c r="T838" s="1670"/>
      <c r="U838" s="1670"/>
      <c r="V838" s="1670"/>
      <c r="W838" s="1670"/>
      <c r="X838" s="1670"/>
      <c r="Y838" s="1670"/>
      <c r="Z838" s="1670"/>
      <c r="AA838" s="1736"/>
      <c r="AE838" s="2475"/>
      <c r="AF838" s="2475"/>
      <c r="AG838" s="2475"/>
      <c r="AH838" s="2476"/>
      <c r="AI838" s="2476"/>
      <c r="AJ838" s="2475"/>
      <c r="AK838" s="2477"/>
      <c r="AL838" s="2475"/>
      <c r="AM838" s="2475"/>
      <c r="AN838" s="1681"/>
      <c r="AO838" s="3125"/>
      <c r="AP838" s="3125"/>
      <c r="AQ838" s="3125"/>
      <c r="AR838" s="3126"/>
      <c r="AS838" s="3126"/>
      <c r="AT838" s="3126"/>
      <c r="AU838" s="3125"/>
      <c r="AV838" s="3125"/>
      <c r="AW838" s="3125"/>
      <c r="CI838" s="444"/>
      <c r="CJ838" s="444"/>
      <c r="CK838" s="444"/>
    </row>
    <row r="839" spans="1:91" ht="17.25" customHeight="1">
      <c r="C839" s="1229" t="s">
        <v>760</v>
      </c>
      <c r="D839" s="1670"/>
      <c r="E839" s="1670"/>
      <c r="F839" s="1670"/>
      <c r="G839" s="1670"/>
      <c r="H839" s="1670"/>
      <c r="I839" s="1670"/>
      <c r="J839" s="1670"/>
      <c r="K839" s="1670"/>
      <c r="L839" s="1670"/>
      <c r="M839" s="1670"/>
      <c r="N839" s="1670"/>
      <c r="O839" s="1670"/>
      <c r="P839" s="1670"/>
      <c r="Q839" s="1670"/>
      <c r="R839" s="1670"/>
      <c r="S839" s="1670"/>
      <c r="T839" s="1670"/>
      <c r="U839" s="1670"/>
      <c r="V839" s="1670"/>
      <c r="W839" s="1670"/>
      <c r="X839" s="1670"/>
      <c r="Y839" s="1670"/>
      <c r="Z839" s="1670"/>
      <c r="AA839" s="1736"/>
      <c r="AE839" s="2474">
        <v>435980320000</v>
      </c>
      <c r="AF839" s="2474"/>
      <c r="AG839" s="2474"/>
      <c r="AH839" s="2474"/>
      <c r="AI839" s="2474"/>
      <c r="AJ839" s="2474"/>
      <c r="AK839" s="2474"/>
      <c r="AL839" s="2474"/>
      <c r="AM839" s="2474"/>
      <c r="AN839" s="1293"/>
      <c r="AO839" s="2474">
        <v>435980320000</v>
      </c>
      <c r="AP839" s="2474"/>
      <c r="AQ839" s="2474"/>
      <c r="AR839" s="2474"/>
      <c r="AS839" s="2474"/>
      <c r="AT839" s="2474"/>
      <c r="AU839" s="2474"/>
      <c r="AV839" s="2474"/>
      <c r="AW839" s="2474"/>
      <c r="CI839" s="444"/>
      <c r="CJ839" s="444"/>
      <c r="CK839" s="444"/>
    </row>
    <row r="840" spans="1:91" ht="17.25" customHeight="1">
      <c r="C840" s="1229" t="s">
        <v>2183</v>
      </c>
      <c r="D840" s="1670"/>
      <c r="E840" s="1670"/>
      <c r="F840" s="1670"/>
      <c r="G840" s="1670"/>
      <c r="H840" s="1670"/>
      <c r="I840" s="1670"/>
      <c r="J840" s="1670"/>
      <c r="K840" s="1670"/>
      <c r="L840" s="1670"/>
      <c r="M840" s="1670"/>
      <c r="N840" s="1670"/>
      <c r="O840" s="1670"/>
      <c r="P840" s="1670"/>
      <c r="Q840" s="1670"/>
      <c r="R840" s="1670"/>
      <c r="S840" s="1670"/>
      <c r="T840" s="1670"/>
      <c r="U840" s="1670"/>
      <c r="V840" s="1670"/>
      <c r="W840" s="1670"/>
      <c r="X840" s="1670"/>
      <c r="Y840" s="1670"/>
      <c r="Z840" s="1670"/>
      <c r="AA840" s="1736"/>
      <c r="AE840" s="2527"/>
      <c r="AF840" s="2527"/>
      <c r="AG840" s="2527"/>
      <c r="AH840" s="2527"/>
      <c r="AI840" s="2527"/>
      <c r="AJ840" s="2527"/>
      <c r="AK840" s="2527"/>
      <c r="AL840" s="2527"/>
      <c r="AM840" s="2527"/>
      <c r="AN840" s="1681"/>
      <c r="AO840" s="2527"/>
      <c r="AP840" s="2527"/>
      <c r="AQ840" s="2527"/>
      <c r="AR840" s="2527"/>
      <c r="AS840" s="2527"/>
      <c r="AT840" s="2527"/>
      <c r="AU840" s="2527"/>
      <c r="AV840" s="2527"/>
      <c r="AW840" s="2527"/>
      <c r="CI840" s="444"/>
      <c r="CJ840" s="444"/>
      <c r="CK840" s="444"/>
    </row>
    <row r="841" spans="1:91" ht="17.25" customHeight="1">
      <c r="C841" s="1229" t="s">
        <v>2184</v>
      </c>
      <c r="D841" s="1670"/>
      <c r="E841" s="1670"/>
      <c r="F841" s="1670"/>
      <c r="G841" s="1670"/>
      <c r="H841" s="1670"/>
      <c r="I841" s="1670"/>
      <c r="J841" s="1670"/>
      <c r="K841" s="1670"/>
      <c r="L841" s="1670"/>
      <c r="M841" s="1670"/>
      <c r="N841" s="1670"/>
      <c r="O841" s="1670"/>
      <c r="P841" s="1670"/>
      <c r="Q841" s="1670"/>
      <c r="R841" s="1670"/>
      <c r="S841" s="1670"/>
      <c r="T841" s="1670"/>
      <c r="U841" s="1670"/>
      <c r="V841" s="1670"/>
      <c r="W841" s="1670"/>
      <c r="X841" s="1670"/>
      <c r="Y841" s="1670"/>
      <c r="Z841" s="1670"/>
      <c r="AA841" s="1736"/>
      <c r="AE841" s="2527"/>
      <c r="AF841" s="2527"/>
      <c r="AG841" s="2527"/>
      <c r="AH841" s="2527"/>
      <c r="AI841" s="2527"/>
      <c r="AJ841" s="2527"/>
      <c r="AK841" s="2527"/>
      <c r="AL841" s="2527"/>
      <c r="AM841" s="2527"/>
      <c r="AN841" s="1681"/>
      <c r="AO841" s="2527"/>
      <c r="AP841" s="2527"/>
      <c r="AQ841" s="2527"/>
      <c r="AR841" s="2527"/>
      <c r="AS841" s="2527"/>
      <c r="AT841" s="2527"/>
      <c r="AU841" s="2527"/>
      <c r="AV841" s="2527"/>
      <c r="AW841" s="2527"/>
      <c r="CI841" s="444"/>
      <c r="CJ841" s="444"/>
      <c r="CK841" s="444"/>
    </row>
    <row r="842" spans="1:91" ht="17.25" customHeight="1">
      <c r="C842" s="1229" t="s">
        <v>1970</v>
      </c>
      <c r="D842" s="1670"/>
      <c r="E842" s="1670"/>
      <c r="F842" s="1670"/>
      <c r="G842" s="1670"/>
      <c r="H842" s="1670"/>
      <c r="I842" s="1670"/>
      <c r="J842" s="1670"/>
      <c r="K842" s="1670"/>
      <c r="L842" s="1670"/>
      <c r="M842" s="1670"/>
      <c r="N842" s="1670"/>
      <c r="O842" s="1670"/>
      <c r="P842" s="1670"/>
      <c r="Q842" s="1670"/>
      <c r="R842" s="1670"/>
      <c r="S842" s="1670"/>
      <c r="T842" s="1670"/>
      <c r="U842" s="1670"/>
      <c r="V842" s="1670"/>
      <c r="W842" s="1670"/>
      <c r="X842" s="1670"/>
      <c r="Y842" s="1670"/>
      <c r="Z842" s="1670"/>
      <c r="AA842" s="1736"/>
      <c r="AE842" s="2474">
        <v>435980320000</v>
      </c>
      <c r="AF842" s="2474"/>
      <c r="AG842" s="2474"/>
      <c r="AH842" s="2474"/>
      <c r="AI842" s="2474"/>
      <c r="AJ842" s="2474"/>
      <c r="AK842" s="2474"/>
      <c r="AL842" s="2474"/>
      <c r="AM842" s="2474"/>
      <c r="AN842" s="1293"/>
      <c r="AO842" s="2474">
        <v>435980320000</v>
      </c>
      <c r="AP842" s="2474"/>
      <c r="AQ842" s="2474"/>
      <c r="AR842" s="2474"/>
      <c r="AS842" s="2474"/>
      <c r="AT842" s="2474"/>
      <c r="AU842" s="2474"/>
      <c r="AV842" s="2474"/>
      <c r="AW842" s="2474"/>
      <c r="CI842" s="840"/>
      <c r="CJ842" s="840"/>
      <c r="CK842" s="1230"/>
      <c r="CL842" s="1619"/>
    </row>
    <row r="843" spans="1:91" ht="19.5" hidden="1" customHeight="1">
      <c r="C843" s="1745" t="s">
        <v>153</v>
      </c>
      <c r="D843" s="1670"/>
      <c r="E843" s="1670"/>
      <c r="F843" s="1670"/>
      <c r="G843" s="1670"/>
      <c r="H843" s="1670"/>
      <c r="I843" s="1670"/>
      <c r="J843" s="1670"/>
      <c r="K843" s="1670"/>
      <c r="L843" s="1670"/>
      <c r="M843" s="1670"/>
      <c r="N843" s="1670"/>
      <c r="O843" s="1670"/>
      <c r="P843" s="1670"/>
      <c r="Q843" s="1670"/>
      <c r="R843" s="1670"/>
      <c r="S843" s="1670"/>
      <c r="T843" s="1670"/>
      <c r="U843" s="1670"/>
      <c r="V843" s="1670"/>
      <c r="W843" s="1670"/>
      <c r="X843" s="1670"/>
      <c r="Y843" s="1670"/>
      <c r="Z843" s="1670"/>
      <c r="AA843" s="1736"/>
      <c r="AE843" s="2224">
        <v>0</v>
      </c>
      <c r="AF843" s="2224"/>
      <c r="AG843" s="2224"/>
      <c r="AH843" s="2224"/>
      <c r="AI843" s="2224"/>
      <c r="AJ843" s="2224"/>
      <c r="AK843" s="2224"/>
      <c r="AL843" s="2224"/>
      <c r="AM843" s="2224"/>
      <c r="AO843" s="2224">
        <v>0</v>
      </c>
      <c r="AP843" s="2224"/>
      <c r="AQ843" s="2224"/>
      <c r="AR843" s="2224"/>
      <c r="AS843" s="2224"/>
      <c r="AT843" s="2224"/>
      <c r="AU843" s="2224"/>
      <c r="AV843" s="2224"/>
      <c r="AW843" s="2224"/>
      <c r="CI843" s="444"/>
      <c r="CJ843" s="444"/>
      <c r="CK843" s="444"/>
    </row>
    <row r="844" spans="1:91" s="1744" customFormat="1" ht="17.25" hidden="1" customHeight="1">
      <c r="A844" s="1206"/>
      <c r="B844" s="367"/>
      <c r="C844" s="383" t="s">
        <v>1476</v>
      </c>
      <c r="E844" s="1253"/>
      <c r="F844" s="1253"/>
      <c r="G844" s="1253"/>
      <c r="H844" s="1253"/>
      <c r="I844" s="1253"/>
      <c r="J844" s="1253"/>
      <c r="K844" s="1253"/>
      <c r="L844" s="1253"/>
      <c r="M844" s="1253"/>
      <c r="N844" s="1253"/>
      <c r="O844" s="1253"/>
      <c r="P844" s="1253"/>
      <c r="Q844" s="1253"/>
      <c r="R844" s="1253"/>
      <c r="S844" s="1253"/>
      <c r="T844" s="1253"/>
      <c r="U844" s="1253"/>
      <c r="V844" s="1253"/>
      <c r="W844" s="1253"/>
      <c r="X844" s="1253"/>
      <c r="Y844" s="1253"/>
      <c r="Z844" s="1253"/>
      <c r="AA844" s="372"/>
      <c r="AE844" s="2664"/>
      <c r="AF844" s="2664"/>
      <c r="AG844" s="2664"/>
      <c r="AH844" s="2664"/>
      <c r="AI844" s="2664"/>
      <c r="AJ844" s="2664"/>
      <c r="AK844" s="2664"/>
      <c r="AL844" s="2664"/>
      <c r="AM844" s="2664"/>
      <c r="AO844" s="2664"/>
      <c r="AP844" s="2664"/>
      <c r="AQ844" s="2664"/>
      <c r="AR844" s="2664"/>
      <c r="AS844" s="2664"/>
      <c r="AT844" s="2664"/>
      <c r="AU844" s="2664"/>
      <c r="AV844" s="2664"/>
      <c r="AW844" s="2664"/>
      <c r="AY844" s="367"/>
      <c r="AZ844" s="367"/>
      <c r="CI844" s="817"/>
      <c r="CJ844" s="817"/>
      <c r="CK844" s="817"/>
      <c r="CM844" s="436"/>
    </row>
    <row r="845" spans="1:91" s="1744" customFormat="1" ht="19.5" hidden="1" customHeight="1">
      <c r="A845" s="1206"/>
      <c r="B845" s="367"/>
      <c r="C845" s="383" t="s">
        <v>1033</v>
      </c>
      <c r="E845" s="1253"/>
      <c r="F845" s="1253"/>
      <c r="G845" s="1253"/>
      <c r="H845" s="1253"/>
      <c r="I845" s="1253"/>
      <c r="J845" s="1253"/>
      <c r="K845" s="1253"/>
      <c r="L845" s="1253"/>
      <c r="M845" s="1253"/>
      <c r="N845" s="1253"/>
      <c r="O845" s="1253"/>
      <c r="P845" s="1253"/>
      <c r="Q845" s="1253"/>
      <c r="R845" s="1253"/>
      <c r="S845" s="1253"/>
      <c r="T845" s="1253"/>
      <c r="U845" s="1253"/>
      <c r="V845" s="1253"/>
      <c r="W845" s="1253"/>
      <c r="X845" s="1253"/>
      <c r="Y845" s="1253"/>
      <c r="Z845" s="1253"/>
      <c r="AA845" s="372"/>
      <c r="AE845" s="2664"/>
      <c r="AF845" s="2664"/>
      <c r="AG845" s="2664"/>
      <c r="AH845" s="2664"/>
      <c r="AI845" s="2664"/>
      <c r="AJ845" s="2664"/>
      <c r="AK845" s="2664"/>
      <c r="AL845" s="2664"/>
      <c r="AM845" s="2664"/>
      <c r="AO845" s="2664"/>
      <c r="AP845" s="2664"/>
      <c r="AQ845" s="2664"/>
      <c r="AR845" s="2664"/>
      <c r="AS845" s="2664"/>
      <c r="AT845" s="2664"/>
      <c r="AU845" s="2664"/>
      <c r="AV845" s="2664"/>
      <c r="AW845" s="2664"/>
      <c r="AY845" s="367"/>
      <c r="AZ845" s="367"/>
      <c r="CI845" s="817"/>
      <c r="CJ845" s="817"/>
      <c r="CK845" s="817"/>
      <c r="CM845" s="436"/>
    </row>
    <row r="846" spans="1:91" s="1744" customFormat="1" ht="17.25" customHeight="1">
      <c r="A846" s="1206"/>
      <c r="B846" s="367"/>
      <c r="C846" s="383"/>
      <c r="E846" s="1253"/>
      <c r="F846" s="1253"/>
      <c r="G846" s="1253"/>
      <c r="H846" s="1253"/>
      <c r="I846" s="1253"/>
      <c r="J846" s="1253"/>
      <c r="K846" s="1253"/>
      <c r="L846" s="1253"/>
      <c r="M846" s="1253"/>
      <c r="N846" s="1253"/>
      <c r="O846" s="1253"/>
      <c r="P846" s="1253"/>
      <c r="Q846" s="1253"/>
      <c r="R846" s="1253"/>
      <c r="S846" s="1253"/>
      <c r="T846" s="1253"/>
      <c r="U846" s="1253"/>
      <c r="V846" s="1253"/>
      <c r="W846" s="1253"/>
      <c r="X846" s="1253"/>
      <c r="Y846" s="1253"/>
      <c r="Z846" s="1253"/>
      <c r="AA846" s="372"/>
      <c r="AE846" s="1693"/>
      <c r="AF846" s="1693"/>
      <c r="AG846" s="1693"/>
      <c r="AH846" s="1693"/>
      <c r="AI846" s="1693"/>
      <c r="AJ846" s="1693"/>
      <c r="AK846" s="1693"/>
      <c r="AL846" s="1693"/>
      <c r="AM846" s="1693"/>
      <c r="AO846" s="1693"/>
      <c r="AP846" s="1693"/>
      <c r="AQ846" s="1693"/>
      <c r="AR846" s="1693"/>
      <c r="AS846" s="1693"/>
      <c r="AT846" s="1693"/>
      <c r="AU846" s="1693"/>
      <c r="AV846" s="1693"/>
      <c r="AW846" s="1693"/>
      <c r="AY846" s="367"/>
      <c r="AZ846" s="367"/>
      <c r="CI846" s="817"/>
      <c r="CJ846" s="817"/>
      <c r="CK846" s="817"/>
      <c r="CM846" s="436"/>
    </row>
    <row r="847" spans="1:91" ht="19.5" customHeight="1">
      <c r="C847" s="1672" t="s">
        <v>1034</v>
      </c>
      <c r="E847" s="1670"/>
      <c r="F847" s="1670"/>
      <c r="G847" s="1670"/>
      <c r="H847" s="1670"/>
      <c r="I847" s="1670"/>
      <c r="J847" s="1670"/>
      <c r="K847" s="1670"/>
      <c r="L847" s="1670"/>
      <c r="M847" s="1670"/>
      <c r="N847" s="1670"/>
      <c r="O847" s="1670"/>
      <c r="P847" s="1670"/>
      <c r="Q847" s="1670"/>
      <c r="R847" s="1670"/>
      <c r="S847" s="1670"/>
      <c r="T847" s="1670"/>
      <c r="U847" s="1670"/>
      <c r="V847" s="1670"/>
      <c r="W847" s="1670"/>
      <c r="X847" s="1670"/>
      <c r="Y847" s="1670"/>
      <c r="Z847" s="1670"/>
      <c r="AA847" s="1736"/>
      <c r="AE847" s="2283" t="s">
        <v>2039</v>
      </c>
      <c r="AF847" s="2283"/>
      <c r="AG847" s="2283"/>
      <c r="AH847" s="2283"/>
      <c r="AI847" s="2283"/>
      <c r="AJ847" s="2283"/>
      <c r="AK847" s="2283"/>
      <c r="AL847" s="2283"/>
      <c r="AM847" s="2283"/>
      <c r="AN847" s="432"/>
      <c r="AO847" s="2283" t="s">
        <v>512</v>
      </c>
      <c r="AP847" s="2283"/>
      <c r="AQ847" s="2283"/>
      <c r="AR847" s="2283"/>
      <c r="AS847" s="2283"/>
      <c r="AT847" s="2283"/>
      <c r="AU847" s="2283"/>
      <c r="AV847" s="2283"/>
      <c r="AW847" s="2283"/>
      <c r="CI847" s="444"/>
      <c r="CJ847" s="444"/>
      <c r="CK847" s="444"/>
    </row>
    <row r="848" spans="1:91" ht="18" customHeight="1">
      <c r="C848" s="383"/>
      <c r="E848" s="1670"/>
      <c r="F848" s="1670"/>
      <c r="G848" s="1670"/>
      <c r="H848" s="1670"/>
      <c r="I848" s="1670"/>
      <c r="J848" s="1670"/>
      <c r="K848" s="1670"/>
      <c r="L848" s="1670"/>
      <c r="M848" s="1670"/>
      <c r="N848" s="1670"/>
      <c r="O848" s="1670"/>
      <c r="P848" s="1670"/>
      <c r="Q848" s="1670"/>
      <c r="R848" s="1670"/>
      <c r="S848" s="1670"/>
      <c r="T848" s="1670"/>
      <c r="U848" s="1670"/>
      <c r="V848" s="1670"/>
      <c r="W848" s="1670"/>
      <c r="X848" s="1670"/>
      <c r="Y848" s="1670"/>
      <c r="Z848" s="1670"/>
      <c r="AA848" s="1736"/>
      <c r="AE848" s="2277" t="s">
        <v>574</v>
      </c>
      <c r="AF848" s="2227"/>
      <c r="AG848" s="2227"/>
      <c r="AH848" s="2228"/>
      <c r="AI848" s="2228"/>
      <c r="AJ848" s="2227"/>
      <c r="AK848" s="2228"/>
      <c r="AL848" s="2227"/>
      <c r="AM848" s="2227"/>
      <c r="AN848" s="1655"/>
      <c r="AO848" s="2226" t="s">
        <v>574</v>
      </c>
      <c r="AP848" s="2227"/>
      <c r="AQ848" s="2227"/>
      <c r="AR848" s="2228"/>
      <c r="AS848" s="2228"/>
      <c r="AT848" s="2228"/>
      <c r="AU848" s="2227"/>
      <c r="AV848" s="2227"/>
      <c r="AW848" s="2227"/>
      <c r="CI848" s="444"/>
      <c r="CJ848" s="444"/>
      <c r="CK848" s="444"/>
    </row>
    <row r="849" spans="1:91" ht="19.5" customHeight="1">
      <c r="C849" s="1702" t="s">
        <v>1035</v>
      </c>
      <c r="E849" s="1670"/>
      <c r="F849" s="1670"/>
      <c r="G849" s="1670"/>
      <c r="H849" s="1670"/>
      <c r="I849" s="1670"/>
      <c r="J849" s="1670"/>
      <c r="K849" s="1670"/>
      <c r="L849" s="1670"/>
      <c r="M849" s="1670"/>
      <c r="N849" s="1670"/>
      <c r="O849" s="1670"/>
      <c r="P849" s="1670"/>
      <c r="Q849" s="1670"/>
      <c r="R849" s="1670"/>
      <c r="S849" s="1670"/>
      <c r="T849" s="1670"/>
      <c r="U849" s="1670"/>
      <c r="V849" s="1670"/>
      <c r="W849" s="1670"/>
      <c r="X849" s="1670"/>
      <c r="Y849" s="1670"/>
      <c r="Z849" s="1670"/>
      <c r="AA849" s="1736"/>
      <c r="AE849" s="2475">
        <v>43598032</v>
      </c>
      <c r="AF849" s="2475"/>
      <c r="AG849" s="2475"/>
      <c r="AH849" s="2476"/>
      <c r="AI849" s="2476"/>
      <c r="AJ849" s="2475"/>
      <c r="AK849" s="2477"/>
      <c r="AL849" s="2475"/>
      <c r="AM849" s="2475"/>
      <c r="AN849" s="1681"/>
      <c r="AO849" s="2475">
        <v>43598032</v>
      </c>
      <c r="AP849" s="2475"/>
      <c r="AQ849" s="2475"/>
      <c r="AR849" s="2476"/>
      <c r="AS849" s="2476"/>
      <c r="AT849" s="2475"/>
      <c r="AU849" s="2477"/>
      <c r="AV849" s="2475"/>
      <c r="AW849" s="2475"/>
      <c r="CI849" s="444"/>
      <c r="CJ849" s="444"/>
      <c r="CK849" s="444"/>
    </row>
    <row r="850" spans="1:91" ht="19.5" customHeight="1">
      <c r="C850" s="1702" t="s">
        <v>1036</v>
      </c>
      <c r="E850" s="1670"/>
      <c r="F850" s="1670"/>
      <c r="G850" s="1670"/>
      <c r="H850" s="1670"/>
      <c r="I850" s="1670"/>
      <c r="J850" s="1670"/>
      <c r="K850" s="1670"/>
      <c r="L850" s="1670"/>
      <c r="M850" s="1670"/>
      <c r="N850" s="1670"/>
      <c r="O850" s="1670"/>
      <c r="P850" s="1670"/>
      <c r="Q850" s="1670"/>
      <c r="R850" s="1670"/>
      <c r="S850" s="1670"/>
      <c r="T850" s="1670"/>
      <c r="U850" s="1670"/>
      <c r="V850" s="1670"/>
      <c r="W850" s="1670"/>
      <c r="X850" s="1670"/>
      <c r="Y850" s="1670"/>
      <c r="Z850" s="1670"/>
      <c r="AA850" s="1736"/>
      <c r="AE850" s="2527">
        <v>43598032</v>
      </c>
      <c r="AF850" s="2527"/>
      <c r="AG850" s="2527"/>
      <c r="AH850" s="2527"/>
      <c r="AI850" s="2527"/>
      <c r="AJ850" s="2527"/>
      <c r="AK850" s="2527"/>
      <c r="AL850" s="2527"/>
      <c r="AM850" s="2527"/>
      <c r="AN850" s="1681"/>
      <c r="AO850" s="2527">
        <v>43598032</v>
      </c>
      <c r="AP850" s="2527"/>
      <c r="AQ850" s="2527"/>
      <c r="AR850" s="2527"/>
      <c r="AS850" s="2527"/>
      <c r="AT850" s="2527"/>
      <c r="AU850" s="2527"/>
      <c r="AV850" s="2527"/>
      <c r="AW850" s="2527"/>
      <c r="CI850" s="444"/>
      <c r="CJ850" s="444"/>
      <c r="CK850" s="444"/>
    </row>
    <row r="851" spans="1:91" ht="17.25" customHeight="1">
      <c r="C851" s="1254" t="s">
        <v>1550</v>
      </c>
      <c r="E851" s="1670"/>
      <c r="F851" s="1670"/>
      <c r="G851" s="1670"/>
      <c r="H851" s="1670"/>
      <c r="I851" s="1670"/>
      <c r="J851" s="1670"/>
      <c r="K851" s="1670"/>
      <c r="L851" s="1670"/>
      <c r="M851" s="1670"/>
      <c r="N851" s="1670"/>
      <c r="O851" s="1670"/>
      <c r="P851" s="1670"/>
      <c r="Q851" s="1670"/>
      <c r="R851" s="1670"/>
      <c r="S851" s="1670"/>
      <c r="T851" s="1670"/>
      <c r="U851" s="1670"/>
      <c r="V851" s="1670"/>
      <c r="W851" s="1670"/>
      <c r="X851" s="1670"/>
      <c r="Y851" s="1670"/>
      <c r="Z851" s="1670"/>
      <c r="AA851" s="1736"/>
      <c r="AE851" s="2474">
        <v>43598032</v>
      </c>
      <c r="AF851" s="2474"/>
      <c r="AG851" s="2474"/>
      <c r="AH851" s="2474"/>
      <c r="AI851" s="2474"/>
      <c r="AJ851" s="2474"/>
      <c r="AK851" s="2474"/>
      <c r="AL851" s="2474"/>
      <c r="AM851" s="2474"/>
      <c r="AN851" s="1681"/>
      <c r="AO851" s="2474">
        <v>43598032</v>
      </c>
      <c r="AP851" s="2474"/>
      <c r="AQ851" s="2474"/>
      <c r="AR851" s="2474"/>
      <c r="AS851" s="2474"/>
      <c r="AT851" s="2474"/>
      <c r="AU851" s="2474"/>
      <c r="AV851" s="2474"/>
      <c r="AW851" s="2474"/>
      <c r="CI851" s="444"/>
      <c r="CJ851" s="444"/>
      <c r="CK851" s="444"/>
    </row>
    <row r="852" spans="1:91" ht="19.5" hidden="1" customHeight="1">
      <c r="C852" s="1744" t="s">
        <v>1040</v>
      </c>
      <c r="E852" s="1670"/>
      <c r="F852" s="1670"/>
      <c r="G852" s="1670"/>
      <c r="H852" s="1670"/>
      <c r="I852" s="1670"/>
      <c r="J852" s="1670"/>
      <c r="K852" s="1670"/>
      <c r="L852" s="1670"/>
      <c r="M852" s="1670"/>
      <c r="N852" s="1670"/>
      <c r="O852" s="1670"/>
      <c r="P852" s="1670"/>
      <c r="Q852" s="1670"/>
      <c r="R852" s="1670"/>
      <c r="S852" s="1670"/>
      <c r="T852" s="1670"/>
      <c r="U852" s="1670"/>
      <c r="V852" s="1670"/>
      <c r="W852" s="1670"/>
      <c r="X852" s="1670"/>
      <c r="Y852" s="1670"/>
      <c r="Z852" s="1670"/>
      <c r="AA852" s="1736"/>
      <c r="AE852" s="2527"/>
      <c r="AF852" s="2527"/>
      <c r="AG852" s="2527"/>
      <c r="AH852" s="2527"/>
      <c r="AI852" s="2527"/>
      <c r="AJ852" s="2527"/>
      <c r="AK852" s="2527"/>
      <c r="AL852" s="2527"/>
      <c r="AM852" s="2527"/>
      <c r="AN852" s="1681"/>
      <c r="AO852" s="2474"/>
      <c r="AP852" s="2474"/>
      <c r="AQ852" s="2474"/>
      <c r="AR852" s="2474"/>
      <c r="AS852" s="2474"/>
      <c r="AT852" s="2474"/>
      <c r="AU852" s="2474"/>
      <c r="AV852" s="2474"/>
      <c r="AW852" s="2474"/>
      <c r="CI852" s="444"/>
      <c r="CJ852" s="444"/>
      <c r="CK852" s="444"/>
    </row>
    <row r="853" spans="1:91" ht="19.5" customHeight="1">
      <c r="C853" s="1702" t="s">
        <v>1038</v>
      </c>
      <c r="E853" s="1670"/>
      <c r="F853" s="1670"/>
      <c r="G853" s="1670"/>
      <c r="H853" s="1670"/>
      <c r="I853" s="1670"/>
      <c r="J853" s="1670"/>
      <c r="K853" s="1670"/>
      <c r="L853" s="1670"/>
      <c r="M853" s="1670"/>
      <c r="N853" s="1670"/>
      <c r="O853" s="1670"/>
      <c r="P853" s="1670"/>
      <c r="Q853" s="1670"/>
      <c r="R853" s="1670"/>
      <c r="S853" s="1670"/>
      <c r="T853" s="1670"/>
      <c r="U853" s="1670"/>
      <c r="V853" s="1670"/>
      <c r="W853" s="1670"/>
      <c r="X853" s="1670"/>
      <c r="Y853" s="1670"/>
      <c r="Z853" s="1670"/>
      <c r="AA853" s="1736"/>
      <c r="AE853" s="2527">
        <v>863908</v>
      </c>
      <c r="AF853" s="2527"/>
      <c r="AG853" s="2527"/>
      <c r="AH853" s="2527"/>
      <c r="AI853" s="2527"/>
      <c r="AJ853" s="2527"/>
      <c r="AK853" s="2527"/>
      <c r="AL853" s="2527"/>
      <c r="AM853" s="2527"/>
      <c r="AN853" s="1681"/>
      <c r="AO853" s="2527">
        <v>863908</v>
      </c>
      <c r="AP853" s="2527"/>
      <c r="AQ853" s="2527"/>
      <c r="AR853" s="2527"/>
      <c r="AS853" s="2527"/>
      <c r="AT853" s="2527"/>
      <c r="AU853" s="2527"/>
      <c r="AV853" s="2527"/>
      <c r="AW853" s="2527"/>
      <c r="CI853" s="444"/>
      <c r="CJ853" s="444"/>
      <c r="CK853" s="1255"/>
      <c r="CL853" s="1256"/>
    </row>
    <row r="854" spans="1:91" s="1744" customFormat="1" ht="17.25" customHeight="1">
      <c r="A854" s="1206"/>
      <c r="B854" s="367"/>
      <c r="C854" s="1254" t="s">
        <v>1550</v>
      </c>
      <c r="E854" s="1253"/>
      <c r="F854" s="1253"/>
      <c r="G854" s="1253"/>
      <c r="H854" s="1253"/>
      <c r="I854" s="1253"/>
      <c r="J854" s="1253"/>
      <c r="K854" s="1253"/>
      <c r="L854" s="1253"/>
      <c r="M854" s="1253"/>
      <c r="N854" s="1253"/>
      <c r="O854" s="1253"/>
      <c r="P854" s="1253"/>
      <c r="Q854" s="1253"/>
      <c r="R854" s="1253"/>
      <c r="S854" s="1253"/>
      <c r="T854" s="1253"/>
      <c r="U854" s="1253"/>
      <c r="V854" s="1253"/>
      <c r="W854" s="1253"/>
      <c r="X854" s="1253"/>
      <c r="Y854" s="1253"/>
      <c r="Z854" s="1253"/>
      <c r="AA854" s="372"/>
      <c r="AE854" s="2474">
        <v>863908</v>
      </c>
      <c r="AF854" s="2474"/>
      <c r="AG854" s="2474"/>
      <c r="AH854" s="2474"/>
      <c r="AI854" s="2474"/>
      <c r="AJ854" s="2474"/>
      <c r="AK854" s="2474"/>
      <c r="AL854" s="2474"/>
      <c r="AM854" s="2474"/>
      <c r="AN854" s="1293"/>
      <c r="AO854" s="2474">
        <v>863908</v>
      </c>
      <c r="AP854" s="2474"/>
      <c r="AQ854" s="2474"/>
      <c r="AR854" s="2474"/>
      <c r="AS854" s="2474"/>
      <c r="AT854" s="2474"/>
      <c r="AU854" s="2474"/>
      <c r="AV854" s="2474"/>
      <c r="AW854" s="2474"/>
      <c r="AY854" s="367"/>
      <c r="AZ854" s="367"/>
      <c r="CI854" s="817"/>
      <c r="CJ854" s="1199"/>
      <c r="CK854" s="817"/>
      <c r="CL854" s="1219"/>
      <c r="CM854" s="436"/>
    </row>
    <row r="855" spans="1:91" s="1744" customFormat="1" ht="19.5" hidden="1" customHeight="1">
      <c r="A855" s="1206"/>
      <c r="B855" s="367"/>
      <c r="C855" s="1744" t="s">
        <v>1040</v>
      </c>
      <c r="D855" s="1744" t="s">
        <v>1037</v>
      </c>
      <c r="E855" s="1253"/>
      <c r="F855" s="1253"/>
      <c r="G855" s="1253"/>
      <c r="H855" s="1253"/>
      <c r="I855" s="1253"/>
      <c r="J855" s="1253"/>
      <c r="K855" s="1253"/>
      <c r="L855" s="1253"/>
      <c r="M855" s="1253"/>
      <c r="N855" s="1253"/>
      <c r="O855" s="1253"/>
      <c r="P855" s="1253"/>
      <c r="Q855" s="1253"/>
      <c r="R855" s="1253"/>
      <c r="S855" s="1253"/>
      <c r="T855" s="1253"/>
      <c r="U855" s="1253"/>
      <c r="V855" s="1253"/>
      <c r="W855" s="1253"/>
      <c r="X855" s="1253"/>
      <c r="Y855" s="1253"/>
      <c r="Z855" s="1253"/>
      <c r="AA855" s="372"/>
      <c r="AE855" s="2474"/>
      <c r="AF855" s="2474"/>
      <c r="AG855" s="2474"/>
      <c r="AH855" s="2474"/>
      <c r="AI855" s="2474"/>
      <c r="AJ855" s="2474"/>
      <c r="AK855" s="2474"/>
      <c r="AL855" s="2474"/>
      <c r="AM855" s="2474"/>
      <c r="AN855" s="1293"/>
      <c r="AO855" s="2474"/>
      <c r="AP855" s="2474"/>
      <c r="AQ855" s="2474"/>
      <c r="AR855" s="2474"/>
      <c r="AS855" s="2474"/>
      <c r="AT855" s="2474"/>
      <c r="AU855" s="2474"/>
      <c r="AV855" s="2474"/>
      <c r="AW855" s="2474"/>
      <c r="AY855" s="367"/>
      <c r="AZ855" s="367"/>
      <c r="CI855" s="817"/>
      <c r="CJ855" s="1199"/>
      <c r="CK855" s="817"/>
      <c r="CM855" s="436"/>
    </row>
    <row r="856" spans="1:91" ht="19.5" customHeight="1">
      <c r="C856" s="1702" t="s">
        <v>1039</v>
      </c>
      <c r="E856" s="1670"/>
      <c r="F856" s="1670"/>
      <c r="G856" s="1670"/>
      <c r="H856" s="1670"/>
      <c r="I856" s="1670"/>
      <c r="J856" s="1670"/>
      <c r="K856" s="1670"/>
      <c r="L856" s="1670"/>
      <c r="M856" s="1670"/>
      <c r="N856" s="1670"/>
      <c r="O856" s="1670"/>
      <c r="P856" s="1670"/>
      <c r="Q856" s="1670"/>
      <c r="R856" s="1670"/>
      <c r="S856" s="1670"/>
      <c r="T856" s="1670"/>
      <c r="U856" s="1670"/>
      <c r="V856" s="1670"/>
      <c r="W856" s="1670"/>
      <c r="X856" s="1670"/>
      <c r="Y856" s="1670"/>
      <c r="Z856" s="1670"/>
      <c r="AA856" s="1736"/>
      <c r="AE856" s="2527">
        <v>42734124</v>
      </c>
      <c r="AF856" s="2527"/>
      <c r="AG856" s="2527"/>
      <c r="AH856" s="2527"/>
      <c r="AI856" s="2527"/>
      <c r="AJ856" s="2527"/>
      <c r="AK856" s="2527"/>
      <c r="AL856" s="2527"/>
      <c r="AM856" s="2527"/>
      <c r="AN856" s="1681"/>
      <c r="AO856" s="2527">
        <v>42734124</v>
      </c>
      <c r="AP856" s="2527"/>
      <c r="AQ856" s="2527"/>
      <c r="AR856" s="2527"/>
      <c r="AS856" s="2527"/>
      <c r="AT856" s="2527"/>
      <c r="AU856" s="2527"/>
      <c r="AV856" s="2527"/>
      <c r="AW856" s="2527"/>
      <c r="CI856" s="840"/>
      <c r="CJ856" s="443"/>
      <c r="CK856" s="444"/>
    </row>
    <row r="857" spans="1:91" s="1744" customFormat="1">
      <c r="A857" s="1206"/>
      <c r="B857" s="367"/>
      <c r="C857" s="1254" t="s">
        <v>1550</v>
      </c>
      <c r="E857" s="1253"/>
      <c r="F857" s="1253"/>
      <c r="G857" s="1253"/>
      <c r="H857" s="1253"/>
      <c r="I857" s="1253"/>
      <c r="J857" s="1253"/>
      <c r="K857" s="1253"/>
      <c r="L857" s="1253"/>
      <c r="M857" s="1253"/>
      <c r="N857" s="1253"/>
      <c r="O857" s="1253"/>
      <c r="P857" s="1253"/>
      <c r="Q857" s="1253"/>
      <c r="R857" s="1253"/>
      <c r="S857" s="1253"/>
      <c r="T857" s="1253"/>
      <c r="U857" s="1253"/>
      <c r="V857" s="1253"/>
      <c r="W857" s="1253"/>
      <c r="X857" s="1253"/>
      <c r="Y857" s="1253"/>
      <c r="Z857" s="1253"/>
      <c r="AA857" s="372"/>
      <c r="AE857" s="2474">
        <v>42734124</v>
      </c>
      <c r="AF857" s="2474"/>
      <c r="AG857" s="2474"/>
      <c r="AH857" s="2474"/>
      <c r="AI857" s="2474"/>
      <c r="AJ857" s="2474"/>
      <c r="AK857" s="2474"/>
      <c r="AL857" s="2474"/>
      <c r="AM857" s="2474"/>
      <c r="AN857" s="1293"/>
      <c r="AO857" s="2474">
        <v>42734124</v>
      </c>
      <c r="AP857" s="2474"/>
      <c r="AQ857" s="2474"/>
      <c r="AR857" s="2474"/>
      <c r="AS857" s="2474"/>
      <c r="AT857" s="2474"/>
      <c r="AU857" s="2474"/>
      <c r="AV857" s="2474"/>
      <c r="AW857" s="2474"/>
      <c r="AY857" s="367"/>
      <c r="AZ857" s="367"/>
      <c r="CI857" s="817"/>
      <c r="CJ857" s="817"/>
      <c r="CK857" s="817"/>
      <c r="CM857" s="436"/>
    </row>
    <row r="858" spans="1:91" s="1744" customFormat="1" ht="19.5" hidden="1" customHeight="1">
      <c r="A858" s="1206"/>
      <c r="B858" s="367"/>
      <c r="C858" s="1744" t="s">
        <v>1040</v>
      </c>
      <c r="D858" s="1744" t="s">
        <v>1037</v>
      </c>
      <c r="E858" s="1253"/>
      <c r="F858" s="1253"/>
      <c r="G858" s="1253"/>
      <c r="H858" s="1253"/>
      <c r="I858" s="1253"/>
      <c r="J858" s="1253"/>
      <c r="K858" s="1253"/>
      <c r="L858" s="1253"/>
      <c r="M858" s="1253"/>
      <c r="N858" s="1253"/>
      <c r="O858" s="1253"/>
      <c r="P858" s="1253"/>
      <c r="Q858" s="1253"/>
      <c r="R858" s="1253"/>
      <c r="S858" s="1253"/>
      <c r="T858" s="1253"/>
      <c r="U858" s="1253"/>
      <c r="V858" s="1253"/>
      <c r="W858" s="1253"/>
      <c r="X858" s="1253"/>
      <c r="Y858" s="1253"/>
      <c r="Z858" s="1253"/>
      <c r="AA858" s="372"/>
      <c r="AE858" s="2474"/>
      <c r="AF858" s="2474"/>
      <c r="AG858" s="2474"/>
      <c r="AH858" s="2474"/>
      <c r="AI858" s="2474"/>
      <c r="AJ858" s="2474"/>
      <c r="AK858" s="2474"/>
      <c r="AL858" s="2474"/>
      <c r="AM858" s="2474"/>
      <c r="AN858" s="1293"/>
      <c r="AO858" s="2474"/>
      <c r="AP858" s="2474"/>
      <c r="AQ858" s="2474"/>
      <c r="AR858" s="2474"/>
      <c r="AS858" s="2474"/>
      <c r="AT858" s="2474"/>
      <c r="AU858" s="2474"/>
      <c r="AV858" s="2474"/>
      <c r="AW858" s="2474"/>
      <c r="AY858" s="367"/>
      <c r="AZ858" s="367"/>
      <c r="CI858" s="817"/>
      <c r="CJ858" s="817"/>
      <c r="CK858" s="817"/>
      <c r="CM858" s="436"/>
    </row>
    <row r="859" spans="1:91">
      <c r="C859" s="883" t="s">
        <v>1349</v>
      </c>
      <c r="F859" s="1702"/>
      <c r="AE859" s="2527">
        <v>10000</v>
      </c>
      <c r="AF859" s="2527"/>
      <c r="AG859" s="2527"/>
      <c r="AH859" s="2527"/>
      <c r="AI859" s="2527"/>
      <c r="AJ859" s="2527"/>
      <c r="AK859" s="2527"/>
      <c r="AL859" s="2527"/>
      <c r="AM859" s="2527"/>
      <c r="AN859" s="1681"/>
      <c r="AO859" s="2527">
        <v>10000</v>
      </c>
      <c r="AP859" s="2527"/>
      <c r="AQ859" s="2527"/>
      <c r="AR859" s="2527"/>
      <c r="AS859" s="2527"/>
      <c r="AT859" s="2527"/>
      <c r="AU859" s="2527"/>
      <c r="AV859" s="2527"/>
      <c r="AW859" s="2527"/>
    </row>
    <row r="860" spans="1:91">
      <c r="C860" s="883"/>
      <c r="F860" s="1702"/>
      <c r="AE860" s="1692"/>
      <c r="AF860" s="1692"/>
      <c r="AG860" s="1692"/>
      <c r="AH860" s="1692"/>
      <c r="AI860" s="1692"/>
      <c r="AJ860" s="1692"/>
      <c r="AK860" s="1692"/>
      <c r="AL860" s="1692"/>
      <c r="AM860" s="1692"/>
      <c r="AN860" s="1681"/>
      <c r="AO860" s="1692"/>
      <c r="AP860" s="1692"/>
      <c r="AQ860" s="1692"/>
      <c r="AR860" s="1692"/>
      <c r="AS860" s="1692"/>
      <c r="AT860" s="1692"/>
      <c r="AU860" s="1692"/>
      <c r="AV860" s="1692"/>
      <c r="AW860" s="1692"/>
    </row>
    <row r="861" spans="1:91">
      <c r="C861" s="1672" t="s">
        <v>2142</v>
      </c>
      <c r="F861" s="1702"/>
      <c r="AE861" s="1692"/>
      <c r="AF861" s="1692"/>
      <c r="AG861" s="1692"/>
      <c r="AH861" s="1692"/>
      <c r="AI861" s="1692"/>
      <c r="AJ861" s="1692"/>
      <c r="AK861" s="1692"/>
      <c r="AL861" s="1692"/>
      <c r="AM861" s="1692"/>
      <c r="AN861" s="1681"/>
      <c r="AO861" s="1692"/>
      <c r="AP861" s="1692"/>
      <c r="AQ861" s="1692"/>
      <c r="AR861" s="1692"/>
      <c r="AS861" s="1692"/>
      <c r="AT861" s="1692"/>
      <c r="AU861" s="1692"/>
      <c r="AV861" s="1692"/>
      <c r="AW861" s="1692"/>
    </row>
    <row r="862" spans="1:91">
      <c r="C862" s="883" t="s">
        <v>2190</v>
      </c>
      <c r="F862" s="1702"/>
      <c r="AE862" s="1692"/>
      <c r="AF862" s="1692"/>
      <c r="AG862" s="1692"/>
      <c r="AH862" s="1692"/>
      <c r="AI862" s="1692"/>
      <c r="AJ862" s="1692"/>
      <c r="AK862" s="1692"/>
      <c r="AL862" s="1692"/>
      <c r="AM862" s="1692"/>
      <c r="AN862" s="1681"/>
      <c r="AO862" s="1692"/>
      <c r="AP862" s="1692"/>
      <c r="AQ862" s="1692"/>
      <c r="AR862" s="1692"/>
      <c r="AS862" s="1692"/>
      <c r="AT862" s="1692"/>
      <c r="AU862" s="1692"/>
      <c r="AV862" s="1692"/>
      <c r="AW862" s="1692"/>
    </row>
    <row r="863" spans="1:91" ht="17.25" customHeight="1">
      <c r="C863" s="1195" t="s">
        <v>2141</v>
      </c>
      <c r="D863" s="331"/>
      <c r="E863" s="331"/>
      <c r="F863" s="331"/>
      <c r="G863" s="331"/>
      <c r="H863" s="331"/>
      <c r="I863" s="331"/>
      <c r="J863" s="331"/>
      <c r="K863" s="331"/>
      <c r="L863" s="331"/>
      <c r="M863" s="331"/>
      <c r="N863" s="331"/>
      <c r="O863" s="331"/>
      <c r="P863" s="331"/>
      <c r="Q863" s="331"/>
      <c r="R863" s="331"/>
      <c r="S863" s="331"/>
      <c r="T863" s="331"/>
      <c r="U863" s="331"/>
      <c r="V863" s="331"/>
      <c r="W863" s="331"/>
      <c r="X863" s="331"/>
      <c r="Y863" s="2359"/>
      <c r="Z863" s="2359"/>
      <c r="AA863" s="2359"/>
      <c r="AB863" s="331"/>
      <c r="AC863" s="331"/>
      <c r="AD863" s="331"/>
      <c r="AE863" s="2283" t="s">
        <v>2039</v>
      </c>
      <c r="AF863" s="2283"/>
      <c r="AG863" s="2283"/>
      <c r="AH863" s="2283"/>
      <c r="AI863" s="2283"/>
      <c r="AJ863" s="2283"/>
      <c r="AK863" s="2283"/>
      <c r="AL863" s="2283"/>
      <c r="AM863" s="2283"/>
      <c r="AO863" s="2283" t="s">
        <v>512</v>
      </c>
      <c r="AP863" s="2283"/>
      <c r="AQ863" s="2283"/>
      <c r="AR863" s="2283"/>
      <c r="AS863" s="2283"/>
      <c r="AT863" s="2283"/>
      <c r="AU863" s="2283"/>
      <c r="AV863" s="2283"/>
      <c r="AW863" s="2283"/>
      <c r="BA863" s="331"/>
      <c r="BB863" s="331"/>
      <c r="BC863" s="331"/>
      <c r="BD863" s="331"/>
      <c r="BE863" s="331"/>
      <c r="BF863" s="331"/>
      <c r="BG863" s="331"/>
      <c r="BH863" s="331"/>
      <c r="BI863" s="331"/>
      <c r="BJ863" s="331"/>
      <c r="BK863" s="331"/>
      <c r="BL863" s="331"/>
      <c r="BM863" s="331"/>
      <c r="BN863" s="331"/>
      <c r="BO863" s="331"/>
      <c r="BP863" s="331"/>
      <c r="BQ863" s="331"/>
      <c r="BR863" s="331"/>
      <c r="BS863" s="331"/>
      <c r="BT863" s="331"/>
      <c r="BU863" s="2386" t="s">
        <v>64</v>
      </c>
      <c r="BV863" s="2386"/>
      <c r="BW863" s="2386"/>
      <c r="BX863" s="2386"/>
      <c r="BY863" s="2386"/>
      <c r="BZ863" s="2386"/>
      <c r="CB863" s="2386" t="s">
        <v>65</v>
      </c>
      <c r="CC863" s="2386"/>
      <c r="CD863" s="2386"/>
      <c r="CE863" s="2386"/>
      <c r="CF863" s="2386"/>
      <c r="CG863" s="2386"/>
      <c r="CH863" s="1227"/>
    </row>
    <row r="864" spans="1:91" ht="16.5" customHeight="1">
      <c r="C864" s="331"/>
      <c r="D864" s="331"/>
      <c r="E864" s="331"/>
      <c r="F864" s="331"/>
      <c r="G864" s="331"/>
      <c r="H864" s="331"/>
      <c r="I864" s="331"/>
      <c r="J864" s="331"/>
      <c r="K864" s="331"/>
      <c r="L864" s="331"/>
      <c r="M864" s="331"/>
      <c r="N864" s="331"/>
      <c r="O864" s="331"/>
      <c r="P864" s="331"/>
      <c r="Q864" s="331"/>
      <c r="R864" s="331"/>
      <c r="S864" s="331"/>
      <c r="T864" s="331"/>
      <c r="U864" s="331"/>
      <c r="V864" s="331"/>
      <c r="W864" s="331"/>
      <c r="X864" s="331"/>
      <c r="Y864" s="1604"/>
      <c r="Z864" s="1604"/>
      <c r="AA864" s="1604"/>
      <c r="AB864" s="331"/>
      <c r="AC864" s="331"/>
      <c r="AD864" s="331"/>
      <c r="AE864" s="2277" t="s">
        <v>574</v>
      </c>
      <c r="AF864" s="2227"/>
      <c r="AG864" s="2227"/>
      <c r="AH864" s="2228"/>
      <c r="AI864" s="2228"/>
      <c r="AJ864" s="2227"/>
      <c r="AK864" s="2228"/>
      <c r="AL864" s="2227"/>
      <c r="AM864" s="2227"/>
      <c r="AN864" s="1655"/>
      <c r="AO864" s="2226" t="s">
        <v>574</v>
      </c>
      <c r="AP864" s="2227"/>
      <c r="AQ864" s="2227"/>
      <c r="AR864" s="2228"/>
      <c r="AS864" s="2228"/>
      <c r="AT864" s="2228"/>
      <c r="AU864" s="2227"/>
      <c r="AV864" s="2227"/>
      <c r="AW864" s="2227"/>
      <c r="BA864" s="331"/>
      <c r="BB864" s="331"/>
      <c r="BC864" s="331"/>
      <c r="BD864" s="331"/>
      <c r="BE864" s="331"/>
      <c r="BF864" s="331"/>
      <c r="BG864" s="331"/>
      <c r="BH864" s="331"/>
      <c r="BI864" s="331"/>
      <c r="BJ864" s="331"/>
      <c r="BK864" s="331"/>
      <c r="BL864" s="331"/>
      <c r="BM864" s="331"/>
      <c r="BN864" s="331"/>
      <c r="BO864" s="331"/>
      <c r="BP864" s="331"/>
      <c r="BQ864" s="331"/>
      <c r="BR864" s="331"/>
      <c r="BS864" s="331"/>
      <c r="BT864" s="331"/>
      <c r="BU864" s="1227"/>
      <c r="BV864" s="1227"/>
      <c r="BW864" s="1227"/>
      <c r="BX864" s="1227"/>
      <c r="BY864" s="1227"/>
      <c r="BZ864" s="1227"/>
      <c r="CB864" s="1227"/>
      <c r="CC864" s="1227"/>
      <c r="CD864" s="1227"/>
      <c r="CE864" s="1227"/>
      <c r="CF864" s="1227"/>
      <c r="CG864" s="1227"/>
      <c r="CH864" s="1227"/>
    </row>
    <row r="865" spans="1:91" ht="17.25" customHeight="1">
      <c r="C865" s="883" t="s">
        <v>431</v>
      </c>
      <c r="F865" s="1702"/>
      <c r="AE865" s="2481">
        <v>8631318002</v>
      </c>
      <c r="AF865" s="2481"/>
      <c r="AG865" s="2481"/>
      <c r="AH865" s="2482"/>
      <c r="AI865" s="2482"/>
      <c r="AJ865" s="2481"/>
      <c r="AK865" s="2481"/>
      <c r="AL865" s="2481"/>
      <c r="AM865" s="2481"/>
      <c r="AN865" s="1690"/>
      <c r="AO865" s="2481">
        <v>7673296761</v>
      </c>
      <c r="AP865" s="2481"/>
      <c r="AQ865" s="2481"/>
      <c r="AR865" s="2482"/>
      <c r="AS865" s="2482"/>
      <c r="AT865" s="2482"/>
      <c r="AU865" s="2481"/>
      <c r="AV865" s="2481"/>
      <c r="AW865" s="2481"/>
    </row>
    <row r="866" spans="1:91" ht="17.25" hidden="1" customHeight="1">
      <c r="C866" s="883" t="s">
        <v>430</v>
      </c>
      <c r="F866" s="1702"/>
      <c r="AE866" s="2502"/>
      <c r="AF866" s="2502"/>
      <c r="AG866" s="2502"/>
      <c r="AH866" s="2502"/>
      <c r="AI866" s="2502"/>
      <c r="AJ866" s="2502"/>
      <c r="AK866" s="2502"/>
      <c r="AL866" s="2502"/>
      <c r="AM866" s="2502"/>
      <c r="AN866" s="1690"/>
      <c r="AO866" s="2278"/>
      <c r="AP866" s="2278"/>
      <c r="AQ866" s="2278"/>
      <c r="AR866" s="2278"/>
      <c r="AS866" s="2278"/>
      <c r="AT866" s="2278"/>
      <c r="AU866" s="2278"/>
      <c r="AV866" s="2278"/>
      <c r="AW866" s="2278"/>
    </row>
    <row r="867" spans="1:91" ht="17.25" customHeight="1" thickBot="1">
      <c r="C867" s="2394" t="s">
        <v>580</v>
      </c>
      <c r="D867" s="2394"/>
      <c r="E867" s="2394"/>
      <c r="F867" s="2394"/>
      <c r="G867" s="2394"/>
      <c r="H867" s="2394"/>
      <c r="I867" s="2394"/>
      <c r="J867" s="2394"/>
      <c r="K867" s="2394"/>
      <c r="L867" s="2394"/>
      <c r="M867" s="2394"/>
      <c r="N867" s="2394"/>
      <c r="O867" s="2394"/>
      <c r="P867" s="2394"/>
      <c r="Q867" s="2394"/>
      <c r="R867" s="2394"/>
      <c r="S867" s="2394"/>
      <c r="T867" s="2394"/>
      <c r="U867" s="2394"/>
      <c r="V867" s="2394"/>
      <c r="W867" s="2394"/>
      <c r="X867" s="2394"/>
      <c r="Y867" s="2394"/>
      <c r="Z867" s="1670"/>
      <c r="AA867" s="1672"/>
      <c r="AE867" s="2496">
        <v>8631318002</v>
      </c>
      <c r="AF867" s="2496"/>
      <c r="AG867" s="2496"/>
      <c r="AH867" s="2497"/>
      <c r="AI867" s="2497"/>
      <c r="AJ867" s="2496"/>
      <c r="AK867" s="2498"/>
      <c r="AL867" s="2496"/>
      <c r="AM867" s="2496"/>
      <c r="AN867" s="1690"/>
      <c r="AO867" s="2496">
        <v>7673296761</v>
      </c>
      <c r="AP867" s="2496"/>
      <c r="AQ867" s="2496"/>
      <c r="AR867" s="2497"/>
      <c r="AS867" s="2497"/>
      <c r="AT867" s="2498"/>
      <c r="AU867" s="2496"/>
      <c r="AV867" s="2496"/>
      <c r="AW867" s="2496"/>
      <c r="CI867" s="1226"/>
      <c r="CJ867" s="1279"/>
      <c r="CK867" s="438"/>
      <c r="CL867" s="1664"/>
    </row>
    <row r="868" spans="1:91" ht="15" customHeight="1" thickTop="1">
      <c r="C868" s="1670"/>
      <c r="D868" s="1670"/>
      <c r="E868" s="1670"/>
      <c r="F868" s="1670"/>
      <c r="G868" s="1670"/>
      <c r="H868" s="1670"/>
      <c r="I868" s="1670"/>
      <c r="J868" s="1670"/>
      <c r="K868" s="1670"/>
      <c r="L868" s="1670"/>
      <c r="M868" s="1670"/>
      <c r="N868" s="1670"/>
      <c r="O868" s="1670"/>
      <c r="P868" s="1670"/>
      <c r="Q868" s="1670"/>
      <c r="R868" s="1670"/>
      <c r="S868" s="1670"/>
      <c r="T868" s="1670"/>
      <c r="U868" s="1670"/>
      <c r="V868" s="1670"/>
      <c r="W868" s="1670"/>
      <c r="X868" s="1670"/>
      <c r="Y868" s="1670"/>
      <c r="Z868" s="1670"/>
      <c r="AA868" s="1672"/>
      <c r="AE868" s="1682"/>
      <c r="AF868" s="1682"/>
      <c r="AG868" s="1682"/>
      <c r="AH868" s="1682"/>
      <c r="AI868" s="1682"/>
      <c r="AJ868" s="1682"/>
      <c r="AK868" s="1682"/>
      <c r="AL868" s="1682"/>
      <c r="AM868" s="1682"/>
      <c r="AN868" s="1664"/>
      <c r="AO868" s="1682"/>
      <c r="AP868" s="1682"/>
      <c r="AQ868" s="1682"/>
      <c r="AR868" s="1682"/>
      <c r="AS868" s="1682"/>
      <c r="AT868" s="1682"/>
      <c r="AU868" s="1682"/>
      <c r="AV868" s="1682"/>
      <c r="AW868" s="1682"/>
    </row>
    <row r="869" spans="1:91" ht="17.25" hidden="1" customHeight="1">
      <c r="A869" s="1712">
        <v>26</v>
      </c>
      <c r="B869" s="1672" t="s">
        <v>536</v>
      </c>
      <c r="C869" s="1672" t="s">
        <v>1359</v>
      </c>
      <c r="E869" s="1670"/>
      <c r="F869" s="1670"/>
      <c r="G869" s="1670"/>
      <c r="H869" s="1670"/>
      <c r="I869" s="1670"/>
      <c r="J869" s="1670"/>
      <c r="K869" s="1670"/>
      <c r="L869" s="1670"/>
      <c r="M869" s="1670"/>
      <c r="N869" s="1670"/>
      <c r="O869" s="1670"/>
      <c r="P869" s="1670"/>
      <c r="Q869" s="1670"/>
      <c r="R869" s="1670"/>
      <c r="S869" s="1670"/>
      <c r="T869" s="1670"/>
      <c r="U869" s="1670"/>
      <c r="V869" s="1670"/>
      <c r="W869" s="1670"/>
      <c r="X869" s="1670"/>
      <c r="Y869" s="1670"/>
      <c r="Z869" s="1670"/>
      <c r="AA869" s="1736"/>
      <c r="AE869" s="2283" t="s">
        <v>2039</v>
      </c>
      <c r="AF869" s="2283"/>
      <c r="AG869" s="2283"/>
      <c r="AH869" s="2283"/>
      <c r="AI869" s="2283"/>
      <c r="AJ869" s="2283"/>
      <c r="AK869" s="2283"/>
      <c r="AL869" s="2283"/>
      <c r="AM869" s="2283"/>
      <c r="AN869" s="432"/>
      <c r="AO869" s="2283" t="s">
        <v>512</v>
      </c>
      <c r="AP869" s="2283"/>
      <c r="AQ869" s="2283"/>
      <c r="AR869" s="2283"/>
      <c r="AS869" s="2283"/>
      <c r="AT869" s="2283"/>
      <c r="AU869" s="2283"/>
      <c r="AV869" s="2283"/>
      <c r="AW869" s="2283"/>
      <c r="CI869" s="444"/>
      <c r="CJ869" s="444"/>
      <c r="CK869" s="444"/>
    </row>
    <row r="870" spans="1:91" ht="17.25" hidden="1" customHeight="1">
      <c r="C870" s="383"/>
      <c r="E870" s="1670"/>
      <c r="F870" s="1670"/>
      <c r="G870" s="1670"/>
      <c r="H870" s="1670"/>
      <c r="I870" s="1670"/>
      <c r="J870" s="1670"/>
      <c r="K870" s="1670"/>
      <c r="L870" s="1670"/>
      <c r="M870" s="1670"/>
      <c r="N870" s="1670"/>
      <c r="O870" s="1670"/>
      <c r="P870" s="1670"/>
      <c r="Q870" s="1670"/>
      <c r="R870" s="1670"/>
      <c r="S870" s="1670"/>
      <c r="T870" s="1670"/>
      <c r="U870" s="1670"/>
      <c r="V870" s="1670"/>
      <c r="W870" s="1670"/>
      <c r="X870" s="1670"/>
      <c r="Y870" s="1670"/>
      <c r="Z870" s="1670"/>
      <c r="AA870" s="1736"/>
      <c r="AE870" s="2277" t="s">
        <v>574</v>
      </c>
      <c r="AF870" s="2227"/>
      <c r="AG870" s="2227"/>
      <c r="AH870" s="2228"/>
      <c r="AI870" s="2228"/>
      <c r="AJ870" s="2227"/>
      <c r="AK870" s="2228"/>
      <c r="AL870" s="2227"/>
      <c r="AM870" s="2227"/>
      <c r="AN870" s="1655"/>
      <c r="AO870" s="2226" t="s">
        <v>574</v>
      </c>
      <c r="AP870" s="2227"/>
      <c r="AQ870" s="2227"/>
      <c r="AR870" s="2228"/>
      <c r="AS870" s="2228"/>
      <c r="AT870" s="2228"/>
      <c r="AU870" s="2227"/>
      <c r="AV870" s="2227"/>
      <c r="AW870" s="2227"/>
      <c r="CI870" s="444"/>
      <c r="CJ870" s="444"/>
      <c r="CK870" s="444"/>
    </row>
    <row r="871" spans="1:91" ht="17.25" hidden="1" customHeight="1">
      <c r="C871" s="1702" t="s">
        <v>1360</v>
      </c>
      <c r="D871" s="1670"/>
      <c r="E871" s="1670"/>
      <c r="F871" s="1670"/>
      <c r="G871" s="1670"/>
      <c r="H871" s="1670"/>
      <c r="I871" s="1670"/>
      <c r="J871" s="1670"/>
      <c r="K871" s="1670"/>
      <c r="L871" s="1670"/>
      <c r="M871" s="1670"/>
      <c r="N871" s="1670"/>
      <c r="O871" s="1670"/>
      <c r="P871" s="1670"/>
      <c r="Q871" s="1670"/>
      <c r="R871" s="1670"/>
      <c r="S871" s="1670"/>
      <c r="T871" s="1670"/>
      <c r="U871" s="1670"/>
      <c r="V871" s="1670"/>
      <c r="W871" s="1670"/>
      <c r="X871" s="1670"/>
      <c r="Y871" s="1670"/>
      <c r="Z871" s="1670"/>
      <c r="AA871" s="1672"/>
      <c r="AE871" s="2635"/>
      <c r="AF871" s="2635"/>
      <c r="AG871" s="2635"/>
      <c r="AH871" s="2636"/>
      <c r="AI871" s="2636"/>
      <c r="AJ871" s="2635"/>
      <c r="AK871" s="2635"/>
      <c r="AL871" s="2635"/>
      <c r="AM871" s="2635"/>
      <c r="AN871" s="1664"/>
      <c r="AO871" s="2635"/>
      <c r="AP871" s="2635"/>
      <c r="AQ871" s="2635"/>
      <c r="AR871" s="2636"/>
      <c r="AS871" s="2636"/>
      <c r="AT871" s="2636"/>
      <c r="AU871" s="2635"/>
      <c r="AV871" s="2635"/>
      <c r="AW871" s="2635"/>
    </row>
    <row r="872" spans="1:91" ht="17.25" hidden="1" customHeight="1">
      <c r="C872" s="1702" t="s">
        <v>1361</v>
      </c>
      <c r="D872" s="1670"/>
      <c r="E872" s="1670"/>
      <c r="F872" s="1670"/>
      <c r="G872" s="1670"/>
      <c r="H872" s="1670"/>
      <c r="I872" s="1670"/>
      <c r="J872" s="1670"/>
      <c r="K872" s="1670"/>
      <c r="L872" s="1670"/>
      <c r="M872" s="1670"/>
      <c r="N872" s="1670"/>
      <c r="O872" s="1670"/>
      <c r="P872" s="1670"/>
      <c r="Q872" s="1670"/>
      <c r="R872" s="1670"/>
      <c r="S872" s="1670"/>
      <c r="T872" s="1670"/>
      <c r="U872" s="1670"/>
      <c r="V872" s="1670"/>
      <c r="W872" s="1670"/>
      <c r="X872" s="1670"/>
      <c r="Y872" s="1670"/>
      <c r="Z872" s="1670"/>
      <c r="AA872" s="1672"/>
      <c r="AE872" s="2284"/>
      <c r="AF872" s="2284"/>
      <c r="AG872" s="2284"/>
      <c r="AH872" s="2284"/>
      <c r="AI872" s="2284"/>
      <c r="AJ872" s="2284"/>
      <c r="AK872" s="2284"/>
      <c r="AL872" s="2284"/>
      <c r="AM872" s="2284"/>
      <c r="AN872" s="1664"/>
      <c r="AO872" s="2284"/>
      <c r="AP872" s="2284"/>
      <c r="AQ872" s="2284"/>
      <c r="AR872" s="2284"/>
      <c r="AS872" s="2284"/>
      <c r="AT872" s="2284"/>
      <c r="AU872" s="2284"/>
      <c r="AV872" s="2284"/>
      <c r="AW872" s="2284"/>
    </row>
    <row r="873" spans="1:91" ht="17.25" hidden="1" customHeight="1">
      <c r="C873" s="1702" t="s">
        <v>333</v>
      </c>
      <c r="D873" s="1670"/>
      <c r="E873" s="1670"/>
      <c r="F873" s="1670"/>
      <c r="G873" s="1670"/>
      <c r="H873" s="1670"/>
      <c r="I873" s="1670"/>
      <c r="J873" s="1670"/>
      <c r="K873" s="1670"/>
      <c r="L873" s="1670"/>
      <c r="M873" s="1670"/>
      <c r="N873" s="1670"/>
      <c r="O873" s="1670"/>
      <c r="P873" s="1670"/>
      <c r="Q873" s="1670"/>
      <c r="R873" s="1670"/>
      <c r="S873" s="1670"/>
      <c r="T873" s="1670"/>
      <c r="U873" s="1670"/>
      <c r="V873" s="1670"/>
      <c r="W873" s="1670"/>
      <c r="X873" s="1670"/>
      <c r="Y873" s="1670"/>
      <c r="Z873" s="1670"/>
      <c r="AA873" s="1672"/>
      <c r="AE873" s="2284"/>
      <c r="AF873" s="2284"/>
      <c r="AG873" s="2284"/>
      <c r="AH873" s="2284"/>
      <c r="AI873" s="2284"/>
      <c r="AJ873" s="2284"/>
      <c r="AK873" s="2284"/>
      <c r="AL873" s="2284"/>
      <c r="AM873" s="2284"/>
      <c r="AN873" s="1664"/>
      <c r="AO873" s="2284"/>
      <c r="AP873" s="2284"/>
      <c r="AQ873" s="2284"/>
      <c r="AR873" s="2284"/>
      <c r="AS873" s="2284"/>
      <c r="AT873" s="2284"/>
      <c r="AU873" s="2284"/>
      <c r="AV873" s="2284"/>
      <c r="AW873" s="2284"/>
    </row>
    <row r="874" spans="1:91" s="1691" customFormat="1" ht="17.25" hidden="1" customHeight="1" thickBot="1">
      <c r="A874" s="1712"/>
      <c r="B874" s="1672"/>
      <c r="C874" s="1672" t="s">
        <v>1362</v>
      </c>
      <c r="D874" s="1670"/>
      <c r="E874" s="1670"/>
      <c r="F874" s="1670"/>
      <c r="G874" s="1670"/>
      <c r="H874" s="1670"/>
      <c r="I874" s="1670"/>
      <c r="J874" s="1670"/>
      <c r="K874" s="1670"/>
      <c r="L874" s="1670"/>
      <c r="M874" s="1670"/>
      <c r="N874" s="1670"/>
      <c r="O874" s="1670"/>
      <c r="P874" s="1670"/>
      <c r="Q874" s="1670"/>
      <c r="R874" s="1670"/>
      <c r="S874" s="1670"/>
      <c r="T874" s="1670"/>
      <c r="U874" s="1670"/>
      <c r="V874" s="1670"/>
      <c r="W874" s="1670"/>
      <c r="X874" s="1670"/>
      <c r="Y874" s="1670"/>
      <c r="Z874" s="1670"/>
      <c r="AA874" s="1672"/>
      <c r="AE874" s="2488">
        <v>0</v>
      </c>
      <c r="AF874" s="2488"/>
      <c r="AG874" s="2488"/>
      <c r="AH874" s="2380"/>
      <c r="AI874" s="2380"/>
      <c r="AJ874" s="2488"/>
      <c r="AK874" s="2488"/>
      <c r="AL874" s="2488"/>
      <c r="AM874" s="2488"/>
      <c r="AN874" s="1664"/>
      <c r="AO874" s="2430">
        <v>0</v>
      </c>
      <c r="AP874" s="2430"/>
      <c r="AQ874" s="2430"/>
      <c r="AR874" s="2431"/>
      <c r="AS874" s="2431"/>
      <c r="AT874" s="2432"/>
      <c r="AU874" s="2430"/>
      <c r="AV874" s="2430"/>
      <c r="AW874" s="2430"/>
      <c r="AY874" s="1672"/>
      <c r="AZ874" s="1672"/>
      <c r="CI874" s="1226"/>
      <c r="CJ874" s="1279"/>
      <c r="CM874" s="1226"/>
    </row>
    <row r="875" spans="1:91" s="1691" customFormat="1" ht="15.75" hidden="1" thickTop="1">
      <c r="A875" s="1712"/>
      <c r="B875" s="1672"/>
      <c r="C875" s="1672"/>
      <c r="D875" s="1670"/>
      <c r="E875" s="1670"/>
      <c r="F875" s="1670"/>
      <c r="G875" s="1670"/>
      <c r="H875" s="1670"/>
      <c r="I875" s="1670"/>
      <c r="J875" s="1670"/>
      <c r="K875" s="1670"/>
      <c r="L875" s="1670"/>
      <c r="M875" s="1670"/>
      <c r="N875" s="1670"/>
      <c r="O875" s="1670"/>
      <c r="P875" s="1670"/>
      <c r="Q875" s="1670"/>
      <c r="R875" s="1670"/>
      <c r="S875" s="1670"/>
      <c r="T875" s="1670"/>
      <c r="U875" s="1670"/>
      <c r="V875" s="1670"/>
      <c r="W875" s="1670"/>
      <c r="X875" s="1670"/>
      <c r="Y875" s="1670"/>
      <c r="Z875" s="1670"/>
      <c r="AA875" s="1672"/>
      <c r="AE875" s="1660"/>
      <c r="AF875" s="1660"/>
      <c r="AG875" s="1660"/>
      <c r="AH875" s="1660"/>
      <c r="AI875" s="1660"/>
      <c r="AJ875" s="1660"/>
      <c r="AK875" s="1660"/>
      <c r="AL875" s="1660"/>
      <c r="AM875" s="1660"/>
      <c r="AN875" s="1664"/>
      <c r="AO875" s="1682"/>
      <c r="AP875" s="1682"/>
      <c r="AQ875" s="1682"/>
      <c r="AR875" s="1682"/>
      <c r="AS875" s="1682"/>
      <c r="AT875" s="1682"/>
      <c r="AU875" s="1682"/>
      <c r="AV875" s="1682"/>
      <c r="AW875" s="1682"/>
      <c r="AY875" s="1672"/>
      <c r="AZ875" s="1672"/>
      <c r="CI875" s="1226"/>
      <c r="CJ875" s="1279"/>
      <c r="CM875" s="1226"/>
    </row>
    <row r="876" spans="1:91" s="1691" customFormat="1" ht="71.25" hidden="1" customHeight="1">
      <c r="A876" s="1712"/>
      <c r="B876" s="1672"/>
      <c r="C876" s="2250" t="s">
        <v>1363</v>
      </c>
      <c r="D876" s="2250"/>
      <c r="E876" s="2250"/>
      <c r="F876" s="2250"/>
      <c r="G876" s="2250"/>
      <c r="H876" s="2250"/>
      <c r="I876" s="2250"/>
      <c r="J876" s="2250"/>
      <c r="K876" s="2250"/>
      <c r="L876" s="2250"/>
      <c r="M876" s="2250"/>
      <c r="N876" s="2250"/>
      <c r="O876" s="2250"/>
      <c r="P876" s="2250"/>
      <c r="Q876" s="2250"/>
      <c r="R876" s="2250"/>
      <c r="S876" s="2250"/>
      <c r="T876" s="2250"/>
      <c r="U876" s="2250"/>
      <c r="V876" s="2250"/>
      <c r="W876" s="2250"/>
      <c r="X876" s="2250"/>
      <c r="Y876" s="2250"/>
      <c r="Z876" s="2250"/>
      <c r="AA876" s="2250"/>
      <c r="AB876" s="2250"/>
      <c r="AC876" s="2250"/>
      <c r="AD876" s="2250"/>
      <c r="AE876" s="2250"/>
      <c r="AF876" s="2250"/>
      <c r="AG876" s="2250"/>
      <c r="AH876" s="2250"/>
      <c r="AI876" s="2250"/>
      <c r="AJ876" s="2250"/>
      <c r="AK876" s="2250"/>
      <c r="AL876" s="2250"/>
      <c r="AM876" s="2250"/>
      <c r="AN876" s="2250"/>
      <c r="AO876" s="2250"/>
      <c r="AP876" s="2250"/>
      <c r="AQ876" s="2250"/>
      <c r="AR876" s="2250"/>
      <c r="AS876" s="2250"/>
      <c r="AT876" s="2250"/>
      <c r="AU876" s="2250"/>
      <c r="AV876" s="2250"/>
      <c r="AW876" s="2250"/>
      <c r="AY876" s="1672"/>
      <c r="AZ876" s="1672"/>
      <c r="CI876" s="1226"/>
      <c r="CJ876" s="1279"/>
      <c r="CM876" s="1226"/>
    </row>
    <row r="877" spans="1:91" s="1691" customFormat="1" hidden="1">
      <c r="A877" s="1712">
        <v>18</v>
      </c>
      <c r="B877" s="908" t="s">
        <v>536</v>
      </c>
      <c r="C877" s="908" t="s">
        <v>1565</v>
      </c>
      <c r="D877" s="1670"/>
      <c r="E877" s="1670"/>
      <c r="F877" s="1670"/>
      <c r="G877" s="1670"/>
      <c r="H877" s="1670"/>
      <c r="I877" s="1670"/>
      <c r="J877" s="1670"/>
      <c r="K877" s="1670"/>
      <c r="L877" s="1670"/>
      <c r="M877" s="1670"/>
      <c r="N877" s="1670"/>
      <c r="O877" s="1670"/>
      <c r="P877" s="1670"/>
      <c r="Q877" s="1670"/>
      <c r="R877" s="1670"/>
      <c r="S877" s="1670"/>
      <c r="T877" s="1670"/>
      <c r="U877" s="1670"/>
      <c r="V877" s="1670"/>
      <c r="W877" s="1670"/>
      <c r="X877" s="1670"/>
      <c r="Y877" s="1670"/>
      <c r="Z877" s="1670"/>
      <c r="AA877" s="1672"/>
      <c r="AE877" s="1660"/>
      <c r="AF877" s="1660"/>
      <c r="AG877" s="1660"/>
      <c r="AH877" s="1660"/>
      <c r="AI877" s="1660"/>
      <c r="AJ877" s="1660"/>
      <c r="AK877" s="1660"/>
      <c r="AL877" s="1660"/>
      <c r="AM877" s="1660"/>
      <c r="AN877" s="1664"/>
      <c r="AO877" s="1682"/>
      <c r="AP877" s="1682"/>
      <c r="AQ877" s="1682"/>
      <c r="AR877" s="1682"/>
      <c r="AS877" s="1682"/>
      <c r="AT877" s="1682"/>
      <c r="AU877" s="1682"/>
      <c r="AV877" s="1682"/>
      <c r="AW877" s="1682"/>
      <c r="AY877" s="1672"/>
      <c r="AZ877" s="1672"/>
      <c r="CI877" s="1226"/>
      <c r="CJ877" s="1279"/>
      <c r="CM877" s="1226"/>
    </row>
    <row r="878" spans="1:91" s="1691" customFormat="1" hidden="1">
      <c r="A878" s="1712"/>
      <c r="B878" s="1672"/>
      <c r="C878" s="1672"/>
      <c r="D878" s="1670"/>
      <c r="E878" s="1670"/>
      <c r="F878" s="1670"/>
      <c r="G878" s="1670"/>
      <c r="H878" s="1670"/>
      <c r="I878" s="1670"/>
      <c r="J878" s="1670"/>
      <c r="K878" s="1670"/>
      <c r="L878" s="1670"/>
      <c r="M878" s="1670"/>
      <c r="N878" s="1670"/>
      <c r="O878" s="1670"/>
      <c r="P878" s="1670"/>
      <c r="Q878" s="1670"/>
      <c r="R878" s="1670"/>
      <c r="S878" s="1670"/>
      <c r="T878" s="1670"/>
      <c r="U878" s="1670"/>
      <c r="V878" s="1670"/>
      <c r="W878" s="1670"/>
      <c r="X878" s="1670"/>
      <c r="Y878" s="1670"/>
      <c r="Z878" s="1670"/>
      <c r="AA878" s="1672"/>
      <c r="AE878" s="1660"/>
      <c r="AF878" s="1660"/>
      <c r="AG878" s="1660"/>
      <c r="AH878" s="1660"/>
      <c r="AI878" s="1660"/>
      <c r="AJ878" s="1660"/>
      <c r="AK878" s="1660"/>
      <c r="AL878" s="1660"/>
      <c r="AM878" s="1660"/>
      <c r="AN878" s="1664"/>
      <c r="AO878" s="1682"/>
      <c r="AP878" s="1682"/>
      <c r="AQ878" s="1682"/>
      <c r="AR878" s="1682"/>
      <c r="AS878" s="1682"/>
      <c r="AT878" s="1682"/>
      <c r="AU878" s="1682"/>
      <c r="AV878" s="1682"/>
      <c r="AW878" s="1682"/>
      <c r="AY878" s="1672"/>
      <c r="AZ878" s="1672"/>
      <c r="CI878" s="1226"/>
      <c r="CJ878" s="1279"/>
      <c r="CM878" s="1226"/>
    </row>
    <row r="879" spans="1:91" s="1691" customFormat="1" hidden="1">
      <c r="A879" s="1712"/>
      <c r="B879" s="1672"/>
      <c r="C879" s="1672"/>
      <c r="D879" s="1670"/>
      <c r="E879" s="1670"/>
      <c r="F879" s="1670"/>
      <c r="G879" s="1670"/>
      <c r="H879" s="1670"/>
      <c r="I879" s="1670"/>
      <c r="J879" s="1670"/>
      <c r="K879" s="1670"/>
      <c r="L879" s="1670"/>
      <c r="M879" s="1670"/>
      <c r="N879" s="1670"/>
      <c r="O879" s="1670"/>
      <c r="P879" s="1670"/>
      <c r="Q879" s="1670"/>
      <c r="R879" s="1670"/>
      <c r="S879" s="1670"/>
      <c r="T879" s="1670"/>
      <c r="U879" s="1670"/>
      <c r="V879" s="1670"/>
      <c r="W879" s="1670"/>
      <c r="X879" s="1670"/>
      <c r="Y879" s="1670"/>
      <c r="Z879" s="1670"/>
      <c r="AA879" s="1672"/>
      <c r="AE879" s="1660"/>
      <c r="AF879" s="1660"/>
      <c r="AG879" s="1660"/>
      <c r="AH879" s="1660"/>
      <c r="AI879" s="1660"/>
      <c r="AJ879" s="1660"/>
      <c r="AK879" s="1660"/>
      <c r="AL879" s="1660"/>
      <c r="AM879" s="1660"/>
      <c r="AN879" s="1664"/>
      <c r="AO879" s="1682"/>
      <c r="AP879" s="1682"/>
      <c r="AQ879" s="1682"/>
      <c r="AR879" s="1682"/>
      <c r="AS879" s="1682"/>
      <c r="AT879" s="1682"/>
      <c r="AU879" s="1682"/>
      <c r="AV879" s="1682"/>
      <c r="AW879" s="1682"/>
      <c r="AY879" s="1672"/>
      <c r="AZ879" s="1672"/>
      <c r="CI879" s="1226"/>
      <c r="CJ879" s="1279"/>
      <c r="CM879" s="1226"/>
    </row>
    <row r="880" spans="1:91" hidden="1">
      <c r="C880" s="1670"/>
      <c r="D880" s="1670"/>
      <c r="E880" s="1670"/>
      <c r="F880" s="1670"/>
      <c r="G880" s="1670"/>
      <c r="H880" s="1670"/>
      <c r="I880" s="1670"/>
      <c r="J880" s="1670"/>
      <c r="K880" s="1670"/>
      <c r="L880" s="1670"/>
      <c r="M880" s="1670"/>
      <c r="N880" s="1670"/>
      <c r="O880" s="1670"/>
      <c r="P880" s="1670"/>
      <c r="Q880" s="1670"/>
      <c r="R880" s="1670"/>
      <c r="S880" s="1670"/>
      <c r="T880" s="1670"/>
      <c r="U880" s="1670"/>
      <c r="V880" s="1670"/>
      <c r="W880" s="1670"/>
      <c r="X880" s="1670"/>
      <c r="Y880" s="1670"/>
      <c r="Z880" s="1670"/>
      <c r="AA880" s="1672"/>
      <c r="AE880" s="2465"/>
      <c r="AF880" s="2465"/>
      <c r="AG880" s="2465"/>
      <c r="AH880" s="2465"/>
      <c r="AI880" s="2465"/>
      <c r="AJ880" s="2465"/>
      <c r="AK880" s="2465"/>
      <c r="AL880" s="2465"/>
      <c r="AM880" s="2465"/>
      <c r="AN880" s="1664"/>
      <c r="AO880" s="2465"/>
      <c r="AP880" s="2465"/>
      <c r="AQ880" s="2465"/>
      <c r="AR880" s="2465"/>
      <c r="AS880" s="2465"/>
      <c r="AT880" s="2465"/>
      <c r="AU880" s="2465"/>
      <c r="AV880" s="2465"/>
      <c r="AW880" s="2465"/>
    </row>
    <row r="881" spans="1:91" hidden="1">
      <c r="C881" s="1670"/>
      <c r="D881" s="1670"/>
      <c r="E881" s="1670"/>
      <c r="F881" s="1670"/>
      <c r="G881" s="1670"/>
      <c r="H881" s="1670"/>
      <c r="I881" s="1670"/>
      <c r="J881" s="1670"/>
      <c r="K881" s="1670"/>
      <c r="L881" s="1670"/>
      <c r="M881" s="1670"/>
      <c r="N881" s="1670"/>
      <c r="O881" s="1670"/>
      <c r="P881" s="1670"/>
      <c r="Q881" s="1670"/>
      <c r="R881" s="1670"/>
      <c r="S881" s="1670"/>
      <c r="T881" s="1670"/>
      <c r="U881" s="1670"/>
      <c r="V881" s="1670"/>
      <c r="W881" s="1670"/>
      <c r="X881" s="1670"/>
      <c r="Y881" s="1670"/>
      <c r="Z881" s="1670"/>
      <c r="AA881" s="1672"/>
      <c r="AE881" s="2465"/>
      <c r="AF881" s="2465"/>
      <c r="AG881" s="2465"/>
      <c r="AH881" s="2465"/>
      <c r="AI881" s="2465"/>
      <c r="AJ881" s="2465"/>
      <c r="AK881" s="2465"/>
      <c r="AL881" s="2465"/>
      <c r="AM881" s="2465"/>
      <c r="AN881" s="1664"/>
      <c r="AO881" s="2465"/>
      <c r="AP881" s="2465"/>
      <c r="AQ881" s="2465"/>
      <c r="AR881" s="2465"/>
      <c r="AS881" s="2465"/>
      <c r="AT881" s="2465"/>
      <c r="AU881" s="2465"/>
      <c r="AV881" s="2465"/>
      <c r="AW881" s="2465"/>
    </row>
    <row r="882" spans="1:91" hidden="1">
      <c r="C882" s="1670"/>
      <c r="D882" s="1670"/>
      <c r="E882" s="1670"/>
      <c r="F882" s="1670"/>
      <c r="G882" s="1670"/>
      <c r="H882" s="1670"/>
      <c r="I882" s="1670"/>
      <c r="J882" s="1670"/>
      <c r="K882" s="1670"/>
      <c r="L882" s="1670"/>
      <c r="M882" s="1670"/>
      <c r="N882" s="1670"/>
      <c r="O882" s="1670"/>
      <c r="P882" s="1670"/>
      <c r="Q882" s="1670"/>
      <c r="R882" s="1670"/>
      <c r="S882" s="1670"/>
      <c r="T882" s="1670"/>
      <c r="U882" s="1670"/>
      <c r="V882" s="1670"/>
      <c r="W882" s="1670"/>
      <c r="X882" s="1670"/>
      <c r="Y882" s="1670"/>
      <c r="Z882" s="1670"/>
      <c r="AA882" s="1672"/>
      <c r="AE882" s="1682"/>
      <c r="AF882" s="1682"/>
      <c r="AG882" s="1682"/>
      <c r="AH882" s="1682"/>
      <c r="AI882" s="1682"/>
      <c r="AJ882" s="1682"/>
      <c r="AK882" s="1682"/>
      <c r="AL882" s="1682"/>
      <c r="AM882" s="1682"/>
      <c r="AN882" s="1664"/>
      <c r="AO882" s="1682"/>
      <c r="AP882" s="1682"/>
      <c r="AQ882" s="1682"/>
      <c r="AR882" s="1682"/>
      <c r="AS882" s="1682"/>
      <c r="AT882" s="1682"/>
      <c r="AU882" s="1682"/>
      <c r="AV882" s="1682"/>
      <c r="AW882" s="1682"/>
    </row>
    <row r="883" spans="1:91" hidden="1">
      <c r="C883" s="1670"/>
      <c r="D883" s="1670"/>
      <c r="E883" s="1670"/>
      <c r="F883" s="1670"/>
      <c r="G883" s="1670"/>
      <c r="H883" s="1670"/>
      <c r="I883" s="1670"/>
      <c r="J883" s="1670"/>
      <c r="K883" s="1670"/>
      <c r="L883" s="1670"/>
      <c r="M883" s="1670"/>
      <c r="N883" s="1670"/>
      <c r="O883" s="1670"/>
      <c r="P883" s="1670"/>
      <c r="Q883" s="1670"/>
      <c r="R883" s="1670"/>
      <c r="S883" s="1670"/>
      <c r="T883" s="1670"/>
      <c r="U883" s="1670"/>
      <c r="V883" s="1670"/>
      <c r="W883" s="1670"/>
      <c r="X883" s="1670"/>
      <c r="Y883" s="1670"/>
      <c r="Z883" s="1670"/>
      <c r="AA883" s="1672"/>
      <c r="AE883" s="1682"/>
      <c r="AF883" s="1682"/>
      <c r="AG883" s="1682"/>
      <c r="AH883" s="1682"/>
      <c r="AI883" s="1682"/>
      <c r="AJ883" s="1682"/>
      <c r="AK883" s="1682"/>
      <c r="AL883" s="1682"/>
      <c r="AM883" s="1682"/>
      <c r="AN883" s="1664"/>
      <c r="AO883" s="1682"/>
      <c r="AP883" s="1682"/>
      <c r="AQ883" s="1682"/>
      <c r="AR883" s="1682"/>
      <c r="AS883" s="1682"/>
      <c r="AT883" s="1682"/>
      <c r="AU883" s="1682"/>
      <c r="AV883" s="1682"/>
      <c r="AW883" s="1682"/>
    </row>
    <row r="884" spans="1:91" hidden="1">
      <c r="C884" s="883"/>
      <c r="F884" s="1702"/>
    </row>
    <row r="885" spans="1:91" s="1872" customFormat="1" ht="30" customHeight="1">
      <c r="A885" s="2637" t="s">
        <v>2185</v>
      </c>
      <c r="B885" s="2637"/>
      <c r="C885" s="2637"/>
      <c r="D885" s="2637"/>
      <c r="E885" s="2637"/>
      <c r="F885" s="2637"/>
      <c r="G885" s="2637"/>
      <c r="H885" s="2637"/>
      <c r="I885" s="2637"/>
      <c r="J885" s="2637"/>
      <c r="K885" s="2637"/>
      <c r="L885" s="2637"/>
      <c r="M885" s="2637"/>
      <c r="N885" s="2637"/>
      <c r="O885" s="2637"/>
      <c r="P885" s="2637"/>
      <c r="Q885" s="2637"/>
      <c r="R885" s="2637"/>
      <c r="S885" s="2637"/>
      <c r="T885" s="2637"/>
      <c r="U885" s="2637"/>
      <c r="V885" s="2637"/>
      <c r="W885" s="2637"/>
      <c r="X885" s="2637"/>
      <c r="Y885" s="2637"/>
      <c r="Z885" s="2637"/>
      <c r="AA885" s="2637"/>
      <c r="AB885" s="2637"/>
      <c r="AC885" s="2637"/>
      <c r="AD885" s="2637"/>
      <c r="AE885" s="2637"/>
      <c r="AF885" s="2637"/>
      <c r="AG885" s="2637"/>
      <c r="AH885" s="2637"/>
      <c r="AI885" s="2637"/>
      <c r="AJ885" s="2637"/>
      <c r="AK885" s="2637"/>
      <c r="AL885" s="2637"/>
      <c r="AM885" s="2637"/>
      <c r="AN885" s="2637"/>
      <c r="AO885" s="2637"/>
      <c r="AP885" s="2637"/>
      <c r="AQ885" s="2637"/>
      <c r="AR885" s="2637"/>
      <c r="AS885" s="2637"/>
      <c r="AT885" s="2637"/>
      <c r="AU885" s="2637"/>
      <c r="AV885" s="2637"/>
      <c r="AW885" s="2637"/>
      <c r="AY885" s="908"/>
      <c r="AZ885" s="908"/>
      <c r="CI885" s="1873"/>
      <c r="CJ885" s="1874"/>
      <c r="CM885" s="1873"/>
    </row>
    <row r="886" spans="1:91" ht="18" customHeight="1">
      <c r="A886" s="1712">
        <v>1</v>
      </c>
      <c r="B886" s="908" t="s">
        <v>536</v>
      </c>
      <c r="C886" s="881" t="s">
        <v>1364</v>
      </c>
      <c r="F886" s="1702"/>
      <c r="AE886" s="2237" t="s">
        <v>706</v>
      </c>
      <c r="AF886" s="2237"/>
      <c r="AG886" s="2237"/>
      <c r="AH886" s="2237"/>
      <c r="AI886" s="2237"/>
      <c r="AJ886" s="2237"/>
      <c r="AK886" s="2237"/>
      <c r="AL886" s="2237"/>
      <c r="AM886" s="2237"/>
      <c r="AN886" s="1708"/>
      <c r="AO886" s="2411" t="s">
        <v>535</v>
      </c>
      <c r="AP886" s="2237"/>
      <c r="AQ886" s="2237"/>
      <c r="AR886" s="2237"/>
      <c r="AS886" s="2237"/>
      <c r="AT886" s="2237"/>
      <c r="AU886" s="2237"/>
      <c r="AV886" s="2237"/>
      <c r="AW886" s="2237"/>
    </row>
    <row r="887" spans="1:91" ht="17.25" customHeight="1">
      <c r="F887" s="1702"/>
      <c r="AE887" s="2277" t="s">
        <v>574</v>
      </c>
      <c r="AF887" s="2277"/>
      <c r="AG887" s="2277"/>
      <c r="AH887" s="2308"/>
      <c r="AI887" s="2308"/>
      <c r="AJ887" s="2277"/>
      <c r="AK887" s="2308"/>
      <c r="AL887" s="2277"/>
      <c r="AM887" s="2277"/>
      <c r="AN887" s="1708"/>
      <c r="AO887" s="2277" t="s">
        <v>574</v>
      </c>
      <c r="AP887" s="2227"/>
      <c r="AQ887" s="2227"/>
      <c r="AR887" s="2228"/>
      <c r="AS887" s="2228"/>
      <c r="AT887" s="2228"/>
      <c r="AU887" s="2227"/>
      <c r="AV887" s="2227"/>
      <c r="AW887" s="2227"/>
    </row>
    <row r="888" spans="1:91" ht="18" customHeight="1">
      <c r="C888" s="1385" t="s">
        <v>1935</v>
      </c>
      <c r="F888" s="1702"/>
      <c r="AE888" s="2569">
        <v>197150558168</v>
      </c>
      <c r="AF888" s="2569"/>
      <c r="AG888" s="2569"/>
      <c r="AH888" s="2569"/>
      <c r="AI888" s="2569"/>
      <c r="AJ888" s="2569"/>
      <c r="AK888" s="2569"/>
      <c r="AL888" s="2569"/>
      <c r="AM888" s="2569"/>
      <c r="AN888" s="1690"/>
      <c r="AO888" s="2592">
        <v>96635673597</v>
      </c>
      <c r="AP888" s="2592"/>
      <c r="AQ888" s="2592"/>
      <c r="AR888" s="2592"/>
      <c r="AS888" s="2592"/>
      <c r="AT888" s="2592"/>
      <c r="AU888" s="2592"/>
      <c r="AV888" s="2592"/>
      <c r="AW888" s="2592"/>
    </row>
    <row r="889" spans="1:91" ht="17.25" customHeight="1">
      <c r="C889" s="1385" t="s">
        <v>1477</v>
      </c>
      <c r="F889" s="1702"/>
      <c r="AE889" s="2278">
        <v>25090891649</v>
      </c>
      <c r="AF889" s="2278"/>
      <c r="AG889" s="2278"/>
      <c r="AH889" s="2278"/>
      <c r="AI889" s="2278"/>
      <c r="AJ889" s="2278"/>
      <c r="AK889" s="2278"/>
      <c r="AL889" s="2278"/>
      <c r="AM889" s="2278"/>
      <c r="AN889" s="1690"/>
      <c r="AO889" s="3124">
        <v>42013762420</v>
      </c>
      <c r="AP889" s="3124"/>
      <c r="AQ889" s="3124"/>
      <c r="AR889" s="3124"/>
      <c r="AS889" s="3124"/>
      <c r="AT889" s="3124"/>
      <c r="AU889" s="3124"/>
      <c r="AV889" s="3124"/>
      <c r="AW889" s="3124"/>
      <c r="CI889" s="1386"/>
    </row>
    <row r="890" spans="1:91" ht="17.25" customHeight="1">
      <c r="C890" s="1385" t="s">
        <v>1478</v>
      </c>
      <c r="F890" s="1702"/>
      <c r="AE890" s="2278">
        <v>376650296338</v>
      </c>
      <c r="AF890" s="2278"/>
      <c r="AG890" s="2278"/>
      <c r="AH890" s="2278"/>
      <c r="AI890" s="2278"/>
      <c r="AJ890" s="2278"/>
      <c r="AK890" s="2278"/>
      <c r="AL890" s="2278"/>
      <c r="AM890" s="2278"/>
      <c r="AN890" s="1690"/>
      <c r="AO890" s="3124">
        <v>443227095385</v>
      </c>
      <c r="AP890" s="3124"/>
      <c r="AQ890" s="3124"/>
      <c r="AR890" s="3124"/>
      <c r="AS890" s="3124"/>
      <c r="AT890" s="3124"/>
      <c r="AU890" s="3124"/>
      <c r="AV890" s="3124"/>
      <c r="AW890" s="3124"/>
    </row>
    <row r="891" spans="1:91" ht="17.25" customHeight="1">
      <c r="C891" s="1385" t="s">
        <v>1959</v>
      </c>
      <c r="F891" s="1702"/>
      <c r="AE891" s="3129"/>
      <c r="AF891" s="3129"/>
      <c r="AG891" s="3129"/>
      <c r="AH891" s="3129"/>
      <c r="AI891" s="3129"/>
      <c r="AJ891" s="3129"/>
      <c r="AK891" s="3129"/>
      <c r="AL891" s="3129"/>
      <c r="AM891" s="3129"/>
      <c r="AN891" s="1690"/>
      <c r="AO891" s="3124"/>
      <c r="AP891" s="3124"/>
      <c r="AQ891" s="3124"/>
      <c r="AR891" s="3124"/>
      <c r="AS891" s="3124"/>
      <c r="AT891" s="3124"/>
      <c r="AU891" s="3124"/>
      <c r="AV891" s="3124"/>
      <c r="AW891" s="3124"/>
      <c r="CI891" s="1250"/>
    </row>
    <row r="892" spans="1:91" ht="17.25" customHeight="1" thickBot="1">
      <c r="C892" s="2394" t="s">
        <v>580</v>
      </c>
      <c r="D892" s="2394"/>
      <c r="E892" s="2394"/>
      <c r="F892" s="2394"/>
      <c r="G892" s="2394"/>
      <c r="H892" s="2394"/>
      <c r="I892" s="2394"/>
      <c r="J892" s="2394"/>
      <c r="K892" s="2394"/>
      <c r="L892" s="2394"/>
      <c r="M892" s="2394"/>
      <c r="N892" s="2394"/>
      <c r="O892" s="2394"/>
      <c r="P892" s="2394"/>
      <c r="Q892" s="2394"/>
      <c r="R892" s="2394"/>
      <c r="S892" s="2394"/>
      <c r="T892" s="2394"/>
      <c r="U892" s="2394"/>
      <c r="V892" s="2394"/>
      <c r="W892" s="2394"/>
      <c r="X892" s="2394"/>
      <c r="Y892" s="2394"/>
      <c r="Z892" s="1670"/>
      <c r="AA892" s="1672"/>
      <c r="AE892" s="2243">
        <v>598891746155</v>
      </c>
      <c r="AF892" s="2243"/>
      <c r="AG892" s="2243"/>
      <c r="AH892" s="2244"/>
      <c r="AI892" s="2244"/>
      <c r="AJ892" s="2243"/>
      <c r="AK892" s="2245"/>
      <c r="AL892" s="2243"/>
      <c r="AM892" s="2243"/>
      <c r="AN892" s="1621"/>
      <c r="AO892" s="2243">
        <v>581876531402</v>
      </c>
      <c r="AP892" s="2243"/>
      <c r="AQ892" s="2243"/>
      <c r="AR892" s="2244"/>
      <c r="AS892" s="2244"/>
      <c r="AT892" s="2245"/>
      <c r="AU892" s="2243"/>
      <c r="AV892" s="2243"/>
      <c r="AW892" s="2243"/>
      <c r="BA892" s="1672" t="s">
        <v>580</v>
      </c>
      <c r="BB892" s="1672"/>
      <c r="BC892" s="1672"/>
      <c r="BD892" s="1672"/>
      <c r="BE892" s="1672"/>
      <c r="BF892" s="1672"/>
      <c r="BG892" s="1672"/>
      <c r="BH892" s="1672"/>
      <c r="BI892" s="1672"/>
      <c r="BJ892" s="1672"/>
      <c r="BK892" s="1672"/>
      <c r="BL892" s="1672"/>
      <c r="BM892" s="1672"/>
      <c r="BN892" s="1672"/>
      <c r="BO892" s="1672"/>
      <c r="BP892" s="1672"/>
      <c r="BQ892" s="1672"/>
      <c r="BR892" s="1672"/>
      <c r="BU892" s="2222">
        <v>0</v>
      </c>
      <c r="BV892" s="2222"/>
      <c r="BW892" s="2222"/>
      <c r="BX892" s="2222"/>
      <c r="BY892" s="2222"/>
      <c r="BZ892" s="2222"/>
      <c r="CB892" s="2222">
        <v>0</v>
      </c>
      <c r="CC892" s="2222"/>
      <c r="CD892" s="2222"/>
      <c r="CE892" s="2222"/>
      <c r="CF892" s="2222"/>
      <c r="CG892" s="2222"/>
      <c r="CH892" s="257"/>
      <c r="CI892" s="1226"/>
      <c r="CJ892" s="1279"/>
      <c r="CK892" s="1696"/>
      <c r="CL892" s="1696"/>
    </row>
    <row r="893" spans="1:91" ht="16.5" customHeight="1" thickTop="1">
      <c r="C893" s="1670"/>
      <c r="D893" s="1670"/>
      <c r="E893" s="1670"/>
      <c r="F893" s="1670"/>
      <c r="G893" s="1670"/>
      <c r="H893" s="1670"/>
      <c r="I893" s="1670"/>
      <c r="J893" s="1670"/>
      <c r="K893" s="1670"/>
      <c r="L893" s="1670"/>
      <c r="M893" s="1670"/>
      <c r="N893" s="1670"/>
      <c r="O893" s="1670"/>
      <c r="P893" s="1670"/>
      <c r="Q893" s="1670"/>
      <c r="R893" s="1670"/>
      <c r="S893" s="1670"/>
      <c r="T893" s="1670"/>
      <c r="U893" s="1670"/>
      <c r="V893" s="1670"/>
      <c r="W893" s="1670"/>
      <c r="X893" s="1670"/>
      <c r="Y893" s="1670"/>
      <c r="Z893" s="1670"/>
      <c r="AA893" s="1672"/>
      <c r="AE893" s="1682"/>
      <c r="AF893" s="1682"/>
      <c r="AG893" s="1682"/>
      <c r="AH893" s="1682"/>
      <c r="AI893" s="1682"/>
      <c r="AJ893" s="1682"/>
      <c r="AK893" s="1682"/>
      <c r="AL893" s="1682"/>
      <c r="AM893" s="1682"/>
      <c r="AN893" s="1664"/>
      <c r="AO893" s="1682"/>
      <c r="AP893" s="1682"/>
      <c r="AQ893" s="1682"/>
      <c r="AR893" s="1682"/>
      <c r="AS893" s="1682"/>
      <c r="AT893" s="1682"/>
      <c r="AU893" s="1682"/>
      <c r="AV893" s="1682"/>
      <c r="AW893" s="1682"/>
      <c r="BA893" s="1672"/>
      <c r="BB893" s="1672"/>
      <c r="BC893" s="1672"/>
      <c r="BD893" s="1672"/>
      <c r="BE893" s="1672"/>
      <c r="BF893" s="1672"/>
      <c r="BG893" s="1672"/>
      <c r="BH893" s="1672"/>
      <c r="BI893" s="1672"/>
      <c r="BJ893" s="1672"/>
      <c r="BK893" s="1672"/>
      <c r="BL893" s="1672"/>
      <c r="BM893" s="1672"/>
      <c r="BN893" s="1672"/>
      <c r="BO893" s="1672"/>
      <c r="BP893" s="1672"/>
      <c r="BQ893" s="1672"/>
      <c r="BR893" s="1672"/>
      <c r="BU893" s="257"/>
      <c r="BV893" s="257"/>
      <c r="BW893" s="257"/>
      <c r="BX893" s="257"/>
      <c r="BY893" s="257"/>
      <c r="BZ893" s="257"/>
      <c r="CB893" s="257"/>
      <c r="CC893" s="257"/>
      <c r="CD893" s="257"/>
      <c r="CE893" s="257"/>
      <c r="CF893" s="257"/>
      <c r="CG893" s="257"/>
      <c r="CH893" s="257"/>
      <c r="CK893" s="1754"/>
      <c r="CL893" s="1754"/>
    </row>
    <row r="894" spans="1:91" ht="17.25" hidden="1" customHeight="1">
      <c r="C894" s="881" t="s">
        <v>1350</v>
      </c>
      <c r="D894" s="1670"/>
      <c r="E894" s="1670"/>
      <c r="F894" s="1670"/>
      <c r="G894" s="1670"/>
      <c r="H894" s="1670"/>
      <c r="I894" s="1670"/>
      <c r="J894" s="1670"/>
      <c r="K894" s="1670"/>
      <c r="L894" s="1670"/>
      <c r="M894" s="1670"/>
      <c r="N894" s="1670"/>
      <c r="O894" s="1670"/>
      <c r="P894" s="1670"/>
      <c r="Q894" s="1670"/>
      <c r="R894" s="1670"/>
      <c r="S894" s="1670"/>
      <c r="T894" s="1670"/>
      <c r="U894" s="1691"/>
      <c r="V894" s="1691"/>
      <c r="W894" s="1691"/>
      <c r="X894" s="1691"/>
      <c r="Y894" s="1691"/>
      <c r="Z894" s="1691"/>
      <c r="AA894" s="1691"/>
      <c r="AB894" s="1691"/>
      <c r="AC894" s="1691"/>
      <c r="AE894" s="2231" t="s">
        <v>706</v>
      </c>
      <c r="AF894" s="2231"/>
      <c r="AG894" s="2231"/>
      <c r="AH894" s="2231"/>
      <c r="AI894" s="2231"/>
      <c r="AJ894" s="2231"/>
      <c r="AK894" s="2231"/>
      <c r="AL894" s="2231"/>
      <c r="AM894" s="2231"/>
      <c r="AN894" s="1676"/>
      <c r="AO894" s="2411" t="s">
        <v>535</v>
      </c>
      <c r="AP894" s="2231"/>
      <c r="AQ894" s="2231"/>
      <c r="AR894" s="2231"/>
      <c r="AS894" s="2231"/>
      <c r="AT894" s="2231"/>
      <c r="AU894" s="2231"/>
      <c r="AV894" s="2231"/>
      <c r="AW894" s="2231"/>
      <c r="BA894" s="1672"/>
      <c r="BB894" s="1672"/>
      <c r="BC894" s="1672"/>
      <c r="BD894" s="1672"/>
      <c r="BE894" s="1672"/>
      <c r="BF894" s="1672"/>
      <c r="BG894" s="1672"/>
      <c r="BH894" s="1672"/>
      <c r="BI894" s="1672"/>
      <c r="BJ894" s="1672"/>
      <c r="BK894" s="1672"/>
      <c r="BL894" s="1672"/>
      <c r="BM894" s="1672"/>
      <c r="BN894" s="1672"/>
      <c r="BO894" s="1672"/>
      <c r="BP894" s="1672"/>
      <c r="BQ894" s="1672"/>
      <c r="BR894" s="1672"/>
      <c r="BU894" s="257"/>
      <c r="BV894" s="257"/>
      <c r="BW894" s="257"/>
      <c r="BX894" s="257"/>
      <c r="BY894" s="257"/>
      <c r="BZ894" s="257"/>
      <c r="CB894" s="257"/>
      <c r="CC894" s="257"/>
      <c r="CD894" s="257"/>
      <c r="CE894" s="257"/>
      <c r="CF894" s="257"/>
      <c r="CG894" s="257"/>
      <c r="CH894" s="257"/>
      <c r="CK894" s="1754"/>
      <c r="CL894" s="1754"/>
    </row>
    <row r="895" spans="1:91" ht="17.25" hidden="1" customHeight="1">
      <c r="C895" s="1745"/>
      <c r="U895" s="2966" t="s">
        <v>395</v>
      </c>
      <c r="V895" s="2966"/>
      <c r="W895" s="2966"/>
      <c r="X895" s="2966"/>
      <c r="Y895" s="2966"/>
      <c r="Z895" s="2966"/>
      <c r="AA895" s="2966"/>
      <c r="AB895" s="2966"/>
      <c r="AC895" s="2966"/>
      <c r="AE895" s="2565" t="s">
        <v>574</v>
      </c>
      <c r="AF895" s="2565"/>
      <c r="AG895" s="2565"/>
      <c r="AH895" s="2565"/>
      <c r="AI895" s="2565"/>
      <c r="AJ895" s="2565"/>
      <c r="AK895" s="2565"/>
      <c r="AL895" s="2565"/>
      <c r="AM895" s="2565"/>
      <c r="AN895" s="1623"/>
      <c r="AO895" s="2565" t="s">
        <v>574</v>
      </c>
      <c r="AP895" s="2565"/>
      <c r="AQ895" s="2565"/>
      <c r="AR895" s="2565"/>
      <c r="AS895" s="2565"/>
      <c r="AT895" s="2565"/>
      <c r="AU895" s="2565"/>
      <c r="AV895" s="2565"/>
      <c r="AW895" s="2565"/>
      <c r="BA895" s="1702"/>
      <c r="BB895" s="1672"/>
      <c r="BC895" s="1672"/>
      <c r="BD895" s="1672"/>
      <c r="BE895" s="1672"/>
      <c r="BF895" s="1672"/>
      <c r="BG895" s="1672"/>
      <c r="BH895" s="1672"/>
      <c r="BI895" s="1672"/>
      <c r="BJ895" s="1672"/>
      <c r="BK895" s="1672"/>
      <c r="BL895" s="1672"/>
      <c r="BM895" s="1672"/>
      <c r="BN895" s="1672"/>
      <c r="BO895" s="1672"/>
      <c r="BP895" s="1672"/>
      <c r="BQ895" s="1672"/>
      <c r="BR895" s="1672"/>
      <c r="BU895" s="1619"/>
      <c r="BV895" s="1619"/>
      <c r="BW895" s="1619"/>
      <c r="BX895" s="1619"/>
      <c r="BY895" s="1619"/>
      <c r="BZ895" s="1619"/>
      <c r="CB895" s="1619"/>
      <c r="CC895" s="1619"/>
      <c r="CD895" s="1619"/>
      <c r="CE895" s="1619"/>
      <c r="CF895" s="1619"/>
      <c r="CG895" s="1619"/>
      <c r="CH895" s="1619"/>
    </row>
    <row r="896" spans="1:91" ht="17.25" hidden="1" customHeight="1">
      <c r="C896" s="1170" t="s">
        <v>1503</v>
      </c>
      <c r="U896" s="2556" t="s">
        <v>1504</v>
      </c>
      <c r="V896" s="2556"/>
      <c r="W896" s="2556"/>
      <c r="X896" s="2556"/>
      <c r="Y896" s="2556"/>
      <c r="Z896" s="2556"/>
      <c r="AA896" s="2556"/>
      <c r="AB896" s="2556"/>
      <c r="AC896" s="2556"/>
      <c r="AE896" s="2232">
        <v>17615377468</v>
      </c>
      <c r="AF896" s="2232"/>
      <c r="AG896" s="2232"/>
      <c r="AH896" s="2232"/>
      <c r="AI896" s="2232"/>
      <c r="AJ896" s="2232"/>
      <c r="AK896" s="2232"/>
      <c r="AL896" s="2232"/>
      <c r="AM896" s="2232"/>
      <c r="AN896" s="1624"/>
      <c r="AO896" s="2232">
        <v>17317766548</v>
      </c>
      <c r="AP896" s="2232"/>
      <c r="AQ896" s="2232"/>
      <c r="AR896" s="2232"/>
      <c r="AS896" s="2232"/>
      <c r="AT896" s="2232"/>
      <c r="AU896" s="2232"/>
      <c r="AV896" s="2232"/>
      <c r="AW896" s="2232"/>
      <c r="BA896" s="1702"/>
      <c r="BB896" s="1672"/>
      <c r="BC896" s="1672"/>
      <c r="BD896" s="1672"/>
      <c r="BE896" s="1672"/>
      <c r="BF896" s="1672"/>
      <c r="BG896" s="1672"/>
      <c r="BH896" s="1672"/>
      <c r="BI896" s="1672"/>
      <c r="BJ896" s="1672"/>
      <c r="BK896" s="1672"/>
      <c r="BL896" s="1672"/>
      <c r="BM896" s="1672"/>
      <c r="BN896" s="1672"/>
      <c r="BO896" s="1672"/>
      <c r="BP896" s="1672"/>
      <c r="BQ896" s="1672"/>
      <c r="BR896" s="1672"/>
      <c r="BU896" s="1619"/>
      <c r="BV896" s="1619"/>
      <c r="BW896" s="1619"/>
      <c r="BX896" s="1619"/>
      <c r="BY896" s="1619"/>
      <c r="BZ896" s="1619"/>
      <c r="CB896" s="1619"/>
      <c r="CC896" s="1619"/>
      <c r="CD896" s="1619"/>
      <c r="CE896" s="1619"/>
      <c r="CF896" s="1619"/>
      <c r="CG896" s="1619"/>
      <c r="CH896" s="1619"/>
      <c r="CI896" s="1250"/>
    </row>
    <row r="897" spans="1:90" ht="17.25" hidden="1" customHeight="1">
      <c r="C897" s="1170" t="s">
        <v>1505</v>
      </c>
      <c r="U897" s="2556" t="s">
        <v>1393</v>
      </c>
      <c r="V897" s="2556"/>
      <c r="W897" s="2556"/>
      <c r="X897" s="2556"/>
      <c r="Y897" s="2556"/>
      <c r="Z897" s="2556"/>
      <c r="AA897" s="2556"/>
      <c r="AB897" s="2556"/>
      <c r="AC897" s="2556"/>
      <c r="AE897" s="2232">
        <v>733195062</v>
      </c>
      <c r="AF897" s="2232"/>
      <c r="AG897" s="2232"/>
      <c r="AH897" s="2232"/>
      <c r="AI897" s="2232"/>
      <c r="AJ897" s="2232"/>
      <c r="AK897" s="2232"/>
      <c r="AL897" s="2232"/>
      <c r="AM897" s="2232"/>
      <c r="AN897" s="1624"/>
      <c r="AO897" s="2232">
        <v>432220221</v>
      </c>
      <c r="AP897" s="2232"/>
      <c r="AQ897" s="2232"/>
      <c r="AR897" s="2232"/>
      <c r="AS897" s="2232"/>
      <c r="AT897" s="2232"/>
      <c r="AU897" s="2232"/>
      <c r="AV897" s="2232"/>
      <c r="AW897" s="2232"/>
      <c r="BA897" s="1702"/>
      <c r="BB897" s="1672"/>
      <c r="BC897" s="1672"/>
      <c r="BD897" s="1672"/>
      <c r="BE897" s="1672"/>
      <c r="BF897" s="1672"/>
      <c r="BG897" s="1672"/>
      <c r="BH897" s="1672"/>
      <c r="BI897" s="1672"/>
      <c r="BJ897" s="1672"/>
      <c r="BK897" s="1672"/>
      <c r="BL897" s="1672"/>
      <c r="BM897" s="1672"/>
      <c r="BN897" s="1672"/>
      <c r="BO897" s="1672"/>
      <c r="BP897" s="1672"/>
      <c r="BQ897" s="1672"/>
      <c r="BR897" s="1672"/>
      <c r="BU897" s="1619"/>
      <c r="BV897" s="1619"/>
      <c r="BW897" s="1619"/>
      <c r="BX897" s="1619"/>
      <c r="BY897" s="1619"/>
      <c r="BZ897" s="1619"/>
      <c r="CB897" s="1619"/>
      <c r="CC897" s="1619"/>
      <c r="CD897" s="1619"/>
      <c r="CE897" s="1619"/>
      <c r="CF897" s="1619"/>
      <c r="CG897" s="1619"/>
      <c r="CH897" s="1619"/>
      <c r="CI897" s="1405"/>
    </row>
    <row r="898" spans="1:90" ht="17.25" hidden="1" customHeight="1">
      <c r="C898" s="1170" t="s">
        <v>1506</v>
      </c>
      <c r="U898" s="2556" t="s">
        <v>1393</v>
      </c>
      <c r="V898" s="2556"/>
      <c r="W898" s="2556"/>
      <c r="X898" s="2556"/>
      <c r="Y898" s="2556"/>
      <c r="Z898" s="2556"/>
      <c r="AA898" s="2556"/>
      <c r="AB898" s="2556"/>
      <c r="AC898" s="2556"/>
      <c r="AE898" s="2232">
        <v>412776000</v>
      </c>
      <c r="AF898" s="2232"/>
      <c r="AG898" s="2232"/>
      <c r="AH898" s="2232"/>
      <c r="AI898" s="2232"/>
      <c r="AJ898" s="2232"/>
      <c r="AK898" s="2232"/>
      <c r="AL898" s="2232"/>
      <c r="AM898" s="2232"/>
      <c r="AN898" s="1624"/>
      <c r="AO898" s="2232">
        <v>375250908</v>
      </c>
      <c r="AP898" s="2232"/>
      <c r="AQ898" s="2232"/>
      <c r="AR898" s="2232"/>
      <c r="AS898" s="2232"/>
      <c r="AT898" s="2232"/>
      <c r="AU898" s="2232"/>
      <c r="AV898" s="2232"/>
      <c r="AW898" s="2232"/>
      <c r="BA898" s="1702"/>
      <c r="BB898" s="1672"/>
      <c r="BC898" s="1672"/>
      <c r="BD898" s="1672"/>
      <c r="BE898" s="1672"/>
      <c r="BF898" s="1672"/>
      <c r="BG898" s="1672"/>
      <c r="BH898" s="1672"/>
      <c r="BI898" s="1672"/>
      <c r="BJ898" s="1672"/>
      <c r="BK898" s="1672"/>
      <c r="BL898" s="1672"/>
      <c r="BM898" s="1672"/>
      <c r="BN898" s="1672"/>
      <c r="BO898" s="1672"/>
      <c r="BP898" s="1672"/>
      <c r="BQ898" s="1672"/>
      <c r="BR898" s="1672"/>
      <c r="BU898" s="1619"/>
      <c r="BV898" s="1619"/>
      <c r="BW898" s="1619"/>
      <c r="BX898" s="1619"/>
      <c r="BY898" s="1619"/>
      <c r="BZ898" s="1619"/>
      <c r="CB898" s="1619"/>
      <c r="CC898" s="1619"/>
      <c r="CD898" s="1619"/>
      <c r="CE898" s="1619"/>
      <c r="CF898" s="1619"/>
      <c r="CG898" s="1619"/>
      <c r="CH898" s="1619"/>
      <c r="CI898" s="1387"/>
    </row>
    <row r="899" spans="1:90" ht="17.25" hidden="1" customHeight="1">
      <c r="C899" s="1170" t="s">
        <v>1502</v>
      </c>
      <c r="U899" s="2556" t="s">
        <v>1393</v>
      </c>
      <c r="V899" s="2556"/>
      <c r="W899" s="2556"/>
      <c r="X899" s="2556"/>
      <c r="Y899" s="2556"/>
      <c r="Z899" s="2556"/>
      <c r="AA899" s="2556"/>
      <c r="AB899" s="2556"/>
      <c r="AC899" s="2556"/>
      <c r="AE899" s="2232">
        <v>109996841759</v>
      </c>
      <c r="AF899" s="2232"/>
      <c r="AG899" s="2232"/>
      <c r="AH899" s="2232"/>
      <c r="AI899" s="2232"/>
      <c r="AJ899" s="2232"/>
      <c r="AK899" s="2232"/>
      <c r="AL899" s="2232"/>
      <c r="AM899" s="2232"/>
      <c r="AN899" s="1624"/>
      <c r="AO899" s="2232">
        <v>30345694309</v>
      </c>
      <c r="AP899" s="2232"/>
      <c r="AQ899" s="2232"/>
      <c r="AR899" s="2232"/>
      <c r="AS899" s="2232"/>
      <c r="AT899" s="2232"/>
      <c r="AU899" s="2232"/>
      <c r="AV899" s="2232"/>
      <c r="AW899" s="2232"/>
      <c r="BA899" s="1702"/>
      <c r="BB899" s="1672"/>
      <c r="BC899" s="1672"/>
      <c r="BD899" s="1672"/>
      <c r="BE899" s="1672"/>
      <c r="BF899" s="1672"/>
      <c r="BG899" s="1672"/>
      <c r="BH899" s="1672"/>
      <c r="BI899" s="1672"/>
      <c r="BJ899" s="1672"/>
      <c r="BK899" s="1672"/>
      <c r="BL899" s="1672"/>
      <c r="BM899" s="1672"/>
      <c r="BN899" s="1672"/>
      <c r="BO899" s="1672"/>
      <c r="BP899" s="1672"/>
      <c r="BQ899" s="1672"/>
      <c r="BR899" s="1672"/>
      <c r="BU899" s="1619"/>
      <c r="BV899" s="1619"/>
      <c r="BW899" s="1619"/>
      <c r="BX899" s="1619"/>
      <c r="BY899" s="1619"/>
      <c r="BZ899" s="1619"/>
      <c r="CB899" s="1619"/>
      <c r="CC899" s="1619"/>
      <c r="CD899" s="1619"/>
      <c r="CE899" s="1619"/>
      <c r="CF899" s="1619"/>
      <c r="CG899" s="1619"/>
      <c r="CH899" s="1619"/>
      <c r="CI899" s="1406"/>
    </row>
    <row r="900" spans="1:90" ht="17.25" hidden="1" customHeight="1">
      <c r="C900" s="1170" t="s">
        <v>1507</v>
      </c>
      <c r="U900" s="2556" t="s">
        <v>1403</v>
      </c>
      <c r="V900" s="2556"/>
      <c r="W900" s="2556"/>
      <c r="X900" s="2556"/>
      <c r="Y900" s="2556"/>
      <c r="Z900" s="2556"/>
      <c r="AA900" s="2556"/>
      <c r="AB900" s="2556"/>
      <c r="AC900" s="2556"/>
      <c r="AE900" s="2232">
        <v>157037224</v>
      </c>
      <c r="AF900" s="2232"/>
      <c r="AG900" s="2232"/>
      <c r="AH900" s="2232"/>
      <c r="AI900" s="2232"/>
      <c r="AJ900" s="2232"/>
      <c r="AK900" s="2232"/>
      <c r="AL900" s="2232"/>
      <c r="AM900" s="2232"/>
      <c r="AN900" s="1624"/>
      <c r="AO900" s="2232">
        <v>140830686</v>
      </c>
      <c r="AP900" s="2232"/>
      <c r="AQ900" s="2232"/>
      <c r="AR900" s="2232"/>
      <c r="AS900" s="2232"/>
      <c r="AT900" s="2232"/>
      <c r="AU900" s="2232"/>
      <c r="AV900" s="2232"/>
      <c r="AW900" s="2232"/>
      <c r="BA900" s="1702"/>
      <c r="BB900" s="1672"/>
      <c r="BC900" s="1672"/>
      <c r="BD900" s="1672"/>
      <c r="BE900" s="1672"/>
      <c r="BF900" s="1672"/>
      <c r="BG900" s="1672"/>
      <c r="BH900" s="1672"/>
      <c r="BI900" s="1672"/>
      <c r="BJ900" s="1672"/>
      <c r="BK900" s="1672"/>
      <c r="BL900" s="1672"/>
      <c r="BM900" s="1672"/>
      <c r="BN900" s="1672"/>
      <c r="BO900" s="1672"/>
      <c r="BP900" s="1672"/>
      <c r="BQ900" s="1672"/>
      <c r="BR900" s="1672"/>
      <c r="BU900" s="1619"/>
      <c r="BV900" s="1619"/>
      <c r="BW900" s="1619"/>
      <c r="BX900" s="1619"/>
      <c r="BY900" s="1619"/>
      <c r="BZ900" s="1619"/>
      <c r="CB900" s="1619"/>
      <c r="CC900" s="1619"/>
      <c r="CD900" s="1619"/>
      <c r="CE900" s="1619"/>
      <c r="CF900" s="1619"/>
      <c r="CG900" s="1619"/>
      <c r="CH900" s="1619"/>
      <c r="CI900" s="1406"/>
    </row>
    <row r="901" spans="1:90" ht="31.5" hidden="1" customHeight="1">
      <c r="C901" s="2281" t="s">
        <v>1655</v>
      </c>
      <c r="D901" s="2281"/>
      <c r="E901" s="2281"/>
      <c r="F901" s="2281"/>
      <c r="G901" s="2281"/>
      <c r="H901" s="2281"/>
      <c r="I901" s="2281"/>
      <c r="J901" s="2281"/>
      <c r="K901" s="2281"/>
      <c r="L901" s="2281"/>
      <c r="M901" s="2281"/>
      <c r="N901" s="2281"/>
      <c r="O901" s="2281"/>
      <c r="P901" s="2281"/>
      <c r="Q901" s="2281"/>
      <c r="R901" s="2281"/>
      <c r="S901" s="2281"/>
      <c r="T901" s="2281"/>
      <c r="U901" s="2556" t="s">
        <v>1393</v>
      </c>
      <c r="V901" s="2556"/>
      <c r="W901" s="2556"/>
      <c r="X901" s="2556"/>
      <c r="Y901" s="2556"/>
      <c r="Z901" s="2556"/>
      <c r="AA901" s="2556"/>
      <c r="AB901" s="2556"/>
      <c r="AC901" s="2556"/>
      <c r="AE901" s="2232">
        <v>0</v>
      </c>
      <c r="AF901" s="2232"/>
      <c r="AG901" s="2232"/>
      <c r="AH901" s="2232"/>
      <c r="AI901" s="2232"/>
      <c r="AJ901" s="2232"/>
      <c r="AK901" s="2232"/>
      <c r="AL901" s="2232"/>
      <c r="AM901" s="2232"/>
      <c r="AN901" s="1624"/>
      <c r="AO901" s="2232">
        <v>225273895</v>
      </c>
      <c r="AP901" s="2232"/>
      <c r="AQ901" s="2232"/>
      <c r="AR901" s="2232"/>
      <c r="AS901" s="2232"/>
      <c r="AT901" s="2232"/>
      <c r="AU901" s="2232"/>
      <c r="AV901" s="2232"/>
      <c r="AW901" s="2232"/>
      <c r="BA901" s="1702"/>
      <c r="BB901" s="1672"/>
      <c r="BC901" s="1672"/>
      <c r="BD901" s="1672"/>
      <c r="BE901" s="1672"/>
      <c r="BF901" s="1672"/>
      <c r="BG901" s="1672"/>
      <c r="BH901" s="1672"/>
      <c r="BI901" s="1672"/>
      <c r="BJ901" s="1672"/>
      <c r="BK901" s="1672"/>
      <c r="BL901" s="1672"/>
      <c r="BM901" s="1672"/>
      <c r="BN901" s="1672"/>
      <c r="BO901" s="1672"/>
      <c r="BP901" s="1672"/>
      <c r="BQ901" s="1672"/>
      <c r="BR901" s="1672"/>
      <c r="BU901" s="1619"/>
      <c r="BV901" s="1619"/>
      <c r="BW901" s="1619"/>
      <c r="BX901" s="1619"/>
      <c r="BY901" s="1619"/>
      <c r="BZ901" s="1619"/>
      <c r="CB901" s="1619"/>
      <c r="CC901" s="1619"/>
      <c r="CD901" s="1619"/>
      <c r="CE901" s="1619"/>
      <c r="CF901" s="1619"/>
      <c r="CG901" s="1619"/>
      <c r="CH901" s="1619"/>
    </row>
    <row r="902" spans="1:90" ht="31.5" hidden="1" customHeight="1">
      <c r="C902" s="2281" t="s">
        <v>1897</v>
      </c>
      <c r="D902" s="2281"/>
      <c r="E902" s="2281"/>
      <c r="F902" s="2281"/>
      <c r="G902" s="2281"/>
      <c r="H902" s="2281"/>
      <c r="I902" s="2281"/>
      <c r="J902" s="2281"/>
      <c r="K902" s="2281"/>
      <c r="L902" s="2281"/>
      <c r="M902" s="2281"/>
      <c r="N902" s="2281"/>
      <c r="O902" s="2281"/>
      <c r="P902" s="2281"/>
      <c r="Q902" s="2281"/>
      <c r="R902" s="2281"/>
      <c r="S902" s="2281"/>
      <c r="T902" s="2281"/>
      <c r="U902" s="2556" t="s">
        <v>1393</v>
      </c>
      <c r="V902" s="2556"/>
      <c r="W902" s="2556"/>
      <c r="X902" s="2556"/>
      <c r="Y902" s="2556"/>
      <c r="Z902" s="2556"/>
      <c r="AA902" s="2556"/>
      <c r="AB902" s="2556"/>
      <c r="AC902" s="2556"/>
      <c r="AE902" s="2232">
        <v>0</v>
      </c>
      <c r="AF902" s="2232"/>
      <c r="AG902" s="2232"/>
      <c r="AH902" s="2232"/>
      <c r="AI902" s="2232"/>
      <c r="AJ902" s="2232"/>
      <c r="AK902" s="2232"/>
      <c r="AL902" s="2232"/>
      <c r="AM902" s="2232"/>
      <c r="AN902" s="1624"/>
      <c r="AO902" s="2232">
        <v>71239217</v>
      </c>
      <c r="AP902" s="2232"/>
      <c r="AQ902" s="2232"/>
      <c r="AR902" s="2232"/>
      <c r="AS902" s="2232"/>
      <c r="AT902" s="2232"/>
      <c r="AU902" s="2232"/>
      <c r="AV902" s="2232"/>
      <c r="AW902" s="2232"/>
      <c r="BA902" s="1702"/>
      <c r="BB902" s="1672"/>
      <c r="BC902" s="1672"/>
      <c r="BD902" s="1672"/>
      <c r="BE902" s="1672"/>
      <c r="BF902" s="1672"/>
      <c r="BG902" s="1672"/>
      <c r="BH902" s="1672"/>
      <c r="BI902" s="1672"/>
      <c r="BJ902" s="1672"/>
      <c r="BK902" s="1672"/>
      <c r="BL902" s="1672"/>
      <c r="BM902" s="1672"/>
      <c r="BN902" s="1672"/>
      <c r="BO902" s="1672"/>
      <c r="BP902" s="1672"/>
      <c r="BQ902" s="1672"/>
      <c r="BR902" s="1672"/>
      <c r="BU902" s="1619"/>
      <c r="BV902" s="1619"/>
      <c r="BW902" s="1619"/>
      <c r="BX902" s="1619"/>
      <c r="BY902" s="1619"/>
      <c r="BZ902" s="1619"/>
      <c r="CB902" s="1619"/>
      <c r="CC902" s="1619"/>
      <c r="CD902" s="1619"/>
      <c r="CE902" s="1619"/>
      <c r="CF902" s="1619"/>
      <c r="CG902" s="1619"/>
      <c r="CH902" s="1619"/>
    </row>
    <row r="903" spans="1:90" ht="18" hidden="1" customHeight="1" thickBot="1">
      <c r="C903" s="2347" t="s">
        <v>580</v>
      </c>
      <c r="D903" s="2347"/>
      <c r="E903" s="2347"/>
      <c r="F903" s="2347"/>
      <c r="G903" s="2347"/>
      <c r="H903" s="2347"/>
      <c r="I903" s="2347"/>
      <c r="J903" s="2347"/>
      <c r="K903" s="2347"/>
      <c r="L903" s="2347"/>
      <c r="M903" s="2347"/>
      <c r="N903" s="2347"/>
      <c r="O903" s="2347"/>
      <c r="P903" s="2347"/>
      <c r="Q903" s="2347"/>
      <c r="R903" s="2347"/>
      <c r="S903" s="2347"/>
      <c r="U903" s="2274"/>
      <c r="V903" s="2274"/>
      <c r="W903" s="2274"/>
      <c r="X903" s="2274"/>
      <c r="Y903" s="2274"/>
      <c r="Z903" s="2274"/>
      <c r="AA903" s="2274"/>
      <c r="AB903" s="2274"/>
      <c r="AC903" s="2274"/>
      <c r="AE903" s="2244">
        <v>128915227513</v>
      </c>
      <c r="AF903" s="2244"/>
      <c r="AG903" s="2244"/>
      <c r="AH903" s="2244"/>
      <c r="AI903" s="2244"/>
      <c r="AJ903" s="2244"/>
      <c r="AK903" s="2244"/>
      <c r="AL903" s="2244"/>
      <c r="AM903" s="2244"/>
      <c r="AN903" s="1623"/>
      <c r="AO903" s="2244">
        <v>48908275784</v>
      </c>
      <c r="AP903" s="2244"/>
      <c r="AQ903" s="2244"/>
      <c r="AR903" s="2244"/>
      <c r="AS903" s="2244"/>
      <c r="AT903" s="2244"/>
      <c r="AU903" s="2244"/>
      <c r="AV903" s="2244"/>
      <c r="AW903" s="2244"/>
      <c r="BA903" s="1702"/>
      <c r="BB903" s="1672"/>
      <c r="BC903" s="1672"/>
      <c r="BD903" s="1672"/>
      <c r="BE903" s="1672"/>
      <c r="BF903" s="1672"/>
      <c r="BG903" s="1672"/>
      <c r="BH903" s="1672"/>
      <c r="BI903" s="1672"/>
      <c r="BJ903" s="1672"/>
      <c r="BK903" s="1672"/>
      <c r="BL903" s="1672"/>
      <c r="BM903" s="1672"/>
      <c r="BN903" s="1672"/>
      <c r="BO903" s="1672"/>
      <c r="BP903" s="1672"/>
      <c r="BQ903" s="1672"/>
      <c r="BR903" s="1672"/>
      <c r="BU903" s="1619"/>
      <c r="BV903" s="1619"/>
      <c r="BW903" s="1619"/>
      <c r="BX903" s="1619"/>
      <c r="BY903" s="1619"/>
      <c r="BZ903" s="1619"/>
      <c r="CB903" s="1619"/>
      <c r="CC903" s="1619"/>
      <c r="CD903" s="1619"/>
      <c r="CE903" s="1619"/>
      <c r="CF903" s="1619"/>
      <c r="CG903" s="1619"/>
      <c r="CH903" s="1619"/>
    </row>
    <row r="904" spans="1:90" ht="15.95" hidden="1" customHeight="1">
      <c r="A904" s="1388">
        <v>32</v>
      </c>
      <c r="B904" s="1388" t="s">
        <v>536</v>
      </c>
      <c r="C904" s="1202" t="s">
        <v>1041</v>
      </c>
      <c r="D904" s="1744"/>
      <c r="W904" s="1605"/>
      <c r="X904" s="1605"/>
      <c r="Y904" s="1605"/>
      <c r="Z904" s="1605"/>
      <c r="AA904" s="1605"/>
      <c r="AB904" s="1605"/>
      <c r="AC904" s="1605"/>
      <c r="AD904" s="1605"/>
      <c r="AE904" s="2595" t="s">
        <v>706</v>
      </c>
      <c r="AF904" s="2595"/>
      <c r="AG904" s="2595"/>
      <c r="AH904" s="2595"/>
      <c r="AI904" s="2595"/>
      <c r="AJ904" s="2595"/>
      <c r="AK904" s="2595"/>
      <c r="AL904" s="2595"/>
      <c r="AM904" s="2595"/>
      <c r="AN904" s="1708"/>
      <c r="AO904" s="2595" t="s">
        <v>535</v>
      </c>
      <c r="AP904" s="2595"/>
      <c r="AQ904" s="2595"/>
      <c r="AR904" s="2595"/>
      <c r="AS904" s="2595"/>
      <c r="AT904" s="2595"/>
      <c r="AU904" s="2595"/>
      <c r="AV904" s="2595"/>
      <c r="AW904" s="2595"/>
      <c r="AX904" s="1625"/>
      <c r="AY904" s="1634"/>
      <c r="AZ904" s="1634"/>
      <c r="CI904" s="1634"/>
      <c r="CJ904" s="1634"/>
    </row>
    <row r="905" spans="1:90" ht="15.95" hidden="1" customHeight="1">
      <c r="A905" s="1388"/>
      <c r="D905" s="1744"/>
      <c r="W905" s="1605"/>
      <c r="X905" s="1605"/>
      <c r="Y905" s="1605"/>
      <c r="Z905" s="1605"/>
      <c r="AA905" s="1605"/>
      <c r="AB905" s="1605"/>
      <c r="AC905" s="1605"/>
      <c r="AD905" s="1605"/>
      <c r="AE905" s="2277" t="s">
        <v>574</v>
      </c>
      <c r="AF905" s="2277"/>
      <c r="AG905" s="2277"/>
      <c r="AH905" s="2308"/>
      <c r="AI905" s="2308"/>
      <c r="AJ905" s="2277"/>
      <c r="AK905" s="2308"/>
      <c r="AL905" s="2277"/>
      <c r="AM905" s="2277"/>
      <c r="AN905" s="1708"/>
      <c r="AO905" s="2277" t="s">
        <v>574</v>
      </c>
      <c r="AP905" s="2227"/>
      <c r="AQ905" s="2227"/>
      <c r="AR905" s="2228"/>
      <c r="AS905" s="2228"/>
      <c r="AT905" s="2228"/>
      <c r="AU905" s="2227"/>
      <c r="AV905" s="2227"/>
      <c r="AW905" s="2227"/>
      <c r="AX905" s="874"/>
      <c r="AY905" s="1634"/>
      <c r="AZ905" s="1634"/>
      <c r="CI905" s="1634"/>
      <c r="CJ905" s="1634"/>
    </row>
    <row r="906" spans="1:90" ht="15.95" hidden="1" customHeight="1">
      <c r="A906" s="1388"/>
      <c r="C906" s="1634" t="s">
        <v>736</v>
      </c>
      <c r="D906" s="1744"/>
      <c r="W906" s="1605"/>
      <c r="X906" s="1605"/>
      <c r="Y906" s="1605"/>
      <c r="Z906" s="1605"/>
      <c r="AA906" s="1605"/>
      <c r="AB906" s="1605"/>
      <c r="AC906" s="1605"/>
      <c r="AD906" s="1605"/>
      <c r="AE906" s="2502"/>
      <c r="AF906" s="2502"/>
      <c r="AG906" s="2502"/>
      <c r="AH906" s="2502"/>
      <c r="AI906" s="2502"/>
      <c r="AJ906" s="2502"/>
      <c r="AK906" s="2502"/>
      <c r="AL906" s="2502"/>
      <c r="AM906" s="2502"/>
      <c r="AN906" s="1625"/>
      <c r="AO906" s="2502"/>
      <c r="AP906" s="2502"/>
      <c r="AQ906" s="2502"/>
      <c r="AR906" s="2502"/>
      <c r="AS906" s="2502"/>
      <c r="AT906" s="2502"/>
      <c r="AU906" s="2502"/>
      <c r="AV906" s="2502"/>
      <c r="AW906" s="2502"/>
      <c r="AX906" s="1625"/>
      <c r="AY906" s="1634"/>
      <c r="AZ906" s="1634"/>
      <c r="CI906" s="1634"/>
      <c r="CJ906" s="1634"/>
    </row>
    <row r="907" spans="1:90" ht="15.95" hidden="1" customHeight="1">
      <c r="A907" s="1388"/>
      <c r="C907" s="1634" t="s">
        <v>735</v>
      </c>
      <c r="W907" s="2034"/>
      <c r="X907" s="2034"/>
      <c r="Y907" s="2034"/>
      <c r="Z907" s="2034"/>
      <c r="AA907" s="2034"/>
      <c r="AB907" s="2034"/>
      <c r="AC907" s="2034"/>
      <c r="AD907" s="1605"/>
      <c r="AE907" s="2502"/>
      <c r="AF907" s="2502"/>
      <c r="AG907" s="2502"/>
      <c r="AH907" s="2502"/>
      <c r="AI907" s="2502"/>
      <c r="AJ907" s="2502"/>
      <c r="AK907" s="2502"/>
      <c r="AL907" s="2502"/>
      <c r="AM907" s="2502"/>
      <c r="AN907" s="1611"/>
      <c r="AO907" s="2502"/>
      <c r="AP907" s="2502"/>
      <c r="AQ907" s="2502"/>
      <c r="AR907" s="2502"/>
      <c r="AS907" s="2502"/>
      <c r="AT907" s="2502"/>
      <c r="AU907" s="2502"/>
      <c r="AV907" s="2502"/>
      <c r="AW907" s="2502"/>
      <c r="AX907" s="1389"/>
      <c r="AY907" s="1634"/>
      <c r="AZ907" s="1634"/>
      <c r="CI907" s="1634"/>
      <c r="CJ907" s="1634"/>
    </row>
    <row r="908" spans="1:90" ht="15.95" hidden="1" customHeight="1">
      <c r="A908" s="1388"/>
      <c r="C908" s="1634" t="s">
        <v>1043</v>
      </c>
      <c r="W908" s="1605"/>
      <c r="X908" s="1605"/>
      <c r="Y908" s="1605"/>
      <c r="Z908" s="1605"/>
      <c r="AA908" s="1605"/>
      <c r="AB908" s="1605"/>
      <c r="AC908" s="1605"/>
      <c r="AD908" s="1605"/>
      <c r="AE908" s="2502"/>
      <c r="AF908" s="2502"/>
      <c r="AG908" s="2502"/>
      <c r="AH908" s="2502"/>
      <c r="AI908" s="2502"/>
      <c r="AJ908" s="2502"/>
      <c r="AK908" s="2502"/>
      <c r="AL908" s="2502"/>
      <c r="AM908" s="2502"/>
      <c r="AN908" s="1611"/>
      <c r="AO908" s="2502"/>
      <c r="AP908" s="2502"/>
      <c r="AQ908" s="2502"/>
      <c r="AR908" s="2502"/>
      <c r="AS908" s="2502"/>
      <c r="AT908" s="2502"/>
      <c r="AU908" s="2502"/>
      <c r="AV908" s="2502"/>
      <c r="AW908" s="2502"/>
      <c r="AX908" s="1389"/>
      <c r="AY908" s="1634"/>
      <c r="AZ908" s="1634"/>
      <c r="CI908" s="1634"/>
      <c r="CJ908" s="1634"/>
    </row>
    <row r="909" spans="1:90" ht="15.75" hidden="1" customHeight="1" thickBot="1">
      <c r="C909" s="2394" t="s">
        <v>580</v>
      </c>
      <c r="D909" s="2394"/>
      <c r="E909" s="2394"/>
      <c r="F909" s="2394"/>
      <c r="G909" s="2394"/>
      <c r="H909" s="2394"/>
      <c r="I909" s="2394"/>
      <c r="J909" s="2394"/>
      <c r="K909" s="2394"/>
      <c r="L909" s="2394"/>
      <c r="M909" s="2394"/>
      <c r="N909" s="2394"/>
      <c r="O909" s="2394"/>
      <c r="P909" s="2394"/>
      <c r="Q909" s="2394"/>
      <c r="R909" s="2394"/>
      <c r="S909" s="2394"/>
      <c r="T909" s="2394"/>
      <c r="U909" s="2394"/>
      <c r="V909" s="2394"/>
      <c r="W909" s="2394"/>
      <c r="X909" s="2394"/>
      <c r="Y909" s="2394"/>
      <c r="Z909" s="1670"/>
      <c r="AA909" s="1672"/>
      <c r="AE909" s="2430">
        <v>0</v>
      </c>
      <c r="AF909" s="2430"/>
      <c r="AG909" s="2430"/>
      <c r="AH909" s="2431"/>
      <c r="AI909" s="2431"/>
      <c r="AJ909" s="2430"/>
      <c r="AK909" s="2432"/>
      <c r="AL909" s="2430"/>
      <c r="AM909" s="2430"/>
      <c r="AN909" s="1664"/>
      <c r="AO909" s="2430">
        <v>0</v>
      </c>
      <c r="AP909" s="2430"/>
      <c r="AQ909" s="2430"/>
      <c r="AR909" s="2431"/>
      <c r="AS909" s="2431"/>
      <c r="AT909" s="2432"/>
      <c r="AU909" s="2430"/>
      <c r="AV909" s="2430"/>
      <c r="AW909" s="2430"/>
      <c r="BA909" s="1672" t="s">
        <v>580</v>
      </c>
      <c r="BB909" s="1672"/>
      <c r="BC909" s="1672"/>
      <c r="BD909" s="1672"/>
      <c r="BE909" s="1672"/>
      <c r="BF909" s="1672"/>
      <c r="BG909" s="1672"/>
      <c r="BH909" s="1672"/>
      <c r="BI909" s="1672"/>
      <c r="BJ909" s="1672"/>
      <c r="BK909" s="1672"/>
      <c r="BL909" s="1672"/>
      <c r="BM909" s="1672"/>
      <c r="BN909" s="1672"/>
      <c r="BO909" s="1672"/>
      <c r="BP909" s="1672"/>
      <c r="BQ909" s="1672"/>
      <c r="BR909" s="1672"/>
      <c r="BU909" s="2222">
        <v>0</v>
      </c>
      <c r="BV909" s="2222"/>
      <c r="BW909" s="2222"/>
      <c r="BX909" s="2222"/>
      <c r="BY909" s="2222"/>
      <c r="BZ909" s="2222"/>
      <c r="CB909" s="2222">
        <v>0</v>
      </c>
      <c r="CC909" s="2222"/>
      <c r="CD909" s="2222"/>
      <c r="CE909" s="2222"/>
      <c r="CF909" s="2222"/>
      <c r="CG909" s="2222"/>
      <c r="CH909" s="257"/>
      <c r="CK909" s="1754"/>
      <c r="CL909" s="1754"/>
    </row>
    <row r="910" spans="1:90" ht="15.75" hidden="1" customHeight="1" thickTop="1">
      <c r="C910" s="1670"/>
      <c r="D910" s="1670"/>
      <c r="E910" s="1670"/>
      <c r="F910" s="1670"/>
      <c r="G910" s="1670"/>
      <c r="H910" s="1670"/>
      <c r="I910" s="1670"/>
      <c r="J910" s="1670"/>
      <c r="K910" s="1670"/>
      <c r="L910" s="1670"/>
      <c r="M910" s="1670"/>
      <c r="N910" s="1670"/>
      <c r="O910" s="1670"/>
      <c r="P910" s="1670"/>
      <c r="Q910" s="1670"/>
      <c r="R910" s="1670"/>
      <c r="S910" s="1670"/>
      <c r="T910" s="1670"/>
      <c r="U910" s="1670"/>
      <c r="V910" s="1670"/>
      <c r="W910" s="1670"/>
      <c r="X910" s="1670"/>
      <c r="Y910" s="1670"/>
      <c r="Z910" s="1670"/>
      <c r="AA910" s="1672"/>
      <c r="AE910" s="1682"/>
      <c r="AF910" s="1682"/>
      <c r="AG910" s="1682"/>
      <c r="AH910" s="1682"/>
      <c r="AI910" s="1682"/>
      <c r="AJ910" s="1682"/>
      <c r="AK910" s="1682"/>
      <c r="AL910" s="1682"/>
      <c r="AM910" s="1682"/>
      <c r="AN910" s="1664"/>
      <c r="AO910" s="1682"/>
      <c r="AP910" s="1682"/>
      <c r="AQ910" s="1682"/>
      <c r="AR910" s="1682"/>
      <c r="AS910" s="1682"/>
      <c r="AT910" s="1682"/>
      <c r="AU910" s="1682"/>
      <c r="AV910" s="1682"/>
      <c r="AW910" s="1682"/>
      <c r="BA910" s="1672"/>
      <c r="BB910" s="1672"/>
      <c r="BC910" s="1672"/>
      <c r="BD910" s="1672"/>
      <c r="BE910" s="1672"/>
      <c r="BF910" s="1672"/>
      <c r="BG910" s="1672"/>
      <c r="BH910" s="1672"/>
      <c r="BI910" s="1672"/>
      <c r="BJ910" s="1672"/>
      <c r="BK910" s="1672"/>
      <c r="BL910" s="1672"/>
      <c r="BM910" s="1672"/>
      <c r="BN910" s="1672"/>
      <c r="BO910" s="1672"/>
      <c r="BP910" s="1672"/>
      <c r="BQ910" s="1672"/>
      <c r="BR910" s="1672"/>
      <c r="BU910" s="257"/>
      <c r="BV910" s="257"/>
      <c r="BW910" s="257"/>
      <c r="BX910" s="257"/>
      <c r="BY910" s="257"/>
      <c r="BZ910" s="257"/>
      <c r="CB910" s="257"/>
      <c r="CC910" s="257"/>
      <c r="CD910" s="257"/>
      <c r="CE910" s="257"/>
      <c r="CF910" s="257"/>
      <c r="CG910" s="257"/>
      <c r="CH910" s="257"/>
      <c r="CK910" s="1754"/>
      <c r="CL910" s="1754"/>
    </row>
    <row r="911" spans="1:90" ht="18.75" customHeight="1">
      <c r="A911" s="1712">
        <v>2</v>
      </c>
      <c r="B911" s="1672" t="s">
        <v>536</v>
      </c>
      <c r="C911" s="881" t="s">
        <v>1365</v>
      </c>
      <c r="F911" s="1702"/>
      <c r="AE911" s="2237" t="s">
        <v>706</v>
      </c>
      <c r="AF911" s="2237"/>
      <c r="AG911" s="2237"/>
      <c r="AH911" s="2237"/>
      <c r="AI911" s="2237"/>
      <c r="AJ911" s="2237"/>
      <c r="AK911" s="2237"/>
      <c r="AL911" s="2237"/>
      <c r="AM911" s="2237"/>
      <c r="AN911" s="1708"/>
      <c r="AO911" s="2411" t="s">
        <v>535</v>
      </c>
      <c r="AP911" s="2237"/>
      <c r="AQ911" s="2237"/>
      <c r="AR911" s="2237"/>
      <c r="AS911" s="2237"/>
      <c r="AT911" s="2237"/>
      <c r="AU911" s="2237"/>
      <c r="AV911" s="2237"/>
      <c r="AW911" s="2237"/>
    </row>
    <row r="912" spans="1:90" ht="17.25" customHeight="1">
      <c r="F912" s="1702"/>
      <c r="AE912" s="2277" t="s">
        <v>574</v>
      </c>
      <c r="AF912" s="2277"/>
      <c r="AG912" s="2277"/>
      <c r="AH912" s="2308"/>
      <c r="AI912" s="2308"/>
      <c r="AJ912" s="2277"/>
      <c r="AK912" s="2308"/>
      <c r="AL912" s="2277"/>
      <c r="AM912" s="2277"/>
      <c r="AN912" s="1708"/>
      <c r="AO912" s="2277" t="s">
        <v>574</v>
      </c>
      <c r="AP912" s="2227"/>
      <c r="AQ912" s="2227"/>
      <c r="AR912" s="2228"/>
      <c r="AS912" s="2228"/>
      <c r="AT912" s="2228"/>
      <c r="AU912" s="2227"/>
      <c r="AV912" s="2227"/>
      <c r="AW912" s="2227"/>
    </row>
    <row r="913" spans="1:90" ht="18" customHeight="1">
      <c r="C913" s="1385" t="s">
        <v>1935</v>
      </c>
      <c r="F913" s="1702"/>
      <c r="AE913" s="2466">
        <v>197150558168</v>
      </c>
      <c r="AF913" s="2466"/>
      <c r="AG913" s="2466"/>
      <c r="AH913" s="2467"/>
      <c r="AI913" s="2467"/>
      <c r="AJ913" s="2466"/>
      <c r="AK913" s="2601"/>
      <c r="AL913" s="2466"/>
      <c r="AM913" s="2466"/>
      <c r="AN913" s="1690"/>
      <c r="AO913" s="2592">
        <v>96635673597</v>
      </c>
      <c r="AP913" s="2592"/>
      <c r="AQ913" s="2592"/>
      <c r="AR913" s="2592"/>
      <c r="AS913" s="2592"/>
      <c r="AT913" s="2592"/>
      <c r="AU913" s="2592"/>
      <c r="AV913" s="2592"/>
      <c r="AW913" s="2592"/>
    </row>
    <row r="914" spans="1:90" ht="19.5" customHeight="1">
      <c r="C914" s="1385" t="s">
        <v>1486</v>
      </c>
      <c r="F914" s="1702"/>
      <c r="AE914" s="2502">
        <v>25090891649</v>
      </c>
      <c r="AF914" s="2502"/>
      <c r="AG914" s="2502"/>
      <c r="AH914" s="2502"/>
      <c r="AI914" s="2502"/>
      <c r="AJ914" s="2502"/>
      <c r="AK914" s="2502"/>
      <c r="AL914" s="2502"/>
      <c r="AM914" s="2502"/>
      <c r="AN914" s="1690"/>
      <c r="AO914" s="2249">
        <v>42013762420</v>
      </c>
      <c r="AP914" s="2249"/>
      <c r="AQ914" s="2249"/>
      <c r="AR914" s="2249"/>
      <c r="AS914" s="2249"/>
      <c r="AT914" s="2249"/>
      <c r="AU914" s="2249"/>
      <c r="AV914" s="2249"/>
      <c r="AW914" s="2249"/>
    </row>
    <row r="915" spans="1:90" ht="19.5" customHeight="1">
      <c r="C915" s="1385" t="s">
        <v>1485</v>
      </c>
      <c r="F915" s="1702"/>
      <c r="AE915" s="2502">
        <v>376650296338</v>
      </c>
      <c r="AF915" s="2502"/>
      <c r="AG915" s="2502"/>
      <c r="AH915" s="2502"/>
      <c r="AI915" s="2502"/>
      <c r="AJ915" s="2502"/>
      <c r="AK915" s="2502"/>
      <c r="AL915" s="2502"/>
      <c r="AM915" s="2502"/>
      <c r="AN915" s="1690"/>
      <c r="AO915" s="2249">
        <v>443227095385</v>
      </c>
      <c r="AP915" s="2249"/>
      <c r="AQ915" s="2249"/>
      <c r="AR915" s="2249"/>
      <c r="AS915" s="2249"/>
      <c r="AT915" s="2249"/>
      <c r="AU915" s="2249"/>
      <c r="AV915" s="2249"/>
      <c r="AW915" s="2249"/>
    </row>
    <row r="916" spans="1:90" ht="19.5" hidden="1" customHeight="1">
      <c r="C916" s="1385" t="s">
        <v>1959</v>
      </c>
      <c r="F916" s="1702"/>
      <c r="AE916" s="2502">
        <v>0</v>
      </c>
      <c r="AF916" s="2502"/>
      <c r="AG916" s="2502"/>
      <c r="AH916" s="2502"/>
      <c r="AI916" s="2502"/>
      <c r="AJ916" s="2502"/>
      <c r="AK916" s="2502"/>
      <c r="AL916" s="2502"/>
      <c r="AM916" s="2502"/>
      <c r="AN916" s="1690"/>
      <c r="AO916" s="2249">
        <v>0</v>
      </c>
      <c r="AP916" s="2249"/>
      <c r="AQ916" s="2249"/>
      <c r="AR916" s="2249"/>
      <c r="AS916" s="2249"/>
      <c r="AT916" s="2249"/>
      <c r="AU916" s="2249"/>
      <c r="AV916" s="2249"/>
      <c r="AW916" s="2249"/>
    </row>
    <row r="917" spans="1:90" ht="17.25" customHeight="1" thickBot="1">
      <c r="C917" s="2394" t="s">
        <v>580</v>
      </c>
      <c r="D917" s="2394"/>
      <c r="E917" s="2394"/>
      <c r="F917" s="2394"/>
      <c r="G917" s="2394"/>
      <c r="H917" s="2394"/>
      <c r="I917" s="2394"/>
      <c r="J917" s="2394"/>
      <c r="K917" s="2394"/>
      <c r="L917" s="2394"/>
      <c r="M917" s="2394"/>
      <c r="N917" s="2394"/>
      <c r="O917" s="2394"/>
      <c r="P917" s="2394"/>
      <c r="Q917" s="2394"/>
      <c r="R917" s="2394"/>
      <c r="S917" s="2394"/>
      <c r="T917" s="2394"/>
      <c r="U917" s="2394"/>
      <c r="V917" s="2394"/>
      <c r="W917" s="2394"/>
      <c r="X917" s="2394"/>
      <c r="Y917" s="2394"/>
      <c r="Z917" s="1670"/>
      <c r="AA917" s="1672"/>
      <c r="AE917" s="2243">
        <v>598891746155</v>
      </c>
      <c r="AF917" s="2243"/>
      <c r="AG917" s="2243"/>
      <c r="AH917" s="2244"/>
      <c r="AI917" s="2244"/>
      <c r="AJ917" s="2243"/>
      <c r="AK917" s="2245"/>
      <c r="AL917" s="2243"/>
      <c r="AM917" s="2243"/>
      <c r="AN917" s="1621"/>
      <c r="AO917" s="2243">
        <v>581876531402</v>
      </c>
      <c r="AP917" s="2243"/>
      <c r="AQ917" s="2243"/>
      <c r="AR917" s="2244"/>
      <c r="AS917" s="2244"/>
      <c r="AT917" s="2245"/>
      <c r="AU917" s="2243"/>
      <c r="AV917" s="2243"/>
      <c r="AW917" s="2243"/>
      <c r="BA917" s="1672" t="s">
        <v>580</v>
      </c>
      <c r="BB917" s="1672"/>
      <c r="BC917" s="1672"/>
      <c r="BD917" s="1672"/>
      <c r="BE917" s="1672"/>
      <c r="BF917" s="1672"/>
      <c r="BG917" s="1672"/>
      <c r="BH917" s="1672"/>
      <c r="BI917" s="1672"/>
      <c r="BJ917" s="1672"/>
      <c r="BK917" s="1672"/>
      <c r="BL917" s="1672"/>
      <c r="BM917" s="1672"/>
      <c r="BN917" s="1672"/>
      <c r="BO917" s="1672"/>
      <c r="BP917" s="1672"/>
      <c r="BQ917" s="1672"/>
      <c r="BR917" s="1672"/>
      <c r="BU917" s="2222">
        <v>0</v>
      </c>
      <c r="BV917" s="2222"/>
      <c r="BW917" s="2222"/>
      <c r="BX917" s="2222"/>
      <c r="BY917" s="2222"/>
      <c r="BZ917" s="2222"/>
      <c r="CB917" s="2222">
        <v>0</v>
      </c>
      <c r="CC917" s="2222"/>
      <c r="CD917" s="2222"/>
      <c r="CE917" s="2222"/>
      <c r="CF917" s="2222"/>
      <c r="CG917" s="2222"/>
      <c r="CH917" s="257"/>
      <c r="CI917" s="1226"/>
      <c r="CJ917" s="1279"/>
      <c r="CK917" s="1696"/>
      <c r="CL917" s="1696"/>
    </row>
    <row r="918" spans="1:90" ht="15.75" customHeight="1" thickTop="1">
      <c r="C918" s="1670"/>
      <c r="D918" s="1670"/>
      <c r="E918" s="1670"/>
      <c r="F918" s="1670"/>
      <c r="G918" s="1670"/>
      <c r="H918" s="1670"/>
      <c r="I918" s="1670"/>
      <c r="J918" s="1670"/>
      <c r="K918" s="1670"/>
      <c r="L918" s="1670"/>
      <c r="M918" s="1670"/>
      <c r="N918" s="1670"/>
      <c r="O918" s="1670"/>
      <c r="P918" s="1670"/>
      <c r="Q918" s="1670"/>
      <c r="R918" s="1670"/>
      <c r="S918" s="1670"/>
      <c r="T918" s="1670"/>
      <c r="U918" s="1670"/>
      <c r="V918" s="1670"/>
      <c r="W918" s="1670"/>
      <c r="X918" s="1670"/>
      <c r="Y918" s="1670"/>
      <c r="Z918" s="1670"/>
      <c r="AA918" s="1672"/>
      <c r="AE918" s="1682"/>
      <c r="AF918" s="1682"/>
      <c r="AG918" s="1682"/>
      <c r="AH918" s="1682"/>
      <c r="AI918" s="1682"/>
      <c r="AJ918" s="1682"/>
      <c r="AK918" s="1682"/>
      <c r="AL918" s="1682"/>
      <c r="AM918" s="1682"/>
      <c r="AN918" s="1644"/>
      <c r="AO918" s="1682"/>
      <c r="AP918" s="1682"/>
      <c r="AQ918" s="1682"/>
      <c r="AR918" s="1682"/>
      <c r="AS918" s="1682"/>
      <c r="AT918" s="1682"/>
      <c r="AU918" s="1682"/>
      <c r="AV918" s="1682"/>
      <c r="AW918" s="1682"/>
      <c r="AX918" s="1625"/>
      <c r="BA918" s="1672"/>
      <c r="BB918" s="1672"/>
      <c r="BC918" s="1672"/>
      <c r="BD918" s="1672"/>
      <c r="BE918" s="1672"/>
      <c r="BF918" s="1672"/>
      <c r="BG918" s="1672"/>
      <c r="BH918" s="1672"/>
      <c r="BI918" s="1672"/>
      <c r="BJ918" s="1672"/>
      <c r="BK918" s="1672"/>
      <c r="BL918" s="1672"/>
      <c r="BM918" s="1672"/>
      <c r="BN918" s="1672"/>
      <c r="BO918" s="1672"/>
      <c r="BP918" s="1672"/>
      <c r="BQ918" s="1672"/>
      <c r="BR918" s="1672"/>
      <c r="BU918" s="257"/>
      <c r="BV918" s="257"/>
      <c r="BW918" s="257"/>
      <c r="BX918" s="257"/>
      <c r="BY918" s="257"/>
      <c r="BZ918" s="257"/>
      <c r="CB918" s="257"/>
      <c r="CC918" s="257"/>
      <c r="CD918" s="257"/>
      <c r="CE918" s="257"/>
      <c r="CF918" s="257"/>
      <c r="CG918" s="257"/>
      <c r="CH918" s="257"/>
      <c r="CK918" s="1754"/>
      <c r="CL918" s="1754"/>
    </row>
    <row r="919" spans="1:90" ht="21" customHeight="1">
      <c r="A919" s="1712">
        <v>3</v>
      </c>
      <c r="B919" s="908" t="s">
        <v>536</v>
      </c>
      <c r="C919" s="908" t="s">
        <v>1042</v>
      </c>
      <c r="D919" s="882"/>
      <c r="E919" s="882"/>
      <c r="F919" s="1670"/>
      <c r="G919" s="1670"/>
      <c r="H919" s="1670"/>
      <c r="I919" s="1670"/>
      <c r="J919" s="1670"/>
      <c r="K919" s="1670"/>
      <c r="L919" s="1670"/>
      <c r="M919" s="1670"/>
      <c r="N919" s="1670"/>
      <c r="O919" s="1670"/>
      <c r="P919" s="1670"/>
      <c r="Q919" s="1670"/>
      <c r="R919" s="1670"/>
      <c r="S919" s="1670"/>
      <c r="T919" s="1670"/>
      <c r="U919" s="1670"/>
      <c r="V919" s="1670"/>
      <c r="W919" s="1670"/>
      <c r="X919" s="1670"/>
      <c r="Y919" s="1670"/>
      <c r="Z919" s="1670"/>
      <c r="AA919" s="1672"/>
      <c r="AE919" s="2237" t="s">
        <v>706</v>
      </c>
      <c r="AF919" s="2237"/>
      <c r="AG919" s="2237"/>
      <c r="AH919" s="2237"/>
      <c r="AI919" s="2237"/>
      <c r="AJ919" s="2237"/>
      <c r="AK919" s="2237"/>
      <c r="AL919" s="2237"/>
      <c r="AM919" s="2237"/>
      <c r="AN919" s="1626"/>
      <c r="AO919" s="2237" t="s">
        <v>535</v>
      </c>
      <c r="AP919" s="2237"/>
      <c r="AQ919" s="2237"/>
      <c r="AR919" s="2237"/>
      <c r="AS919" s="2237"/>
      <c r="AT919" s="2237"/>
      <c r="AU919" s="2237"/>
      <c r="AV919" s="2237"/>
      <c r="AW919" s="2237"/>
      <c r="BA919" s="1672"/>
      <c r="BB919" s="1672"/>
      <c r="BC919" s="1672"/>
      <c r="BD919" s="1672"/>
      <c r="BE919" s="1672"/>
      <c r="BF919" s="1672"/>
      <c r="BG919" s="1672"/>
      <c r="BH919" s="1672"/>
      <c r="BI919" s="1672"/>
      <c r="BJ919" s="1672"/>
      <c r="BK919" s="1672"/>
      <c r="BL919" s="1672"/>
      <c r="BM919" s="1672"/>
      <c r="BN919" s="1672"/>
      <c r="BO919" s="1672"/>
      <c r="BP919" s="1672"/>
      <c r="BQ919" s="1672"/>
      <c r="BR919" s="1672"/>
      <c r="BU919" s="257"/>
      <c r="BV919" s="257"/>
      <c r="BW919" s="257"/>
      <c r="BX919" s="257"/>
      <c r="BY919" s="257"/>
      <c r="BZ919" s="257"/>
      <c r="CB919" s="257"/>
      <c r="CC919" s="257"/>
      <c r="CD919" s="257"/>
      <c r="CE919" s="257"/>
      <c r="CF919" s="257"/>
      <c r="CG919" s="257"/>
      <c r="CH919" s="257"/>
      <c r="CK919" s="1754"/>
      <c r="CL919" s="1754"/>
    </row>
    <row r="920" spans="1:90" ht="17.25" customHeight="1">
      <c r="C920" s="1670"/>
      <c r="D920" s="1670"/>
      <c r="E920" s="1670"/>
      <c r="F920" s="1670"/>
      <c r="G920" s="1670"/>
      <c r="H920" s="1670"/>
      <c r="I920" s="1670"/>
      <c r="J920" s="1670"/>
      <c r="K920" s="1670"/>
      <c r="L920" s="1670"/>
      <c r="M920" s="1670"/>
      <c r="N920" s="1670"/>
      <c r="O920" s="1670"/>
      <c r="P920" s="1670"/>
      <c r="Q920" s="1670"/>
      <c r="R920" s="1670"/>
      <c r="S920" s="1670"/>
      <c r="T920" s="1670"/>
      <c r="U920" s="1670"/>
      <c r="V920" s="1670"/>
      <c r="W920" s="1670"/>
      <c r="X920" s="1670"/>
      <c r="Y920" s="1670"/>
      <c r="Z920" s="1670"/>
      <c r="AA920" s="1672"/>
      <c r="AE920" s="2238" t="s">
        <v>574</v>
      </c>
      <c r="AF920" s="2238"/>
      <c r="AG920" s="2238"/>
      <c r="AH920" s="2239"/>
      <c r="AI920" s="2239"/>
      <c r="AJ920" s="2238"/>
      <c r="AK920" s="2239"/>
      <c r="AL920" s="2238"/>
      <c r="AM920" s="2238"/>
      <c r="AN920" s="1626"/>
      <c r="AO920" s="2238" t="s">
        <v>574</v>
      </c>
      <c r="AP920" s="2397"/>
      <c r="AQ920" s="2397"/>
      <c r="AR920" s="2398"/>
      <c r="AS920" s="2398"/>
      <c r="AT920" s="2398"/>
      <c r="AU920" s="2397"/>
      <c r="AV920" s="2397"/>
      <c r="AW920" s="2397"/>
      <c r="BA920" s="1672"/>
      <c r="BB920" s="1672"/>
      <c r="BC920" s="1672"/>
      <c r="BD920" s="1672"/>
      <c r="BE920" s="1672"/>
      <c r="BF920" s="1672"/>
      <c r="BG920" s="1672"/>
      <c r="BH920" s="1672"/>
      <c r="BI920" s="1672"/>
      <c r="BJ920" s="1672"/>
      <c r="BK920" s="1672"/>
      <c r="BL920" s="1672"/>
      <c r="BM920" s="1672"/>
      <c r="BN920" s="1672"/>
      <c r="BO920" s="1672"/>
      <c r="BP920" s="1672"/>
      <c r="BQ920" s="1672"/>
      <c r="BR920" s="1672"/>
      <c r="BU920" s="257"/>
      <c r="BV920" s="257"/>
      <c r="BW920" s="257"/>
      <c r="BX920" s="257"/>
      <c r="BY920" s="257"/>
      <c r="BZ920" s="257"/>
      <c r="CB920" s="257"/>
      <c r="CC920" s="257"/>
      <c r="CD920" s="257"/>
      <c r="CE920" s="257"/>
      <c r="CF920" s="257"/>
      <c r="CG920" s="257"/>
      <c r="CH920" s="257"/>
      <c r="CK920" s="1754"/>
      <c r="CL920" s="1754"/>
    </row>
    <row r="921" spans="1:90" ht="15.75" customHeight="1">
      <c r="C921" s="1745" t="s">
        <v>1936</v>
      </c>
      <c r="D921" s="1670"/>
      <c r="E921" s="1670"/>
      <c r="F921" s="1670"/>
      <c r="G921" s="1670"/>
      <c r="H921" s="1670"/>
      <c r="I921" s="1670"/>
      <c r="J921" s="1670"/>
      <c r="K921" s="1670"/>
      <c r="L921" s="1670"/>
      <c r="M921" s="1670"/>
      <c r="N921" s="1670"/>
      <c r="O921" s="1670"/>
      <c r="P921" s="1670"/>
      <c r="Q921" s="1670"/>
      <c r="R921" s="1670"/>
      <c r="S921" s="1670"/>
      <c r="T921" s="1670"/>
      <c r="U921" s="1670"/>
      <c r="V921" s="1670"/>
      <c r="W921" s="1670"/>
      <c r="X921" s="1670"/>
      <c r="Y921" s="1670"/>
      <c r="Z921" s="1670"/>
      <c r="AA921" s="1672"/>
      <c r="AE921" s="2567">
        <v>185861689552</v>
      </c>
      <c r="AF921" s="2567"/>
      <c r="AG921" s="2567"/>
      <c r="AH921" s="2567"/>
      <c r="AI921" s="2567"/>
      <c r="AJ921" s="2567"/>
      <c r="AK921" s="2567"/>
      <c r="AL921" s="2567"/>
      <c r="AM921" s="2567"/>
      <c r="AN921" s="1621"/>
      <c r="AO921" s="2567">
        <v>96540880987</v>
      </c>
      <c r="AP921" s="2567"/>
      <c r="AQ921" s="2567"/>
      <c r="AR921" s="2567"/>
      <c r="AS921" s="2567"/>
      <c r="AT921" s="2567"/>
      <c r="AU921" s="2567"/>
      <c r="AV921" s="2567"/>
      <c r="AW921" s="2567"/>
      <c r="BA921" s="1672"/>
      <c r="BB921" s="1672"/>
      <c r="BC921" s="1672"/>
      <c r="BD921" s="1672"/>
      <c r="BE921" s="1672"/>
      <c r="BF921" s="1672"/>
      <c r="BG921" s="1672"/>
      <c r="BH921" s="1672"/>
      <c r="BI921" s="1672"/>
      <c r="BJ921" s="1672"/>
      <c r="BK921" s="1672"/>
      <c r="BL921" s="1672"/>
      <c r="BM921" s="1672"/>
      <c r="BN921" s="1672"/>
      <c r="BO921" s="1672"/>
      <c r="BP921" s="1672"/>
      <c r="BQ921" s="1672"/>
      <c r="BR921" s="1672"/>
      <c r="BU921" s="257"/>
      <c r="BV921" s="257"/>
      <c r="BW921" s="257"/>
      <c r="BX921" s="257"/>
      <c r="BY921" s="257"/>
      <c r="BZ921" s="257"/>
      <c r="CB921" s="257"/>
      <c r="CC921" s="257"/>
      <c r="CD921" s="257"/>
      <c r="CE921" s="257"/>
      <c r="CF921" s="257"/>
      <c r="CG921" s="257"/>
      <c r="CH921" s="257"/>
      <c r="CK921" s="1754"/>
      <c r="CL921" s="1754"/>
    </row>
    <row r="922" spans="1:90" ht="17.25" customHeight="1">
      <c r="C922" s="1745" t="s">
        <v>1406</v>
      </c>
      <c r="D922" s="1670"/>
      <c r="E922" s="1670"/>
      <c r="F922" s="1670"/>
      <c r="G922" s="1670"/>
      <c r="H922" s="1670"/>
      <c r="I922" s="1670"/>
      <c r="J922" s="1670"/>
      <c r="K922" s="1670"/>
      <c r="L922" s="1670"/>
      <c r="M922" s="1670"/>
      <c r="N922" s="1670"/>
      <c r="O922" s="1670"/>
      <c r="P922" s="1670"/>
      <c r="Q922" s="1670"/>
      <c r="R922" s="1670"/>
      <c r="S922" s="1670"/>
      <c r="T922" s="1670"/>
      <c r="U922" s="1670"/>
      <c r="V922" s="1670"/>
      <c r="W922" s="1670"/>
      <c r="X922" s="1670"/>
      <c r="Y922" s="1670"/>
      <c r="Z922" s="1670"/>
      <c r="AA922" s="1672"/>
      <c r="AE922" s="2232">
        <v>15454257374</v>
      </c>
      <c r="AF922" s="2232"/>
      <c r="AG922" s="2232"/>
      <c r="AH922" s="2232"/>
      <c r="AI922" s="2232"/>
      <c r="AJ922" s="2232"/>
      <c r="AK922" s="2232"/>
      <c r="AL922" s="2232"/>
      <c r="AM922" s="2232"/>
      <c r="AN922" s="1621"/>
      <c r="AO922" s="3062">
        <v>14592289714</v>
      </c>
      <c r="AP922" s="3062"/>
      <c r="AQ922" s="3062"/>
      <c r="AR922" s="3062"/>
      <c r="AS922" s="3062"/>
      <c r="AT922" s="3062"/>
      <c r="AU922" s="3062"/>
      <c r="AV922" s="3062"/>
      <c r="AW922" s="3062"/>
      <c r="BA922" s="1672"/>
      <c r="BB922" s="1672"/>
      <c r="BC922" s="1672"/>
      <c r="BD922" s="1672"/>
      <c r="BE922" s="1672"/>
      <c r="BF922" s="1672"/>
      <c r="BG922" s="1672"/>
      <c r="BH922" s="1672"/>
      <c r="BI922" s="1672"/>
      <c r="BJ922" s="1672"/>
      <c r="BK922" s="1672"/>
      <c r="BL922" s="1672"/>
      <c r="BM922" s="1672"/>
      <c r="BN922" s="1672"/>
      <c r="BO922" s="1672"/>
      <c r="BP922" s="1672"/>
      <c r="BQ922" s="1672"/>
      <c r="BR922" s="1672"/>
      <c r="BU922" s="257"/>
      <c r="BV922" s="257"/>
      <c r="BW922" s="257"/>
      <c r="BX922" s="257"/>
      <c r="BY922" s="257"/>
      <c r="BZ922" s="257"/>
      <c r="CB922" s="257"/>
      <c r="CC922" s="257"/>
      <c r="CD922" s="257"/>
      <c r="CE922" s="257"/>
      <c r="CF922" s="257"/>
      <c r="CG922" s="257"/>
      <c r="CH922" s="257"/>
      <c r="CK922" s="1754"/>
      <c r="CL922" s="1754"/>
    </row>
    <row r="923" spans="1:90" ht="17.25" customHeight="1">
      <c r="C923" s="1745" t="s">
        <v>1407</v>
      </c>
      <c r="D923" s="1670"/>
      <c r="E923" s="1670"/>
      <c r="F923" s="1670"/>
      <c r="G923" s="1670"/>
      <c r="H923" s="1670"/>
      <c r="I923" s="1670"/>
      <c r="J923" s="1670"/>
      <c r="K923" s="1670"/>
      <c r="L923" s="1670"/>
      <c r="M923" s="1670"/>
      <c r="N923" s="1670"/>
      <c r="O923" s="1670"/>
      <c r="P923" s="1670"/>
      <c r="Q923" s="1670"/>
      <c r="R923" s="1670"/>
      <c r="S923" s="1670"/>
      <c r="T923" s="1670"/>
      <c r="U923" s="1670"/>
      <c r="V923" s="1670"/>
      <c r="W923" s="1670"/>
      <c r="X923" s="1670"/>
      <c r="Y923" s="1670"/>
      <c r="Z923" s="1670"/>
      <c r="AA923" s="1672"/>
      <c r="AE923" s="2232">
        <v>344950689637</v>
      </c>
      <c r="AF923" s="2232"/>
      <c r="AG923" s="2232"/>
      <c r="AH923" s="2232"/>
      <c r="AI923" s="2232"/>
      <c r="AJ923" s="2232"/>
      <c r="AK923" s="2232"/>
      <c r="AL923" s="2232"/>
      <c r="AM923" s="2232"/>
      <c r="AN923" s="1621"/>
      <c r="AO923" s="3062">
        <v>434559437672</v>
      </c>
      <c r="AP923" s="3062"/>
      <c r="AQ923" s="3062"/>
      <c r="AR923" s="3062"/>
      <c r="AS923" s="3062"/>
      <c r="AT923" s="3062"/>
      <c r="AU923" s="3062"/>
      <c r="AV923" s="3062"/>
      <c r="AW923" s="3062"/>
      <c r="BA923" s="1672"/>
      <c r="BB923" s="1672"/>
      <c r="BC923" s="1672"/>
      <c r="BD923" s="1672"/>
      <c r="BE923" s="1672"/>
      <c r="BF923" s="1672"/>
      <c r="BG923" s="1672"/>
      <c r="BH923" s="1672"/>
      <c r="BI923" s="1672"/>
      <c r="BJ923" s="1672"/>
      <c r="BK923" s="1672"/>
      <c r="BL923" s="1672"/>
      <c r="BM923" s="1672"/>
      <c r="BN923" s="1672"/>
      <c r="BO923" s="1672"/>
      <c r="BP923" s="1672"/>
      <c r="BQ923" s="1672"/>
      <c r="BR923" s="1672"/>
      <c r="BU923" s="257"/>
      <c r="BV923" s="257"/>
      <c r="BW923" s="257"/>
      <c r="BX923" s="257"/>
      <c r="BY923" s="257"/>
      <c r="BZ923" s="257"/>
      <c r="CB923" s="257"/>
      <c r="CC923" s="257"/>
      <c r="CD923" s="257"/>
      <c r="CE923" s="257"/>
      <c r="CF923" s="257"/>
      <c r="CG923" s="257"/>
      <c r="CH923" s="257"/>
      <c r="CK923" s="1754"/>
      <c r="CL923" s="1754"/>
    </row>
    <row r="924" spans="1:90" ht="20.25" hidden="1" customHeight="1">
      <c r="C924" s="1702" t="s">
        <v>1044</v>
      </c>
      <c r="D924" s="1670"/>
      <c r="E924" s="1670"/>
      <c r="F924" s="1670"/>
      <c r="G924" s="1670"/>
      <c r="H924" s="1670"/>
      <c r="I924" s="1670"/>
      <c r="J924" s="1670"/>
      <c r="K924" s="1670"/>
      <c r="L924" s="1670"/>
      <c r="M924" s="1670"/>
      <c r="N924" s="1670"/>
      <c r="O924" s="1670"/>
      <c r="P924" s="1670"/>
      <c r="Q924" s="1670"/>
      <c r="R924" s="1670"/>
      <c r="S924" s="1670"/>
      <c r="T924" s="1670"/>
      <c r="U924" s="1670"/>
      <c r="V924" s="1670"/>
      <c r="W924" s="1670"/>
      <c r="X924" s="1670"/>
      <c r="Y924" s="1670"/>
      <c r="Z924" s="1670"/>
      <c r="AA924" s="1672"/>
      <c r="AE924" s="2231"/>
      <c r="AF924" s="2231"/>
      <c r="AG924" s="2231"/>
      <c r="AH924" s="2231"/>
      <c r="AI924" s="2231"/>
      <c r="AJ924" s="2231"/>
      <c r="AK924" s="2231"/>
      <c r="AL924" s="2231"/>
      <c r="AM924" s="2231"/>
      <c r="AN924" s="1621"/>
      <c r="AO924" s="2232"/>
      <c r="AP924" s="2232"/>
      <c r="AQ924" s="2232"/>
      <c r="AR924" s="2232"/>
      <c r="AS924" s="2232"/>
      <c r="AT924" s="2232"/>
      <c r="AU924" s="2232"/>
      <c r="AV924" s="2232"/>
      <c r="AW924" s="2232"/>
      <c r="BA924" s="1672"/>
      <c r="BB924" s="1672"/>
      <c r="BC924" s="1672"/>
      <c r="BD924" s="1672"/>
      <c r="BE924" s="1672"/>
      <c r="BF924" s="1672"/>
      <c r="BG924" s="1672"/>
      <c r="BH924" s="1672"/>
      <c r="BI924" s="1672"/>
      <c r="BJ924" s="1672"/>
      <c r="BK924" s="1672"/>
      <c r="BL924" s="1672"/>
      <c r="BM924" s="1672"/>
      <c r="BN924" s="1672"/>
      <c r="BO924" s="1672"/>
      <c r="BP924" s="1672"/>
      <c r="BQ924" s="1672"/>
      <c r="BR924" s="1672"/>
      <c r="BU924" s="257"/>
      <c r="BV924" s="257"/>
      <c r="BW924" s="257"/>
      <c r="BX924" s="257"/>
      <c r="BY924" s="257"/>
      <c r="BZ924" s="257"/>
      <c r="CB924" s="257"/>
      <c r="CC924" s="257"/>
      <c r="CD924" s="257"/>
      <c r="CE924" s="257"/>
      <c r="CF924" s="257"/>
      <c r="CG924" s="257"/>
      <c r="CH924" s="257"/>
      <c r="CK924" s="1754"/>
      <c r="CL924" s="1754"/>
    </row>
    <row r="925" spans="1:90" ht="15.75" hidden="1" customHeight="1">
      <c r="C925" s="1745" t="s">
        <v>1960</v>
      </c>
      <c r="D925" s="1670"/>
      <c r="E925" s="1670"/>
      <c r="F925" s="1670"/>
      <c r="G925" s="1670"/>
      <c r="H925" s="1670"/>
      <c r="I925" s="1670"/>
      <c r="J925" s="1670"/>
      <c r="K925" s="1670"/>
      <c r="L925" s="1670"/>
      <c r="M925" s="1670"/>
      <c r="N925" s="1670"/>
      <c r="O925" s="1670"/>
      <c r="P925" s="1670"/>
      <c r="Q925" s="1670"/>
      <c r="R925" s="1670"/>
      <c r="S925" s="1670"/>
      <c r="T925" s="1670"/>
      <c r="U925" s="1670"/>
      <c r="V925" s="1670"/>
      <c r="W925" s="1670"/>
      <c r="X925" s="1670"/>
      <c r="Y925" s="1670"/>
      <c r="Z925" s="1670"/>
      <c r="AA925" s="1672"/>
      <c r="AE925" s="2407"/>
      <c r="AF925" s="2407"/>
      <c r="AG925" s="2407"/>
      <c r="AH925" s="2407"/>
      <c r="AI925" s="2407"/>
      <c r="AJ925" s="2407"/>
      <c r="AK925" s="2407"/>
      <c r="AL925" s="2407"/>
      <c r="AM925" s="2407"/>
      <c r="AN925" s="1621"/>
      <c r="AO925" s="3063"/>
      <c r="AP925" s="3063"/>
      <c r="AQ925" s="3063"/>
      <c r="AR925" s="3063"/>
      <c r="AS925" s="3063"/>
      <c r="AT925" s="3063"/>
      <c r="AU925" s="3063"/>
      <c r="AV925" s="3063"/>
      <c r="AW925" s="3063"/>
      <c r="BA925" s="1672"/>
      <c r="BB925" s="1672"/>
      <c r="BC925" s="1672"/>
      <c r="BD925" s="1672"/>
      <c r="BE925" s="1672"/>
      <c r="BF925" s="1672"/>
      <c r="BG925" s="1672"/>
      <c r="BH925" s="1672"/>
      <c r="BI925" s="1672"/>
      <c r="BJ925" s="1672"/>
      <c r="BK925" s="1672"/>
      <c r="BL925" s="1672"/>
      <c r="BM925" s="1672"/>
      <c r="BN925" s="1672"/>
      <c r="BO925" s="1672"/>
      <c r="BP925" s="1672"/>
      <c r="BQ925" s="1672"/>
      <c r="BR925" s="1672"/>
      <c r="BU925" s="257"/>
      <c r="BV925" s="257"/>
      <c r="BW925" s="257"/>
      <c r="BX925" s="257"/>
      <c r="BY925" s="257"/>
      <c r="BZ925" s="257"/>
      <c r="CB925" s="257"/>
      <c r="CC925" s="257"/>
      <c r="CD925" s="257"/>
      <c r="CE925" s="257"/>
      <c r="CF925" s="257"/>
      <c r="CG925" s="257"/>
      <c r="CH925" s="257"/>
      <c r="CK925" s="1754"/>
      <c r="CL925" s="1754"/>
    </row>
    <row r="926" spans="1:90" ht="15.75" customHeight="1" thickBot="1">
      <c r="C926" s="2394" t="s">
        <v>580</v>
      </c>
      <c r="D926" s="2394"/>
      <c r="E926" s="2394"/>
      <c r="F926" s="2394"/>
      <c r="G926" s="2394"/>
      <c r="H926" s="2394"/>
      <c r="I926" s="2394"/>
      <c r="J926" s="2394"/>
      <c r="K926" s="2394"/>
      <c r="L926" s="2394"/>
      <c r="M926" s="2394"/>
      <c r="N926" s="2394"/>
      <c r="O926" s="2394"/>
      <c r="P926" s="2394"/>
      <c r="Q926" s="2394"/>
      <c r="R926" s="2394"/>
      <c r="S926" s="2394"/>
      <c r="T926" s="2394"/>
      <c r="U926" s="2394"/>
      <c r="V926" s="2394"/>
      <c r="W926" s="2394"/>
      <c r="X926" s="2394"/>
      <c r="Y926" s="2394"/>
      <c r="Z926" s="1670"/>
      <c r="AA926" s="1672"/>
      <c r="AE926" s="2243">
        <v>546266636563</v>
      </c>
      <c r="AF926" s="2243"/>
      <c r="AG926" s="2243"/>
      <c r="AH926" s="2244"/>
      <c r="AI926" s="2244"/>
      <c r="AJ926" s="2243"/>
      <c r="AK926" s="2245"/>
      <c r="AL926" s="2243"/>
      <c r="AM926" s="2243"/>
      <c r="AN926" s="1621"/>
      <c r="AO926" s="2243">
        <v>545692608373</v>
      </c>
      <c r="AP926" s="2243"/>
      <c r="AQ926" s="2243"/>
      <c r="AR926" s="2244"/>
      <c r="AS926" s="2244"/>
      <c r="AT926" s="2245"/>
      <c r="AU926" s="2243"/>
      <c r="AV926" s="2243"/>
      <c r="AW926" s="2243"/>
      <c r="BA926" s="1672" t="s">
        <v>580</v>
      </c>
      <c r="BB926" s="1672"/>
      <c r="BC926" s="1672"/>
      <c r="BD926" s="1672"/>
      <c r="BE926" s="1672"/>
      <c r="BF926" s="1672"/>
      <c r="BG926" s="1672"/>
      <c r="BH926" s="1672"/>
      <c r="BI926" s="1672"/>
      <c r="BJ926" s="1672"/>
      <c r="BK926" s="1672"/>
      <c r="BL926" s="1672"/>
      <c r="BM926" s="1672"/>
      <c r="BN926" s="1672"/>
      <c r="BO926" s="1672"/>
      <c r="BP926" s="1672"/>
      <c r="BQ926" s="1672"/>
      <c r="BR926" s="1672"/>
      <c r="BU926" s="2222" t="e">
        <v>#REF!</v>
      </c>
      <c r="BV926" s="2222"/>
      <c r="BW926" s="2222"/>
      <c r="BX926" s="2222"/>
      <c r="BY926" s="2222"/>
      <c r="BZ926" s="2222"/>
      <c r="CB926" s="2222" t="e">
        <v>#REF!</v>
      </c>
      <c r="CC926" s="2222"/>
      <c r="CD926" s="2222"/>
      <c r="CE926" s="2222"/>
      <c r="CF926" s="2222"/>
      <c r="CG926" s="2222"/>
      <c r="CH926" s="257"/>
      <c r="CI926" s="1226"/>
      <c r="CJ926" s="1279"/>
      <c r="CK926" s="1696"/>
      <c r="CL926" s="1696"/>
    </row>
    <row r="927" spans="1:90" ht="15.75" customHeight="1" thickTop="1">
      <c r="C927" s="1670"/>
      <c r="D927" s="1670"/>
      <c r="E927" s="1670"/>
      <c r="F927" s="1670"/>
      <c r="G927" s="1670"/>
      <c r="H927" s="1670"/>
      <c r="I927" s="1670"/>
      <c r="J927" s="1670"/>
      <c r="K927" s="1670"/>
      <c r="L927" s="1670"/>
      <c r="M927" s="1670"/>
      <c r="N927" s="1670"/>
      <c r="O927" s="1670"/>
      <c r="P927" s="1670"/>
      <c r="Q927" s="1670"/>
      <c r="R927" s="1670"/>
      <c r="S927" s="1670"/>
      <c r="T927" s="1670"/>
      <c r="U927" s="1670"/>
      <c r="V927" s="1670"/>
      <c r="W927" s="1670"/>
      <c r="X927" s="1670"/>
      <c r="Y927" s="1670"/>
      <c r="Z927" s="1670"/>
      <c r="AA927" s="1672"/>
      <c r="AE927" s="1682"/>
      <c r="AF927" s="1682"/>
      <c r="AG927" s="1682"/>
      <c r="AH927" s="1682"/>
      <c r="AI927" s="1682"/>
      <c r="AJ927" s="1682"/>
      <c r="AK927" s="1682"/>
      <c r="AL927" s="1682"/>
      <c r="AM927" s="1682"/>
      <c r="AN927" s="1664"/>
      <c r="AO927" s="1682"/>
      <c r="AP927" s="1682"/>
      <c r="AQ927" s="1682"/>
      <c r="AR927" s="1682"/>
      <c r="AS927" s="1682"/>
      <c r="AT927" s="1682"/>
      <c r="AU927" s="1682"/>
      <c r="AV927" s="1682"/>
      <c r="AW927" s="1682"/>
      <c r="BA927" s="1672"/>
      <c r="BB927" s="1672"/>
      <c r="BC927" s="1672"/>
      <c r="BD927" s="1672"/>
      <c r="BE927" s="1672"/>
      <c r="BF927" s="1672"/>
      <c r="BG927" s="1672"/>
      <c r="BH927" s="1672"/>
      <c r="BI927" s="1672"/>
      <c r="BJ927" s="1672"/>
      <c r="BK927" s="1672"/>
      <c r="BL927" s="1672"/>
      <c r="BM927" s="1672"/>
      <c r="BN927" s="1672"/>
      <c r="BO927" s="1672"/>
      <c r="BP927" s="1672"/>
      <c r="BQ927" s="1672"/>
      <c r="BR927" s="1672"/>
      <c r="BU927" s="257"/>
      <c r="BV927" s="257"/>
      <c r="BW927" s="257"/>
      <c r="BX927" s="257"/>
      <c r="BY927" s="257"/>
      <c r="BZ927" s="257"/>
      <c r="CB927" s="257"/>
      <c r="CC927" s="257"/>
      <c r="CD927" s="257"/>
      <c r="CE927" s="257"/>
      <c r="CF927" s="257"/>
      <c r="CG927" s="257"/>
      <c r="CH927" s="257"/>
      <c r="CK927" s="1754"/>
      <c r="CL927" s="1754"/>
    </row>
    <row r="928" spans="1:90" ht="17.25" customHeight="1">
      <c r="A928" s="1712">
        <v>4</v>
      </c>
      <c r="B928" s="908" t="s">
        <v>536</v>
      </c>
      <c r="C928" s="908" t="s">
        <v>393</v>
      </c>
      <c r="D928" s="1670"/>
      <c r="E928" s="1670"/>
      <c r="F928" s="1670"/>
      <c r="G928" s="1670"/>
      <c r="H928" s="1670"/>
      <c r="I928" s="1670"/>
      <c r="J928" s="1670"/>
      <c r="K928" s="1670"/>
      <c r="L928" s="1670"/>
      <c r="M928" s="1670"/>
      <c r="N928" s="1670"/>
      <c r="O928" s="1670"/>
      <c r="P928" s="1670"/>
      <c r="Q928" s="1670"/>
      <c r="R928" s="1670"/>
      <c r="S928" s="1670"/>
      <c r="T928" s="1670"/>
      <c r="U928" s="1670"/>
      <c r="V928" s="1670"/>
      <c r="W928" s="1670"/>
      <c r="X928" s="1670"/>
      <c r="Y928" s="1670"/>
      <c r="Z928" s="1670"/>
      <c r="AA928" s="1736"/>
      <c r="AE928" s="2237" t="s">
        <v>706</v>
      </c>
      <c r="AF928" s="2237"/>
      <c r="AG928" s="2237"/>
      <c r="AH928" s="2237"/>
      <c r="AI928" s="2237"/>
      <c r="AJ928" s="2237"/>
      <c r="AK928" s="2237"/>
      <c r="AL928" s="2237"/>
      <c r="AM928" s="2237"/>
      <c r="AN928" s="1708"/>
      <c r="AO928" s="2237" t="s">
        <v>535</v>
      </c>
      <c r="AP928" s="2237"/>
      <c r="AQ928" s="2237"/>
      <c r="AR928" s="2237"/>
      <c r="AS928" s="2237"/>
      <c r="AT928" s="2237"/>
      <c r="AU928" s="2237"/>
      <c r="AV928" s="2237"/>
      <c r="AW928" s="2237"/>
      <c r="BA928" s="1744"/>
      <c r="BU928" s="1693"/>
      <c r="BV928" s="1693"/>
      <c r="BW928" s="1693"/>
      <c r="BX928" s="1693"/>
      <c r="BY928" s="1693"/>
      <c r="BZ928" s="1693"/>
      <c r="CA928" s="1619"/>
      <c r="CB928" s="1619"/>
      <c r="CC928" s="1619"/>
      <c r="CD928" s="1619"/>
      <c r="CE928" s="1619"/>
      <c r="CF928" s="1619"/>
      <c r="CG928" s="1619"/>
      <c r="CH928" s="1619"/>
    </row>
    <row r="929" spans="1:90" ht="17.25" customHeight="1">
      <c r="C929" s="1670"/>
      <c r="D929" s="1670"/>
      <c r="E929" s="1670"/>
      <c r="F929" s="1670"/>
      <c r="G929" s="1670"/>
      <c r="H929" s="1670"/>
      <c r="I929" s="1670"/>
      <c r="J929" s="1670"/>
      <c r="K929" s="1670"/>
      <c r="L929" s="1670"/>
      <c r="M929" s="1670"/>
      <c r="N929" s="1670"/>
      <c r="O929" s="1670"/>
      <c r="P929" s="1670"/>
      <c r="Q929" s="1670"/>
      <c r="R929" s="1670"/>
      <c r="S929" s="1670"/>
      <c r="T929" s="1670"/>
      <c r="U929" s="1670"/>
      <c r="V929" s="1670"/>
      <c r="W929" s="1670"/>
      <c r="X929" s="1670"/>
      <c r="Y929" s="1670"/>
      <c r="Z929" s="1670"/>
      <c r="AA929" s="1736"/>
      <c r="AE929" s="2277" t="s">
        <v>574</v>
      </c>
      <c r="AF929" s="2227"/>
      <c r="AG929" s="2227"/>
      <c r="AH929" s="2228"/>
      <c r="AI929" s="2228"/>
      <c r="AJ929" s="2227"/>
      <c r="AK929" s="2228"/>
      <c r="AL929" s="2227"/>
      <c r="AM929" s="2227"/>
      <c r="AN929" s="1708"/>
      <c r="AO929" s="2277" t="s">
        <v>574</v>
      </c>
      <c r="AP929" s="2277"/>
      <c r="AQ929" s="2277"/>
      <c r="AR929" s="2308"/>
      <c r="AS929" s="2308"/>
      <c r="AT929" s="2308"/>
      <c r="AU929" s="2277"/>
      <c r="AV929" s="2277"/>
      <c r="AW929" s="2277"/>
      <c r="BA929" s="1744"/>
      <c r="BU929" s="1693"/>
      <c r="BV929" s="1693"/>
      <c r="BW929" s="1693"/>
      <c r="BX929" s="1693"/>
      <c r="BY929" s="1693"/>
      <c r="BZ929" s="1693"/>
      <c r="CA929" s="1619"/>
      <c r="CB929" s="1619"/>
      <c r="CC929" s="1619"/>
      <c r="CD929" s="1619"/>
      <c r="CE929" s="1619"/>
      <c r="CF929" s="1619"/>
      <c r="CG929" s="1619"/>
      <c r="CH929" s="1619"/>
    </row>
    <row r="930" spans="1:90" ht="18" customHeight="1">
      <c r="C930" s="1170" t="s">
        <v>1465</v>
      </c>
      <c r="W930" s="1625"/>
      <c r="X930" s="1625"/>
      <c r="Y930" s="2233"/>
      <c r="Z930" s="2233"/>
      <c r="AA930" s="2233"/>
      <c r="AB930" s="1625"/>
      <c r="AE930" s="2564">
        <v>4039143359</v>
      </c>
      <c r="AF930" s="2564"/>
      <c r="AG930" s="2564"/>
      <c r="AH930" s="2564"/>
      <c r="AI930" s="2564"/>
      <c r="AJ930" s="2564"/>
      <c r="AK930" s="2564"/>
      <c r="AL930" s="2564"/>
      <c r="AM930" s="2564"/>
      <c r="AN930" s="1621"/>
      <c r="AO930" s="2605">
        <v>14255344034</v>
      </c>
      <c r="AP930" s="2605"/>
      <c r="AQ930" s="2605"/>
      <c r="AR930" s="2605"/>
      <c r="AS930" s="2605"/>
      <c r="AT930" s="2605"/>
      <c r="AU930" s="2605"/>
      <c r="AV930" s="2605"/>
      <c r="AW930" s="2605"/>
      <c r="BA930" s="1634" t="s">
        <v>737</v>
      </c>
      <c r="BU930" s="2224"/>
      <c r="BV930" s="2224"/>
      <c r="BW930" s="2224"/>
      <c r="BX930" s="2224"/>
      <c r="BY930" s="2224"/>
      <c r="BZ930" s="2224"/>
      <c r="CA930" s="1619"/>
      <c r="CB930" s="2224"/>
      <c r="CC930" s="2224"/>
      <c r="CD930" s="2224"/>
      <c r="CE930" s="2224"/>
      <c r="CF930" s="2224"/>
      <c r="CG930" s="2224"/>
      <c r="CH930" s="1619"/>
      <c r="CI930" s="1875"/>
    </row>
    <row r="931" spans="1:90" ht="18" customHeight="1">
      <c r="C931" s="1170" t="s">
        <v>1664</v>
      </c>
      <c r="W931" s="1625"/>
      <c r="X931" s="1625"/>
      <c r="Y931" s="1625"/>
      <c r="Z931" s="1625"/>
      <c r="AA931" s="1625"/>
      <c r="AB931" s="1625"/>
      <c r="AE931" s="2232">
        <v>7537970000</v>
      </c>
      <c r="AF931" s="2232"/>
      <c r="AG931" s="2232"/>
      <c r="AH931" s="2232"/>
      <c r="AI931" s="2232"/>
      <c r="AJ931" s="2232"/>
      <c r="AK931" s="2232"/>
      <c r="AL931" s="2232"/>
      <c r="AM931" s="2232"/>
      <c r="AN931" s="1621"/>
      <c r="AO931" s="2568">
        <v>3060000000</v>
      </c>
      <c r="AP931" s="2568"/>
      <c r="AQ931" s="2568"/>
      <c r="AR931" s="2568"/>
      <c r="AS931" s="2568"/>
      <c r="AT931" s="2568"/>
      <c r="AU931" s="2568"/>
      <c r="AV931" s="2568"/>
      <c r="AW931" s="2568"/>
      <c r="BU931" s="1619"/>
      <c r="BV931" s="1619"/>
      <c r="BW931" s="1619"/>
      <c r="BX931" s="1619"/>
      <c r="BY931" s="1619"/>
      <c r="BZ931" s="1619"/>
      <c r="CA931" s="1619"/>
      <c r="CB931" s="1619"/>
      <c r="CC931" s="1619"/>
      <c r="CD931" s="1619"/>
      <c r="CE931" s="1619"/>
      <c r="CF931" s="1619"/>
      <c r="CG931" s="1619"/>
      <c r="CH931" s="1619"/>
    </row>
    <row r="932" spans="1:90" ht="18" customHeight="1">
      <c r="C932" s="1170" t="s">
        <v>1466</v>
      </c>
      <c r="W932" s="1625"/>
      <c r="X932" s="1625"/>
      <c r="Y932" s="2233"/>
      <c r="Z932" s="2233"/>
      <c r="AA932" s="2233"/>
      <c r="AB932" s="1625"/>
      <c r="AE932" s="2232">
        <v>519998315</v>
      </c>
      <c r="AF932" s="2232"/>
      <c r="AG932" s="2232"/>
      <c r="AH932" s="2232"/>
      <c r="AI932" s="2232"/>
      <c r="AJ932" s="2232"/>
      <c r="AK932" s="2232"/>
      <c r="AL932" s="2232"/>
      <c r="AM932" s="2232"/>
      <c r="AN932" s="1621"/>
      <c r="AO932" s="2568">
        <v>1318483147</v>
      </c>
      <c r="AP932" s="2568"/>
      <c r="AQ932" s="2568"/>
      <c r="AR932" s="2568"/>
      <c r="AS932" s="2568"/>
      <c r="AT932" s="2568"/>
      <c r="AU932" s="2568"/>
      <c r="AV932" s="2568"/>
      <c r="AW932" s="2568"/>
      <c r="BA932" s="1634" t="s">
        <v>738</v>
      </c>
      <c r="BU932" s="2224"/>
      <c r="BV932" s="2224"/>
      <c r="BW932" s="2224"/>
      <c r="BX932" s="2224"/>
      <c r="BY932" s="2224"/>
      <c r="BZ932" s="2224"/>
      <c r="CA932" s="1619"/>
      <c r="CB932" s="2224"/>
      <c r="CC932" s="2224"/>
      <c r="CD932" s="2224"/>
      <c r="CE932" s="2224"/>
      <c r="CF932" s="2224"/>
      <c r="CG932" s="2224"/>
      <c r="CH932" s="1619"/>
    </row>
    <row r="933" spans="1:90" ht="18" customHeight="1">
      <c r="C933" s="1170" t="s">
        <v>1964</v>
      </c>
      <c r="W933" s="1625"/>
      <c r="X933" s="1625"/>
      <c r="Y933" s="1625"/>
      <c r="Z933" s="1625"/>
      <c r="AA933" s="1625"/>
      <c r="AB933" s="1625"/>
      <c r="AE933" s="2232">
        <v>11500000000</v>
      </c>
      <c r="AF933" s="2232"/>
      <c r="AG933" s="2232"/>
      <c r="AH933" s="2232"/>
      <c r="AI933" s="2232"/>
      <c r="AJ933" s="2232"/>
      <c r="AK933" s="2232"/>
      <c r="AL933" s="2232"/>
      <c r="AM933" s="2232"/>
      <c r="AN933" s="1621"/>
      <c r="AO933" s="2232">
        <v>0</v>
      </c>
      <c r="AP933" s="2232"/>
      <c r="AQ933" s="2232"/>
      <c r="AR933" s="2232"/>
      <c r="AS933" s="2232"/>
      <c r="AT933" s="2232"/>
      <c r="AU933" s="2232"/>
      <c r="AV933" s="2232"/>
      <c r="AW933" s="2232"/>
      <c r="BU933" s="1619"/>
      <c r="BV933" s="1619"/>
      <c r="BW933" s="1619"/>
      <c r="BX933" s="1619"/>
      <c r="BY933" s="1619"/>
      <c r="BZ933" s="1619"/>
      <c r="CA933" s="1619"/>
      <c r="CB933" s="1619"/>
      <c r="CC933" s="1619"/>
      <c r="CD933" s="1619"/>
      <c r="CE933" s="1619"/>
      <c r="CF933" s="1619"/>
      <c r="CG933" s="1619"/>
      <c r="CH933" s="1619"/>
      <c r="CI933" s="1849"/>
    </row>
    <row r="934" spans="1:90" ht="18" hidden="1" customHeight="1">
      <c r="C934" s="1170" t="s">
        <v>1467</v>
      </c>
      <c r="W934" s="1625"/>
      <c r="X934" s="1625"/>
      <c r="Y934" s="2233"/>
      <c r="Z934" s="2233"/>
      <c r="AA934" s="2233"/>
      <c r="AB934" s="1625"/>
      <c r="AE934" s="2232"/>
      <c r="AF934" s="2232"/>
      <c r="AG934" s="2232"/>
      <c r="AH934" s="2232"/>
      <c r="AI934" s="2232"/>
      <c r="AJ934" s="2232"/>
      <c r="AK934" s="2232"/>
      <c r="AL934" s="2232"/>
      <c r="AM934" s="2232"/>
      <c r="AN934" s="1621"/>
      <c r="AO934" s="2232"/>
      <c r="AP934" s="2232"/>
      <c r="AQ934" s="2232"/>
      <c r="AR934" s="2232"/>
      <c r="AS934" s="2232"/>
      <c r="AT934" s="2232"/>
      <c r="AU934" s="2232"/>
      <c r="AV934" s="2232"/>
      <c r="AW934" s="2232"/>
      <c r="BA934" s="1634" t="s">
        <v>739</v>
      </c>
      <c r="BU934" s="2224"/>
      <c r="BV934" s="2224"/>
      <c r="BW934" s="2224"/>
      <c r="BX934" s="2224"/>
      <c r="BY934" s="2224"/>
      <c r="BZ934" s="2224"/>
      <c r="CA934" s="1619"/>
      <c r="CB934" s="2224"/>
      <c r="CC934" s="2224"/>
      <c r="CD934" s="2224"/>
      <c r="CE934" s="2224"/>
      <c r="CF934" s="2224"/>
      <c r="CG934" s="2224"/>
      <c r="CH934" s="1619"/>
      <c r="CK934" s="1664"/>
    </row>
    <row r="935" spans="1:90" ht="18" customHeight="1">
      <c r="C935" s="1170" t="s">
        <v>1850</v>
      </c>
      <c r="W935" s="1625"/>
      <c r="X935" s="1625"/>
      <c r="Y935" s="1605"/>
      <c r="Z935" s="1605"/>
      <c r="AA935" s="1605"/>
      <c r="AB935" s="1625"/>
      <c r="AE935" s="2232">
        <v>1800000000</v>
      </c>
      <c r="AF935" s="2232"/>
      <c r="AG935" s="2232"/>
      <c r="AH935" s="2232"/>
      <c r="AI935" s="2232"/>
      <c r="AJ935" s="2232"/>
      <c r="AK935" s="2232"/>
      <c r="AL935" s="2232"/>
      <c r="AM935" s="2232"/>
      <c r="AN935" s="1621"/>
      <c r="AO935" s="2568">
        <v>0</v>
      </c>
      <c r="AP935" s="2568"/>
      <c r="AQ935" s="2568"/>
      <c r="AR935" s="2568"/>
      <c r="AS935" s="2568"/>
      <c r="AT935" s="2568"/>
      <c r="AU935" s="2568"/>
      <c r="AV935" s="2568"/>
      <c r="AW935" s="2568"/>
      <c r="BU935" s="1619"/>
      <c r="BV935" s="1619"/>
      <c r="BW935" s="1619"/>
      <c r="BX935" s="1619"/>
      <c r="BY935" s="1619"/>
      <c r="BZ935" s="1619"/>
      <c r="CA935" s="1619"/>
      <c r="CB935" s="1619"/>
      <c r="CC935" s="1619"/>
      <c r="CD935" s="1619"/>
      <c r="CE935" s="1619"/>
      <c r="CF935" s="1619"/>
      <c r="CG935" s="1619"/>
      <c r="CH935" s="1619"/>
    </row>
    <row r="936" spans="1:90" ht="18" hidden="1" customHeight="1">
      <c r="C936" s="1170" t="s">
        <v>1572</v>
      </c>
      <c r="W936" s="1625"/>
      <c r="X936" s="1625"/>
      <c r="Y936" s="1605"/>
      <c r="Z936" s="1605"/>
      <c r="AA936" s="1605"/>
      <c r="AB936" s="1625"/>
      <c r="AE936" s="2232"/>
      <c r="AF936" s="2232"/>
      <c r="AG936" s="2232"/>
      <c r="AH936" s="2232"/>
      <c r="AI936" s="2232"/>
      <c r="AJ936" s="2232"/>
      <c r="AK936" s="2232"/>
      <c r="AL936" s="2232"/>
      <c r="AM936" s="2232"/>
      <c r="AN936" s="1621"/>
      <c r="AO936" s="2232"/>
      <c r="AP936" s="2232"/>
      <c r="AQ936" s="2232"/>
      <c r="AR936" s="2232"/>
      <c r="AS936" s="2232"/>
      <c r="AT936" s="2232"/>
      <c r="AU936" s="2232"/>
      <c r="AV936" s="2232"/>
      <c r="AW936" s="2232"/>
      <c r="BU936" s="1619"/>
      <c r="BV936" s="1619"/>
      <c r="BW936" s="1619"/>
      <c r="BX936" s="1619"/>
      <c r="BY936" s="1619"/>
      <c r="BZ936" s="1619"/>
      <c r="CA936" s="1619"/>
      <c r="CB936" s="1619"/>
      <c r="CC936" s="1619"/>
      <c r="CD936" s="1619"/>
      <c r="CE936" s="1619"/>
      <c r="CF936" s="1619"/>
      <c r="CG936" s="1619"/>
      <c r="CH936" s="1619"/>
    </row>
    <row r="937" spans="1:90" ht="18" customHeight="1" thickBot="1">
      <c r="C937" s="2394" t="s">
        <v>580</v>
      </c>
      <c r="D937" s="2394"/>
      <c r="E937" s="2394"/>
      <c r="F937" s="2394"/>
      <c r="G937" s="2394"/>
      <c r="H937" s="2394"/>
      <c r="I937" s="2394"/>
      <c r="J937" s="2394"/>
      <c r="K937" s="2394"/>
      <c r="L937" s="2394"/>
      <c r="M937" s="2394"/>
      <c r="N937" s="2394"/>
      <c r="O937" s="2394"/>
      <c r="P937" s="2394"/>
      <c r="Q937" s="2394"/>
      <c r="R937" s="2394"/>
      <c r="S937" s="2394"/>
      <c r="T937" s="2394"/>
      <c r="U937" s="2394"/>
      <c r="V937" s="2394"/>
      <c r="W937" s="2394"/>
      <c r="X937" s="2394"/>
      <c r="Y937" s="2394"/>
      <c r="Z937" s="1691"/>
      <c r="AA937" s="1736"/>
      <c r="AE937" s="2243">
        <v>25397111674</v>
      </c>
      <c r="AF937" s="2243"/>
      <c r="AG937" s="2243"/>
      <c r="AH937" s="2244"/>
      <c r="AI937" s="2244"/>
      <c r="AJ937" s="2243"/>
      <c r="AK937" s="2245"/>
      <c r="AL937" s="2243"/>
      <c r="AM937" s="2243"/>
      <c r="AN937" s="1621"/>
      <c r="AO937" s="2243">
        <v>18633827181</v>
      </c>
      <c r="AP937" s="2243"/>
      <c r="AQ937" s="2243"/>
      <c r="AR937" s="2244"/>
      <c r="AS937" s="2244"/>
      <c r="AT937" s="2245"/>
      <c r="AU937" s="2243"/>
      <c r="AV937" s="2243"/>
      <c r="AW937" s="2243"/>
      <c r="BU937" s="2274"/>
      <c r="BV937" s="2274"/>
      <c r="BW937" s="2274"/>
      <c r="BX937" s="2274"/>
      <c r="BY937" s="2274"/>
      <c r="BZ937" s="2274"/>
      <c r="CI937" s="1226"/>
      <c r="CJ937" s="1279"/>
      <c r="CK937" s="1696"/>
      <c r="CL937" s="1696"/>
    </row>
    <row r="938" spans="1:90" ht="15.75" thickTop="1">
      <c r="C938" s="1670"/>
      <c r="D938" s="1670"/>
      <c r="E938" s="1670"/>
      <c r="F938" s="1670"/>
      <c r="G938" s="1670"/>
      <c r="H938" s="1670"/>
      <c r="I938" s="1670"/>
      <c r="J938" s="1670"/>
      <c r="K938" s="1670"/>
      <c r="L938" s="1670"/>
      <c r="M938" s="1670"/>
      <c r="N938" s="1670"/>
      <c r="O938" s="1670"/>
      <c r="P938" s="1670"/>
      <c r="Q938" s="1670"/>
      <c r="R938" s="1670"/>
      <c r="S938" s="1670"/>
      <c r="T938" s="1670"/>
      <c r="U938" s="1670"/>
      <c r="V938" s="1670"/>
      <c r="W938" s="1670"/>
      <c r="X938" s="1670"/>
      <c r="Y938" s="1670"/>
      <c r="Z938" s="1670"/>
      <c r="AA938" s="1736"/>
      <c r="AE938" s="257"/>
      <c r="AF938" s="257"/>
      <c r="AG938" s="257"/>
      <c r="AH938" s="257"/>
      <c r="AI938" s="257"/>
      <c r="AJ938" s="257"/>
      <c r="AK938" s="257"/>
      <c r="AL938" s="257"/>
      <c r="AM938" s="257"/>
      <c r="AO938" s="257"/>
      <c r="AP938" s="257"/>
      <c r="AQ938" s="257"/>
      <c r="AR938" s="257"/>
      <c r="AS938" s="257"/>
      <c r="AT938" s="257"/>
      <c r="AU938" s="257"/>
      <c r="AV938" s="257"/>
      <c r="AW938" s="257"/>
    </row>
    <row r="939" spans="1:90" ht="18" customHeight="1">
      <c r="A939" s="1712">
        <v>5</v>
      </c>
      <c r="B939" s="908" t="s">
        <v>536</v>
      </c>
      <c r="C939" s="908" t="s">
        <v>1045</v>
      </c>
      <c r="D939" s="1670"/>
      <c r="E939" s="1670"/>
      <c r="F939" s="1670"/>
      <c r="G939" s="1670"/>
      <c r="H939" s="1670"/>
      <c r="I939" s="1670"/>
      <c r="J939" s="1670"/>
      <c r="K939" s="1670"/>
      <c r="L939" s="1670"/>
      <c r="M939" s="1670"/>
      <c r="N939" s="1670"/>
      <c r="O939" s="1670"/>
      <c r="P939" s="1670"/>
      <c r="Q939" s="1670"/>
      <c r="R939" s="1670"/>
      <c r="S939" s="1670"/>
      <c r="T939" s="1670"/>
      <c r="U939" s="1670"/>
      <c r="V939" s="1670"/>
      <c r="W939" s="1670"/>
      <c r="X939" s="1670"/>
      <c r="Y939" s="1670"/>
      <c r="Z939" s="1670"/>
      <c r="AA939" s="1736"/>
      <c r="AE939" s="2237" t="s">
        <v>706</v>
      </c>
      <c r="AF939" s="2237"/>
      <c r="AG939" s="2237"/>
      <c r="AH939" s="2237"/>
      <c r="AI939" s="2237"/>
      <c r="AJ939" s="2237"/>
      <c r="AK939" s="2237"/>
      <c r="AL939" s="2237"/>
      <c r="AM939" s="2237"/>
      <c r="AN939" s="1626"/>
      <c r="AO939" s="2237" t="s">
        <v>535</v>
      </c>
      <c r="AP939" s="2237"/>
      <c r="AQ939" s="2237"/>
      <c r="AR939" s="2237"/>
      <c r="AS939" s="2237"/>
      <c r="AT939" s="2237"/>
      <c r="AU939" s="2237"/>
      <c r="AV939" s="2237"/>
      <c r="AW939" s="2237"/>
      <c r="BA939" s="1744"/>
      <c r="BU939" s="1693"/>
      <c r="BV939" s="1693"/>
      <c r="BW939" s="1693"/>
      <c r="BX939" s="1693"/>
      <c r="BY939" s="1693"/>
      <c r="BZ939" s="1693"/>
      <c r="CA939" s="1619"/>
      <c r="CB939" s="1619"/>
      <c r="CC939" s="1619"/>
      <c r="CD939" s="1619"/>
      <c r="CE939" s="1619"/>
      <c r="CF939" s="1619"/>
      <c r="CG939" s="1619"/>
      <c r="CH939" s="1619"/>
    </row>
    <row r="940" spans="1:90" ht="17.25" customHeight="1">
      <c r="C940" s="1670"/>
      <c r="D940" s="1670"/>
      <c r="E940" s="1670"/>
      <c r="F940" s="1670"/>
      <c r="G940" s="1670"/>
      <c r="H940" s="1670"/>
      <c r="I940" s="1670"/>
      <c r="J940" s="1670"/>
      <c r="K940" s="1670"/>
      <c r="L940" s="1670"/>
      <c r="M940" s="1670"/>
      <c r="N940" s="1670"/>
      <c r="O940" s="1670"/>
      <c r="P940" s="1670"/>
      <c r="Q940" s="1670"/>
      <c r="R940" s="1670"/>
      <c r="S940" s="1670"/>
      <c r="T940" s="1670"/>
      <c r="U940" s="1670"/>
      <c r="V940" s="1670"/>
      <c r="W940" s="1670"/>
      <c r="X940" s="1670"/>
      <c r="Y940" s="1670"/>
      <c r="Z940" s="1670"/>
      <c r="AA940" s="1736"/>
      <c r="AE940" s="2238" t="s">
        <v>574</v>
      </c>
      <c r="AF940" s="2397"/>
      <c r="AG940" s="2397"/>
      <c r="AH940" s="2398"/>
      <c r="AI940" s="2398"/>
      <c r="AJ940" s="2397"/>
      <c r="AK940" s="2398"/>
      <c r="AL940" s="2397"/>
      <c r="AM940" s="2397"/>
      <c r="AN940" s="1626"/>
      <c r="AO940" s="2238" t="s">
        <v>574</v>
      </c>
      <c r="AP940" s="2238"/>
      <c r="AQ940" s="2238"/>
      <c r="AR940" s="2239"/>
      <c r="AS940" s="2239"/>
      <c r="AT940" s="2239"/>
      <c r="AU940" s="2238"/>
      <c r="AV940" s="2238"/>
      <c r="AW940" s="2238"/>
      <c r="BA940" s="1744"/>
      <c r="BU940" s="1693"/>
      <c r="BV940" s="1693"/>
      <c r="BW940" s="1693"/>
      <c r="BX940" s="1693"/>
      <c r="BY940" s="1693"/>
      <c r="BZ940" s="1693"/>
      <c r="CA940" s="1619"/>
      <c r="CB940" s="1619"/>
      <c r="CC940" s="1619"/>
      <c r="CD940" s="1619"/>
      <c r="CE940" s="1619"/>
      <c r="CF940" s="1619"/>
      <c r="CG940" s="1619"/>
      <c r="CH940" s="1619"/>
    </row>
    <row r="941" spans="1:90" ht="17.25" customHeight="1">
      <c r="C941" s="1702" t="s">
        <v>1047</v>
      </c>
      <c r="D941" s="1670"/>
      <c r="E941" s="1670"/>
      <c r="F941" s="1670"/>
      <c r="G941" s="1670"/>
      <c r="H941" s="1670"/>
      <c r="I941" s="1670"/>
      <c r="J941" s="1670"/>
      <c r="K941" s="1670"/>
      <c r="L941" s="1670"/>
      <c r="M941" s="1670"/>
      <c r="N941" s="1670"/>
      <c r="O941" s="1670"/>
      <c r="P941" s="1670"/>
      <c r="Q941" s="1670"/>
      <c r="R941" s="1670"/>
      <c r="S941" s="1670"/>
      <c r="T941" s="1670"/>
      <c r="U941" s="1670"/>
      <c r="V941" s="1670"/>
      <c r="W941" s="1670"/>
      <c r="X941" s="1670"/>
      <c r="Y941" s="1670"/>
      <c r="Z941" s="1670"/>
      <c r="AA941" s="1736"/>
      <c r="AE941" s="2475">
        <v>38977405259</v>
      </c>
      <c r="AF941" s="2475"/>
      <c r="AG941" s="2475"/>
      <c r="AH941" s="2476"/>
      <c r="AI941" s="2476"/>
      <c r="AJ941" s="2475"/>
      <c r="AK941" s="2477"/>
      <c r="AL941" s="2475"/>
      <c r="AM941" s="2475"/>
      <c r="AN941" s="1627"/>
      <c r="AO941" s="2475">
        <v>29235938376</v>
      </c>
      <c r="AP941" s="2475"/>
      <c r="AQ941" s="2475"/>
      <c r="AR941" s="2476"/>
      <c r="AS941" s="2476"/>
      <c r="AT941" s="2476"/>
      <c r="AU941" s="2475"/>
      <c r="AV941" s="2475"/>
      <c r="AW941" s="2475"/>
    </row>
    <row r="942" spans="1:90" hidden="1">
      <c r="C942" s="1702" t="s">
        <v>1366</v>
      </c>
      <c r="D942" s="1670"/>
      <c r="E942" s="1670"/>
      <c r="F942" s="1670"/>
      <c r="G942" s="1670"/>
      <c r="H942" s="1670"/>
      <c r="I942" s="1670"/>
      <c r="J942" s="1670"/>
      <c r="K942" s="1670"/>
      <c r="L942" s="1670"/>
      <c r="M942" s="1670"/>
      <c r="N942" s="1670"/>
      <c r="O942" s="1670"/>
      <c r="P942" s="1670"/>
      <c r="Q942" s="1670"/>
      <c r="R942" s="1670"/>
      <c r="S942" s="1670"/>
      <c r="T942" s="1670"/>
      <c r="U942" s="1670"/>
      <c r="V942" s="1670"/>
      <c r="W942" s="1670"/>
      <c r="X942" s="1670"/>
      <c r="Y942" s="1670"/>
      <c r="Z942" s="1670"/>
      <c r="AA942" s="1736"/>
      <c r="AE942" s="2242"/>
      <c r="AF942" s="2242"/>
      <c r="AG942" s="2242"/>
      <c r="AH942" s="2242"/>
      <c r="AI942" s="2242"/>
      <c r="AJ942" s="2242"/>
      <c r="AK942" s="2242"/>
      <c r="AL942" s="2242"/>
      <c r="AM942" s="2242"/>
      <c r="AN942" s="1627"/>
      <c r="AO942" s="2242"/>
      <c r="AP942" s="2242"/>
      <c r="AQ942" s="2242"/>
      <c r="AR942" s="2242"/>
      <c r="AS942" s="2242"/>
      <c r="AT942" s="2242"/>
      <c r="AU942" s="2242"/>
      <c r="AV942" s="2242"/>
      <c r="AW942" s="2242"/>
    </row>
    <row r="943" spans="1:90" hidden="1">
      <c r="C943" s="1702" t="s">
        <v>1048</v>
      </c>
      <c r="D943" s="1670"/>
      <c r="E943" s="1670"/>
      <c r="F943" s="1670"/>
      <c r="G943" s="1670"/>
      <c r="H943" s="1670"/>
      <c r="I943" s="1670"/>
      <c r="J943" s="1670"/>
      <c r="K943" s="1670"/>
      <c r="L943" s="1670"/>
      <c r="M943" s="1670"/>
      <c r="N943" s="1670"/>
      <c r="O943" s="1670"/>
      <c r="P943" s="1670"/>
      <c r="Q943" s="1670"/>
      <c r="R943" s="1670"/>
      <c r="S943" s="1670"/>
      <c r="T943" s="1670"/>
      <c r="U943" s="1670"/>
      <c r="V943" s="1670"/>
      <c r="W943" s="1670"/>
      <c r="X943" s="1670"/>
      <c r="Y943" s="1670"/>
      <c r="Z943" s="1670"/>
      <c r="AA943" s="1736"/>
      <c r="AE943" s="2242"/>
      <c r="AF943" s="2242"/>
      <c r="AG943" s="2242"/>
      <c r="AH943" s="2242"/>
      <c r="AI943" s="2242"/>
      <c r="AJ943" s="2242"/>
      <c r="AK943" s="2242"/>
      <c r="AL943" s="2242"/>
      <c r="AM943" s="2242"/>
      <c r="AN943" s="1627"/>
      <c r="AO943" s="2242"/>
      <c r="AP943" s="2242"/>
      <c r="AQ943" s="2242"/>
      <c r="AR943" s="2242"/>
      <c r="AS943" s="2242"/>
      <c r="AT943" s="2242"/>
      <c r="AU943" s="2242"/>
      <c r="AV943" s="2242"/>
      <c r="AW943" s="2242"/>
    </row>
    <row r="944" spans="1:90" hidden="1">
      <c r="C944" s="1702" t="s">
        <v>1049</v>
      </c>
      <c r="D944" s="1670"/>
      <c r="E944" s="1670"/>
      <c r="F944" s="1670"/>
      <c r="G944" s="1670"/>
      <c r="H944" s="1670"/>
      <c r="I944" s="1670"/>
      <c r="J944" s="1670"/>
      <c r="K944" s="1670"/>
      <c r="L944" s="1670"/>
      <c r="M944" s="1670"/>
      <c r="N944" s="1670"/>
      <c r="O944" s="1670"/>
      <c r="P944" s="1670"/>
      <c r="Q944" s="1670"/>
      <c r="R944" s="1670"/>
      <c r="S944" s="1670"/>
      <c r="T944" s="1670"/>
      <c r="U944" s="1670"/>
      <c r="V944" s="1670"/>
      <c r="W944" s="1670"/>
      <c r="X944" s="1670"/>
      <c r="Y944" s="1670"/>
      <c r="Z944" s="1670"/>
      <c r="AA944" s="1736"/>
      <c r="AE944" s="2242"/>
      <c r="AF944" s="2242"/>
      <c r="AG944" s="2242"/>
      <c r="AH944" s="2242"/>
      <c r="AI944" s="2242"/>
      <c r="AJ944" s="2242"/>
      <c r="AK944" s="2242"/>
      <c r="AL944" s="2242"/>
      <c r="AM944" s="2242"/>
      <c r="AN944" s="1627"/>
      <c r="AO944" s="2242"/>
      <c r="AP944" s="2242"/>
      <c r="AQ944" s="2242"/>
      <c r="AR944" s="2242"/>
      <c r="AS944" s="2242"/>
      <c r="AT944" s="2242"/>
      <c r="AU944" s="2242"/>
      <c r="AV944" s="2242"/>
      <c r="AW944" s="2242"/>
    </row>
    <row r="945" spans="1:90" hidden="1">
      <c r="C945" s="1702" t="s">
        <v>1050</v>
      </c>
      <c r="D945" s="1670"/>
      <c r="E945" s="1670"/>
      <c r="F945" s="1670"/>
      <c r="G945" s="1670"/>
      <c r="H945" s="1670"/>
      <c r="I945" s="1670"/>
      <c r="J945" s="1670"/>
      <c r="K945" s="1670"/>
      <c r="L945" s="1670"/>
      <c r="M945" s="1670"/>
      <c r="N945" s="1670"/>
      <c r="O945" s="1670"/>
      <c r="P945" s="1670"/>
      <c r="Q945" s="1670"/>
      <c r="R945" s="1670"/>
      <c r="S945" s="1670"/>
      <c r="T945" s="1670"/>
      <c r="U945" s="1670"/>
      <c r="V945" s="1670"/>
      <c r="W945" s="1670"/>
      <c r="X945" s="1670"/>
      <c r="Y945" s="1670"/>
      <c r="Z945" s="1670"/>
      <c r="AA945" s="1736"/>
      <c r="AE945" s="2242"/>
      <c r="AF945" s="2242"/>
      <c r="AG945" s="2242"/>
      <c r="AH945" s="2242"/>
      <c r="AI945" s="2242"/>
      <c r="AJ945" s="2242"/>
      <c r="AK945" s="2242"/>
      <c r="AL945" s="2242"/>
      <c r="AM945" s="2242"/>
      <c r="AN945" s="1627"/>
      <c r="AO945" s="2242"/>
      <c r="AP945" s="2242"/>
      <c r="AQ945" s="2242"/>
      <c r="AR945" s="2242"/>
      <c r="AS945" s="2242"/>
      <c r="AT945" s="2242"/>
      <c r="AU945" s="2242"/>
      <c r="AV945" s="2242"/>
      <c r="AW945" s="2242"/>
    </row>
    <row r="946" spans="1:90" hidden="1">
      <c r="C946" s="1702" t="s">
        <v>1367</v>
      </c>
      <c r="D946" s="1670"/>
      <c r="E946" s="1670"/>
      <c r="F946" s="1670"/>
      <c r="G946" s="1670"/>
      <c r="H946" s="1670"/>
      <c r="I946" s="1670"/>
      <c r="J946" s="1670"/>
      <c r="K946" s="1670"/>
      <c r="L946" s="1670"/>
      <c r="M946" s="1670"/>
      <c r="N946" s="1670"/>
      <c r="O946" s="1670"/>
      <c r="P946" s="1670"/>
      <c r="Q946" s="1670"/>
      <c r="R946" s="1670"/>
      <c r="S946" s="1670"/>
      <c r="T946" s="1670"/>
      <c r="U946" s="1670"/>
      <c r="V946" s="1670"/>
      <c r="W946" s="1670"/>
      <c r="X946" s="1670"/>
      <c r="Y946" s="1670"/>
      <c r="Z946" s="1670"/>
      <c r="AA946" s="1736"/>
      <c r="AE946" s="2242"/>
      <c r="AF946" s="2242"/>
      <c r="AG946" s="2242"/>
      <c r="AH946" s="2242"/>
      <c r="AI946" s="2242"/>
      <c r="AJ946" s="2242"/>
      <c r="AK946" s="2242"/>
      <c r="AL946" s="2242"/>
      <c r="AM946" s="2242"/>
      <c r="AN946" s="1627"/>
      <c r="AO946" s="2242"/>
      <c r="AP946" s="2242"/>
      <c r="AQ946" s="2242"/>
      <c r="AR946" s="2242"/>
      <c r="AS946" s="2242"/>
      <c r="AT946" s="2242"/>
      <c r="AU946" s="2242"/>
      <c r="AV946" s="2242"/>
      <c r="AW946" s="2242"/>
    </row>
    <row r="947" spans="1:90" hidden="1">
      <c r="C947" s="1702" t="s">
        <v>1603</v>
      </c>
      <c r="D947" s="1670"/>
      <c r="E947" s="1670"/>
      <c r="F947" s="1670"/>
      <c r="G947" s="1670"/>
      <c r="H947" s="1670"/>
      <c r="I947" s="1670"/>
      <c r="J947" s="1670"/>
      <c r="K947" s="1670"/>
      <c r="L947" s="1670"/>
      <c r="M947" s="1670"/>
      <c r="N947" s="1670"/>
      <c r="O947" s="1670"/>
      <c r="P947" s="1670"/>
      <c r="Q947" s="1670"/>
      <c r="R947" s="1670"/>
      <c r="S947" s="1670"/>
      <c r="T947" s="1670"/>
      <c r="U947" s="1670"/>
      <c r="V947" s="1670"/>
      <c r="W947" s="1670"/>
      <c r="X947" s="1670"/>
      <c r="Y947" s="1670"/>
      <c r="Z947" s="1670"/>
      <c r="AA947" s="1736"/>
      <c r="AE947" s="2572"/>
      <c r="AF947" s="2572"/>
      <c r="AG947" s="2572"/>
      <c r="AH947" s="2573"/>
      <c r="AI947" s="2573"/>
      <c r="AJ947" s="2572"/>
      <c r="AK947" s="2573"/>
      <c r="AL947" s="2572"/>
      <c r="AM947" s="2572"/>
      <c r="AN947" s="1627"/>
      <c r="AO947" s="2572"/>
      <c r="AP947" s="2572"/>
      <c r="AQ947" s="2572"/>
      <c r="AR947" s="2573"/>
      <c r="AS947" s="2573"/>
      <c r="AT947" s="2572"/>
      <c r="AU947" s="2573"/>
      <c r="AV947" s="2572"/>
      <c r="AW947" s="2572"/>
    </row>
    <row r="948" spans="1:90" ht="17.25" customHeight="1" thickBot="1">
      <c r="C948" s="2394" t="s">
        <v>580</v>
      </c>
      <c r="D948" s="2394"/>
      <c r="E948" s="2394"/>
      <c r="F948" s="2394"/>
      <c r="G948" s="2394"/>
      <c r="H948" s="2394"/>
      <c r="I948" s="2394"/>
      <c r="J948" s="2394"/>
      <c r="K948" s="2394"/>
      <c r="L948" s="2394"/>
      <c r="M948" s="2394"/>
      <c r="N948" s="2394"/>
      <c r="O948" s="2394"/>
      <c r="P948" s="2394"/>
      <c r="Q948" s="2394"/>
      <c r="R948" s="2394"/>
      <c r="S948" s="2394"/>
      <c r="T948" s="2394"/>
      <c r="U948" s="2394"/>
      <c r="V948" s="2394"/>
      <c r="W948" s="2394"/>
      <c r="X948" s="2394"/>
      <c r="Y948" s="2394"/>
      <c r="Z948" s="1670"/>
      <c r="AA948" s="1736"/>
      <c r="AE948" s="2243">
        <v>38977405259</v>
      </c>
      <c r="AF948" s="2243"/>
      <c r="AG948" s="2243"/>
      <c r="AH948" s="2244"/>
      <c r="AI948" s="2244"/>
      <c r="AJ948" s="2243"/>
      <c r="AK948" s="2245"/>
      <c r="AL948" s="2243"/>
      <c r="AM948" s="2243"/>
      <c r="AN948" s="1621"/>
      <c r="AO948" s="2243">
        <v>29235938376</v>
      </c>
      <c r="AP948" s="2243"/>
      <c r="AQ948" s="2243"/>
      <c r="AR948" s="2244"/>
      <c r="AS948" s="2244"/>
      <c r="AT948" s="2243"/>
      <c r="AU948" s="2245"/>
      <c r="AV948" s="2243"/>
      <c r="AW948" s="2243"/>
      <c r="BU948" s="2274"/>
      <c r="BV948" s="2274"/>
      <c r="BW948" s="2274"/>
      <c r="BX948" s="2274"/>
      <c r="BY948" s="2274"/>
      <c r="BZ948" s="2274"/>
      <c r="CI948" s="1226"/>
      <c r="CJ948" s="1279"/>
      <c r="CK948" s="1696"/>
      <c r="CL948" s="1696"/>
    </row>
    <row r="949" spans="1:90" ht="15.75" hidden="1" thickTop="1">
      <c r="C949" s="1691"/>
      <c r="D949" s="1691"/>
      <c r="E949" s="1691"/>
      <c r="F949" s="1691"/>
      <c r="G949" s="1691"/>
      <c r="H949" s="1691"/>
      <c r="I949" s="1691"/>
      <c r="J949" s="1691"/>
      <c r="K949" s="1691"/>
      <c r="L949" s="1691"/>
      <c r="M949" s="1691"/>
      <c r="N949" s="1691"/>
      <c r="O949" s="1691"/>
      <c r="P949" s="1691"/>
      <c r="Q949" s="1691"/>
      <c r="R949" s="1691"/>
      <c r="S949" s="1691"/>
      <c r="T949" s="1691"/>
      <c r="U949" s="1691"/>
      <c r="V949" s="1691"/>
      <c r="W949" s="1691"/>
      <c r="X949" s="1691"/>
      <c r="Y949" s="1691"/>
      <c r="Z949" s="1691"/>
      <c r="AA949" s="1736"/>
      <c r="AE949" s="1682"/>
      <c r="AF949" s="1682"/>
      <c r="AG949" s="1682"/>
      <c r="AH949" s="1682"/>
      <c r="AI949" s="1682"/>
      <c r="AJ949" s="1682"/>
      <c r="AK949" s="1682"/>
      <c r="AL949" s="1682"/>
      <c r="AM949" s="1682"/>
      <c r="AN949" s="1664"/>
      <c r="AO949" s="1682"/>
      <c r="AP949" s="1682"/>
      <c r="AQ949" s="1682"/>
      <c r="AR949" s="1682"/>
      <c r="AS949" s="1682"/>
      <c r="AT949" s="1682"/>
      <c r="AU949" s="1682"/>
      <c r="AV949" s="1682"/>
      <c r="AW949" s="1682"/>
      <c r="CK949" s="1754"/>
      <c r="CL949" s="1754"/>
    </row>
    <row r="950" spans="1:90" ht="22.5" hidden="1" customHeight="1">
      <c r="A950" s="1712">
        <v>36</v>
      </c>
      <c r="B950" s="1672" t="s">
        <v>536</v>
      </c>
      <c r="C950" s="1672" t="s">
        <v>1051</v>
      </c>
      <c r="D950" s="1670"/>
      <c r="E950" s="1670"/>
      <c r="F950" s="1670"/>
      <c r="G950" s="1670"/>
      <c r="H950" s="1670"/>
      <c r="I950" s="1670"/>
      <c r="J950" s="1670"/>
      <c r="K950" s="1670"/>
      <c r="L950" s="1670"/>
      <c r="M950" s="1670"/>
      <c r="N950" s="1670"/>
      <c r="O950" s="1670"/>
      <c r="P950" s="1670"/>
      <c r="Q950" s="1670"/>
      <c r="R950" s="1670"/>
      <c r="S950" s="1670"/>
      <c r="T950" s="1670"/>
      <c r="U950" s="1670"/>
      <c r="V950" s="1670"/>
      <c r="W950" s="1670"/>
      <c r="X950" s="1670"/>
      <c r="Y950" s="1670"/>
      <c r="Z950" s="1670"/>
      <c r="AA950" s="1736"/>
      <c r="AE950" s="2595" t="s">
        <v>706</v>
      </c>
      <c r="AF950" s="2595"/>
      <c r="AG950" s="2595"/>
      <c r="AH950" s="2595"/>
      <c r="AI950" s="2595"/>
      <c r="AJ950" s="2595"/>
      <c r="AK950" s="2595"/>
      <c r="AL950" s="2595"/>
      <c r="AM950" s="2595"/>
      <c r="AN950" s="1708"/>
      <c r="AO950" s="2595" t="s">
        <v>535</v>
      </c>
      <c r="AP950" s="2595"/>
      <c r="AQ950" s="2595"/>
      <c r="AR950" s="2595"/>
      <c r="AS950" s="2595"/>
      <c r="AT950" s="2595"/>
      <c r="AU950" s="2595"/>
      <c r="AV950" s="2595"/>
      <c r="AW950" s="2595"/>
      <c r="BA950" s="1744"/>
      <c r="BU950" s="1693"/>
      <c r="BV950" s="1693"/>
      <c r="BW950" s="1693"/>
      <c r="BX950" s="1693"/>
      <c r="BY950" s="1693"/>
      <c r="BZ950" s="1693"/>
      <c r="CA950" s="1619"/>
      <c r="CB950" s="1619"/>
      <c r="CC950" s="1619"/>
      <c r="CD950" s="1619"/>
      <c r="CE950" s="1619"/>
      <c r="CF950" s="1619"/>
      <c r="CG950" s="1619"/>
      <c r="CH950" s="1619"/>
    </row>
    <row r="951" spans="1:90" hidden="1">
      <c r="C951" s="1670"/>
      <c r="D951" s="1670"/>
      <c r="E951" s="1670"/>
      <c r="F951" s="1670"/>
      <c r="G951" s="1670"/>
      <c r="H951" s="1670"/>
      <c r="I951" s="1670"/>
      <c r="J951" s="1670"/>
      <c r="K951" s="1670"/>
      <c r="L951" s="1670"/>
      <c r="M951" s="1670"/>
      <c r="N951" s="1670"/>
      <c r="O951" s="1670"/>
      <c r="P951" s="1670"/>
      <c r="Q951" s="1670"/>
      <c r="R951" s="1670"/>
      <c r="S951" s="1670"/>
      <c r="T951" s="1670"/>
      <c r="U951" s="1670"/>
      <c r="V951" s="1670"/>
      <c r="W951" s="1670"/>
      <c r="X951" s="1670"/>
      <c r="Y951" s="1670"/>
      <c r="Z951" s="1670"/>
      <c r="AA951" s="1736"/>
      <c r="AE951" s="2277" t="s">
        <v>574</v>
      </c>
      <c r="AF951" s="2227"/>
      <c r="AG951" s="2227"/>
      <c r="AH951" s="2228"/>
      <c r="AI951" s="2228"/>
      <c r="AJ951" s="2227"/>
      <c r="AK951" s="2228"/>
      <c r="AL951" s="2227"/>
      <c r="AM951" s="2227"/>
      <c r="AN951" s="1708"/>
      <c r="AO951" s="2277" t="s">
        <v>574</v>
      </c>
      <c r="AP951" s="2277"/>
      <c r="AQ951" s="2277"/>
      <c r="AR951" s="2308"/>
      <c r="AS951" s="2308"/>
      <c r="AT951" s="2308"/>
      <c r="AU951" s="2277"/>
      <c r="AV951" s="2277"/>
      <c r="AW951" s="2277"/>
      <c r="BA951" s="1744"/>
      <c r="BU951" s="1693"/>
      <c r="BV951" s="1693"/>
      <c r="BW951" s="1693"/>
      <c r="BX951" s="1693"/>
      <c r="BY951" s="1693"/>
      <c r="BZ951" s="1693"/>
      <c r="CA951" s="1619"/>
      <c r="CB951" s="1619"/>
      <c r="CC951" s="1619"/>
      <c r="CD951" s="1619"/>
      <c r="CE951" s="1619"/>
      <c r="CF951" s="1619"/>
      <c r="CG951" s="1619"/>
      <c r="CH951" s="1619"/>
    </row>
    <row r="952" spans="1:90" hidden="1">
      <c r="C952" s="1634" t="s">
        <v>253</v>
      </c>
      <c r="D952" s="1691"/>
      <c r="E952" s="1691"/>
      <c r="F952" s="1691"/>
      <c r="G952" s="1691"/>
      <c r="H952" s="1691"/>
      <c r="I952" s="1691"/>
      <c r="J952" s="1691"/>
      <c r="K952" s="1691"/>
      <c r="L952" s="1691"/>
      <c r="M952" s="1691"/>
      <c r="N952" s="1691"/>
      <c r="O952" s="1691"/>
      <c r="P952" s="1691"/>
      <c r="Q952" s="1691"/>
      <c r="R952" s="1691"/>
      <c r="S952" s="1691"/>
      <c r="T952" s="1691"/>
      <c r="U952" s="1691"/>
      <c r="V952" s="1691"/>
      <c r="W952" s="1691"/>
      <c r="X952" s="1691"/>
      <c r="Y952" s="1691"/>
      <c r="Z952" s="1691"/>
      <c r="AA952" s="1736"/>
      <c r="AE952" s="2503"/>
      <c r="AF952" s="2503"/>
      <c r="AG952" s="2503"/>
      <c r="AH952" s="2504"/>
      <c r="AI952" s="2504"/>
      <c r="AJ952" s="2503"/>
      <c r="AK952" s="2505"/>
      <c r="AL952" s="2503"/>
      <c r="AM952" s="2503"/>
      <c r="AN952" s="1664"/>
      <c r="AO952" s="2503"/>
      <c r="AP952" s="2503"/>
      <c r="AQ952" s="2503"/>
      <c r="AR952" s="2504"/>
      <c r="AS952" s="2504"/>
      <c r="AT952" s="2504"/>
      <c r="AU952" s="2503"/>
      <c r="AV952" s="2503"/>
      <c r="AW952" s="2503"/>
      <c r="CK952" s="1754"/>
      <c r="CL952" s="1754"/>
    </row>
    <row r="953" spans="1:90" hidden="1">
      <c r="C953" s="1634" t="s">
        <v>252</v>
      </c>
      <c r="D953" s="1691"/>
      <c r="E953" s="1691"/>
      <c r="F953" s="1691"/>
      <c r="G953" s="1691"/>
      <c r="H953" s="1691"/>
      <c r="I953" s="1691"/>
      <c r="J953" s="1691"/>
      <c r="K953" s="1691"/>
      <c r="L953" s="1691"/>
      <c r="M953" s="1691"/>
      <c r="N953" s="1691"/>
      <c r="O953" s="1691"/>
      <c r="P953" s="1691"/>
      <c r="Q953" s="1691"/>
      <c r="R953" s="1691"/>
      <c r="S953" s="1691"/>
      <c r="T953" s="1691"/>
      <c r="U953" s="1691"/>
      <c r="V953" s="1691"/>
      <c r="W953" s="1691"/>
      <c r="X953" s="1691"/>
      <c r="Y953" s="1691"/>
      <c r="Z953" s="1691"/>
      <c r="AA953" s="1736"/>
      <c r="AE953" s="2284"/>
      <c r="AF953" s="2284"/>
      <c r="AG953" s="2284"/>
      <c r="AH953" s="2284"/>
      <c r="AI953" s="2284"/>
      <c r="AJ953" s="2284"/>
      <c r="AK953" s="2284"/>
      <c r="AL953" s="2284"/>
      <c r="AM953" s="2284"/>
      <c r="AN953" s="1664"/>
      <c r="AO953" s="2284"/>
      <c r="AP953" s="2284"/>
      <c r="AQ953" s="2284"/>
      <c r="AR953" s="2284"/>
      <c r="AS953" s="2284"/>
      <c r="AT953" s="2284"/>
      <c r="AU953" s="2284"/>
      <c r="AV953" s="2284"/>
      <c r="AW953" s="2284"/>
      <c r="AY953" s="1702"/>
      <c r="AZ953" s="1702"/>
      <c r="CK953" s="1754"/>
      <c r="CL953" s="1754"/>
    </row>
    <row r="954" spans="1:90" hidden="1">
      <c r="C954" s="1634" t="s">
        <v>1052</v>
      </c>
      <c r="D954" s="1691"/>
      <c r="E954" s="1691"/>
      <c r="F954" s="1691"/>
      <c r="G954" s="1691"/>
      <c r="H954" s="1691"/>
      <c r="I954" s="1691"/>
      <c r="J954" s="1691"/>
      <c r="K954" s="1691"/>
      <c r="L954" s="1691"/>
      <c r="M954" s="1691"/>
      <c r="N954" s="1691"/>
      <c r="O954" s="1691"/>
      <c r="P954" s="1691"/>
      <c r="Q954" s="1691"/>
      <c r="R954" s="1691"/>
      <c r="S954" s="1691"/>
      <c r="T954" s="1691"/>
      <c r="U954" s="1691"/>
      <c r="V954" s="1691"/>
      <c r="W954" s="1691"/>
      <c r="X954" s="1691"/>
      <c r="Y954" s="1691"/>
      <c r="Z954" s="1691"/>
      <c r="AA954" s="1736"/>
      <c r="AE954" s="2284"/>
      <c r="AF954" s="2284"/>
      <c r="AG954" s="2284"/>
      <c r="AH954" s="2284"/>
      <c r="AI954" s="2284"/>
      <c r="AJ954" s="2284"/>
      <c r="AK954" s="2284"/>
      <c r="AL954" s="2284"/>
      <c r="AM954" s="2284"/>
      <c r="AN954" s="1664"/>
      <c r="AO954" s="2284"/>
      <c r="AP954" s="2284"/>
      <c r="AQ954" s="2284"/>
      <c r="AR954" s="2284"/>
      <c r="AS954" s="2284"/>
      <c r="AT954" s="2284"/>
      <c r="AU954" s="2284"/>
      <c r="AV954" s="2284"/>
      <c r="AW954" s="2284"/>
      <c r="AY954" s="1702"/>
      <c r="AZ954" s="1702"/>
      <c r="CK954" s="1754"/>
      <c r="CL954" s="1754"/>
    </row>
    <row r="955" spans="1:90" hidden="1">
      <c r="C955" s="1634" t="s">
        <v>1368</v>
      </c>
      <c r="D955" s="1691"/>
      <c r="E955" s="1691"/>
      <c r="F955" s="1691"/>
      <c r="G955" s="1691"/>
      <c r="H955" s="1691"/>
      <c r="I955" s="1691"/>
      <c r="J955" s="1691"/>
      <c r="K955" s="1691"/>
      <c r="L955" s="1691"/>
      <c r="M955" s="1691"/>
      <c r="N955" s="1691"/>
      <c r="O955" s="1691"/>
      <c r="P955" s="1691"/>
      <c r="Q955" s="1691"/>
      <c r="R955" s="1691"/>
      <c r="S955" s="1691"/>
      <c r="T955" s="1691"/>
      <c r="U955" s="1691"/>
      <c r="V955" s="1691"/>
      <c r="W955" s="1691"/>
      <c r="X955" s="1691"/>
      <c r="Y955" s="1691"/>
      <c r="Z955" s="1691"/>
      <c r="AA955" s="1736"/>
      <c r="AE955" s="2284"/>
      <c r="AF955" s="2284"/>
      <c r="AG955" s="2284"/>
      <c r="AH955" s="2284"/>
      <c r="AI955" s="2284"/>
      <c r="AJ955" s="2284"/>
      <c r="AK955" s="2284"/>
      <c r="AL955" s="2284"/>
      <c r="AM955" s="2284"/>
      <c r="AN955" s="1664"/>
      <c r="AO955" s="2284"/>
      <c r="AP955" s="2284"/>
      <c r="AQ955" s="2284"/>
      <c r="AR955" s="2284"/>
      <c r="AS955" s="2284"/>
      <c r="AT955" s="2284"/>
      <c r="AU955" s="2284"/>
      <c r="AV955" s="2284"/>
      <c r="AW955" s="2284"/>
      <c r="AY955" s="1702"/>
      <c r="AZ955" s="1702"/>
      <c r="CK955" s="1754"/>
      <c r="CL955" s="1754"/>
    </row>
    <row r="956" spans="1:90" hidden="1">
      <c r="C956" s="1634" t="s">
        <v>254</v>
      </c>
      <c r="D956" s="1691"/>
      <c r="E956" s="1691"/>
      <c r="F956" s="1691"/>
      <c r="G956" s="1691"/>
      <c r="H956" s="1691"/>
      <c r="I956" s="1691"/>
      <c r="J956" s="1691"/>
      <c r="K956" s="1691"/>
      <c r="L956" s="1691"/>
      <c r="M956" s="1691"/>
      <c r="N956" s="1691"/>
      <c r="O956" s="1691"/>
      <c r="P956" s="1691"/>
      <c r="Q956" s="1691"/>
      <c r="R956" s="1691"/>
      <c r="S956" s="1691"/>
      <c r="T956" s="1691"/>
      <c r="U956" s="1691"/>
      <c r="V956" s="1691"/>
      <c r="W956" s="1691"/>
      <c r="X956" s="1691"/>
      <c r="Y956" s="1691"/>
      <c r="Z956" s="1691"/>
      <c r="AA956" s="1736"/>
      <c r="AE956" s="2284"/>
      <c r="AF956" s="2284"/>
      <c r="AG956" s="2284"/>
      <c r="AH956" s="2284"/>
      <c r="AI956" s="2284"/>
      <c r="AJ956" s="2284"/>
      <c r="AK956" s="2284"/>
      <c r="AL956" s="2284"/>
      <c r="AM956" s="2284"/>
      <c r="AN956" s="1664"/>
      <c r="AO956" s="2284"/>
      <c r="AP956" s="2284"/>
      <c r="AQ956" s="2284"/>
      <c r="AR956" s="2284"/>
      <c r="AS956" s="2284"/>
      <c r="AT956" s="2284"/>
      <c r="AU956" s="2284"/>
      <c r="AV956" s="2284"/>
      <c r="AW956" s="2284"/>
      <c r="AY956" s="1702"/>
      <c r="AZ956" s="1702"/>
      <c r="CK956" s="1754"/>
      <c r="CL956" s="1754"/>
    </row>
    <row r="957" spans="1:90" hidden="1">
      <c r="C957" s="1634" t="s">
        <v>256</v>
      </c>
      <c r="D957" s="1691"/>
      <c r="E957" s="1691"/>
      <c r="F957" s="1691"/>
      <c r="G957" s="1691"/>
      <c r="H957" s="1691"/>
      <c r="I957" s="1691"/>
      <c r="J957" s="1691"/>
      <c r="K957" s="1691"/>
      <c r="L957" s="1691"/>
      <c r="M957" s="1691"/>
      <c r="N957" s="1691"/>
      <c r="O957" s="1691"/>
      <c r="P957" s="1691"/>
      <c r="Q957" s="1691"/>
      <c r="R957" s="1691"/>
      <c r="S957" s="1691"/>
      <c r="T957" s="1691"/>
      <c r="U957" s="1691"/>
      <c r="V957" s="1691"/>
      <c r="W957" s="1691"/>
      <c r="X957" s="1691"/>
      <c r="Y957" s="1691"/>
      <c r="Z957" s="1691"/>
      <c r="AA957" s="1736"/>
      <c r="AE957" s="2284"/>
      <c r="AF957" s="2284"/>
      <c r="AG957" s="2284"/>
      <c r="AH957" s="2284"/>
      <c r="AI957" s="2284"/>
      <c r="AJ957" s="2284"/>
      <c r="AK957" s="2284"/>
      <c r="AL957" s="2284"/>
      <c r="AM957" s="2284"/>
      <c r="AN957" s="1664"/>
      <c r="AO957" s="2284"/>
      <c r="AP957" s="2284"/>
      <c r="AQ957" s="2284"/>
      <c r="AR957" s="2284"/>
      <c r="AS957" s="2284"/>
      <c r="AT957" s="2284"/>
      <c r="AU957" s="2284"/>
      <c r="AV957" s="2284"/>
      <c r="AW957" s="2284"/>
      <c r="AY957" s="1702"/>
      <c r="AZ957" s="1702"/>
      <c r="CK957" s="1754"/>
      <c r="CL957" s="1754"/>
    </row>
    <row r="958" spans="1:90" ht="15.75" hidden="1" thickBot="1">
      <c r="C958" s="2394" t="s">
        <v>580</v>
      </c>
      <c r="D958" s="2394"/>
      <c r="E958" s="2394"/>
      <c r="F958" s="2394"/>
      <c r="G958" s="2394"/>
      <c r="H958" s="2394"/>
      <c r="I958" s="2394"/>
      <c r="J958" s="2394"/>
      <c r="K958" s="2394"/>
      <c r="L958" s="2394"/>
      <c r="M958" s="2394"/>
      <c r="N958" s="2394"/>
      <c r="O958" s="2394"/>
      <c r="P958" s="2394"/>
      <c r="Q958" s="2394"/>
      <c r="R958" s="2394"/>
      <c r="S958" s="2394"/>
      <c r="T958" s="2394"/>
      <c r="U958" s="2394"/>
      <c r="V958" s="2394"/>
      <c r="W958" s="2394"/>
      <c r="X958" s="2394"/>
      <c r="Y958" s="2394"/>
      <c r="Z958" s="1670"/>
      <c r="AA958" s="1736"/>
      <c r="AE958" s="2430">
        <v>0</v>
      </c>
      <c r="AF958" s="2430"/>
      <c r="AG958" s="2430"/>
      <c r="AH958" s="2431"/>
      <c r="AI958" s="2431"/>
      <c r="AJ958" s="2430"/>
      <c r="AK958" s="2432"/>
      <c r="AL958" s="2430"/>
      <c r="AM958" s="2430"/>
      <c r="AN958" s="1664"/>
      <c r="AO958" s="2430">
        <v>0</v>
      </c>
      <c r="AP958" s="2430"/>
      <c r="AQ958" s="2430"/>
      <c r="AR958" s="2431"/>
      <c r="AS958" s="2431"/>
      <c r="AT958" s="2432"/>
      <c r="AU958" s="2430"/>
      <c r="AV958" s="2430"/>
      <c r="AW958" s="2430"/>
      <c r="BU958" s="2274"/>
      <c r="BV958" s="2274"/>
      <c r="BW958" s="2274"/>
      <c r="BX958" s="2274"/>
      <c r="BY958" s="2274"/>
      <c r="BZ958" s="2274"/>
      <c r="CK958" s="1754"/>
      <c r="CL958" s="1754"/>
    </row>
    <row r="959" spans="1:90" ht="12" customHeight="1" thickTop="1">
      <c r="C959" s="1691"/>
      <c r="D959" s="1691"/>
      <c r="E959" s="1691"/>
      <c r="F959" s="1691"/>
      <c r="G959" s="1691"/>
      <c r="H959" s="1691"/>
      <c r="I959" s="1691"/>
      <c r="J959" s="1691"/>
      <c r="K959" s="1691"/>
      <c r="L959" s="1691"/>
      <c r="M959" s="1691"/>
      <c r="N959" s="1691"/>
      <c r="O959" s="1691"/>
      <c r="P959" s="1691"/>
      <c r="Q959" s="1691"/>
      <c r="R959" s="1691"/>
      <c r="S959" s="1691"/>
      <c r="T959" s="1691"/>
      <c r="U959" s="1691"/>
      <c r="V959" s="1691"/>
      <c r="W959" s="1691"/>
      <c r="X959" s="1691"/>
      <c r="Y959" s="1691"/>
      <c r="Z959" s="1691"/>
      <c r="AA959" s="1736"/>
      <c r="AE959" s="1682"/>
      <c r="AF959" s="1682"/>
      <c r="AG959" s="1682"/>
      <c r="AH959" s="1682"/>
      <c r="AI959" s="1682"/>
      <c r="AJ959" s="1682"/>
      <c r="AK959" s="1682"/>
      <c r="AL959" s="1682"/>
      <c r="AM959" s="1682"/>
      <c r="AN959" s="1664"/>
      <c r="AO959" s="1682"/>
      <c r="AP959" s="1682"/>
      <c r="AQ959" s="1682"/>
      <c r="AR959" s="1682"/>
      <c r="AS959" s="1682"/>
      <c r="AT959" s="1682"/>
      <c r="AU959" s="1682"/>
      <c r="AV959" s="1682"/>
      <c r="AW959" s="1682"/>
      <c r="CK959" s="1754"/>
      <c r="CL959" s="1754"/>
    </row>
    <row r="960" spans="1:90" ht="17.25" customHeight="1">
      <c r="A960" s="1388">
        <v>6</v>
      </c>
      <c r="B960" s="1672" t="s">
        <v>536</v>
      </c>
      <c r="C960" s="908" t="s">
        <v>1564</v>
      </c>
      <c r="D960" s="1670"/>
      <c r="E960" s="1670"/>
      <c r="F960" s="1670"/>
      <c r="G960" s="1670"/>
      <c r="H960" s="1670"/>
      <c r="I960" s="1670"/>
      <c r="J960" s="1670"/>
      <c r="K960" s="1670"/>
      <c r="L960" s="1670"/>
      <c r="M960" s="1670"/>
      <c r="N960" s="1670"/>
      <c r="O960" s="1670"/>
      <c r="P960" s="1670"/>
      <c r="Q960" s="1670"/>
      <c r="R960" s="1670"/>
      <c r="S960" s="1670"/>
      <c r="T960" s="1670"/>
      <c r="U960" s="1670"/>
      <c r="V960" s="1670"/>
      <c r="W960" s="1670"/>
      <c r="X960" s="1670"/>
      <c r="Y960" s="1670"/>
      <c r="Z960" s="1670"/>
      <c r="AA960" s="1736"/>
      <c r="AE960" s="2231" t="s">
        <v>706</v>
      </c>
      <c r="AF960" s="2231"/>
      <c r="AG960" s="2231"/>
      <c r="AH960" s="2231"/>
      <c r="AI960" s="2231"/>
      <c r="AJ960" s="2231"/>
      <c r="AK960" s="2231"/>
      <c r="AL960" s="2231"/>
      <c r="AM960" s="2231"/>
      <c r="AN960" s="1621"/>
      <c r="AO960" s="2231" t="s">
        <v>535</v>
      </c>
      <c r="AP960" s="2231"/>
      <c r="AQ960" s="2231"/>
      <c r="AR960" s="2231"/>
      <c r="AS960" s="2231"/>
      <c r="AT960" s="2231"/>
      <c r="AU960" s="2231"/>
      <c r="AV960" s="2231"/>
      <c r="AW960" s="2231"/>
      <c r="CK960" s="1754"/>
      <c r="CL960" s="1754"/>
    </row>
    <row r="961" spans="3:91" ht="17.25" customHeight="1">
      <c r="C961" s="1670"/>
      <c r="D961" s="1670"/>
      <c r="E961" s="1670"/>
      <c r="F961" s="1670"/>
      <c r="G961" s="1670"/>
      <c r="H961" s="1670"/>
      <c r="I961" s="1670"/>
      <c r="J961" s="1670"/>
      <c r="K961" s="1670"/>
      <c r="L961" s="1670"/>
      <c r="M961" s="1670"/>
      <c r="N961" s="1670"/>
      <c r="O961" s="1670"/>
      <c r="P961" s="1670"/>
      <c r="Q961" s="1670"/>
      <c r="R961" s="1670"/>
      <c r="S961" s="1670"/>
      <c r="T961" s="1670"/>
      <c r="U961" s="1670"/>
      <c r="V961" s="1670"/>
      <c r="W961" s="1670"/>
      <c r="X961" s="1670"/>
      <c r="Y961" s="1670"/>
      <c r="Z961" s="1670"/>
      <c r="AA961" s="1736"/>
      <c r="AE961" s="2565" t="s">
        <v>574</v>
      </c>
      <c r="AF961" s="2565"/>
      <c r="AG961" s="2565"/>
      <c r="AH961" s="2565"/>
      <c r="AI961" s="2565"/>
      <c r="AJ961" s="2565"/>
      <c r="AK961" s="2565"/>
      <c r="AL961" s="2565"/>
      <c r="AM961" s="2565"/>
      <c r="AN961" s="1621"/>
      <c r="AO961" s="2565" t="s">
        <v>574</v>
      </c>
      <c r="AP961" s="2565"/>
      <c r="AQ961" s="2565"/>
      <c r="AR961" s="2565"/>
      <c r="AS961" s="2565"/>
      <c r="AT961" s="2565"/>
      <c r="AU961" s="2565"/>
      <c r="AV961" s="2565"/>
      <c r="AW961" s="2565"/>
      <c r="CK961" s="1754"/>
      <c r="CL961" s="1754"/>
    </row>
    <row r="962" spans="3:91" ht="18" customHeight="1">
      <c r="C962" s="1193" t="s">
        <v>1559</v>
      </c>
      <c r="D962" s="1670"/>
      <c r="E962" s="1670"/>
      <c r="F962" s="1670"/>
      <c r="G962" s="1670"/>
      <c r="H962" s="1670"/>
      <c r="I962" s="1670"/>
      <c r="J962" s="1670"/>
      <c r="K962" s="1670"/>
      <c r="L962" s="1670"/>
      <c r="M962" s="1670"/>
      <c r="N962" s="1670"/>
      <c r="O962" s="1670"/>
      <c r="P962" s="1670"/>
      <c r="Q962" s="1670"/>
      <c r="R962" s="1670"/>
      <c r="S962" s="1670"/>
      <c r="T962" s="1670"/>
      <c r="U962" s="1670"/>
      <c r="V962" s="1670"/>
      <c r="W962" s="1670"/>
      <c r="X962" s="1670"/>
      <c r="Y962" s="1670"/>
      <c r="Z962" s="1670"/>
      <c r="AA962" s="1736"/>
      <c r="AE962" s="2232">
        <v>10598607934</v>
      </c>
      <c r="AF962" s="2232"/>
      <c r="AG962" s="2232"/>
      <c r="AH962" s="2232"/>
      <c r="AI962" s="2232"/>
      <c r="AJ962" s="2232"/>
      <c r="AK962" s="2232"/>
      <c r="AL962" s="2232"/>
      <c r="AM962" s="2232"/>
      <c r="AN962" s="1621"/>
      <c r="AO962" s="2564">
        <v>25461153698</v>
      </c>
      <c r="AP962" s="2564"/>
      <c r="AQ962" s="2564"/>
      <c r="AR962" s="2564"/>
      <c r="AS962" s="2564"/>
      <c r="AT962" s="2564"/>
      <c r="AU962" s="2564"/>
      <c r="AV962" s="2564"/>
      <c r="AW962" s="2564"/>
      <c r="CK962" s="1754"/>
      <c r="CL962" s="1754"/>
    </row>
    <row r="963" spans="3:91" ht="18" customHeight="1">
      <c r="C963" s="1193" t="s">
        <v>1488</v>
      </c>
      <c r="D963" s="1670"/>
      <c r="E963" s="1670"/>
      <c r="F963" s="1670"/>
      <c r="G963" s="1670"/>
      <c r="H963" s="1670"/>
      <c r="I963" s="1670"/>
      <c r="J963" s="1670"/>
      <c r="K963" s="1670"/>
      <c r="L963" s="1670"/>
      <c r="M963" s="1670"/>
      <c r="N963" s="1670"/>
      <c r="O963" s="1670"/>
      <c r="P963" s="1670"/>
      <c r="Q963" s="1670"/>
      <c r="R963" s="1670"/>
      <c r="S963" s="1670"/>
      <c r="T963" s="1670"/>
      <c r="U963" s="1670"/>
      <c r="V963" s="1670"/>
      <c r="W963" s="1670"/>
      <c r="X963" s="1670"/>
      <c r="Y963" s="1670"/>
      <c r="Z963" s="1670"/>
      <c r="AA963" s="1736"/>
      <c r="AE963" s="2232">
        <v>14537688717</v>
      </c>
      <c r="AF963" s="2232"/>
      <c r="AG963" s="2232"/>
      <c r="AH963" s="2232"/>
      <c r="AI963" s="2232"/>
      <c r="AJ963" s="2232"/>
      <c r="AK963" s="2232"/>
      <c r="AL963" s="2232"/>
      <c r="AM963" s="2232"/>
      <c r="AN963" s="1621"/>
      <c r="AO963" s="2232">
        <v>17336808993</v>
      </c>
      <c r="AP963" s="2232"/>
      <c r="AQ963" s="2232"/>
      <c r="AR963" s="2232"/>
      <c r="AS963" s="2232"/>
      <c r="AT963" s="2232"/>
      <c r="AU963" s="2232"/>
      <c r="AV963" s="2232"/>
      <c r="AW963" s="2232"/>
      <c r="CK963" s="1754"/>
      <c r="CL963" s="1754"/>
    </row>
    <row r="964" spans="3:91" ht="18" customHeight="1">
      <c r="C964" s="1193" t="s">
        <v>1560</v>
      </c>
      <c r="D964" s="1670"/>
      <c r="E964" s="1670"/>
      <c r="F964" s="1670"/>
      <c r="G964" s="1670"/>
      <c r="H964" s="1670"/>
      <c r="I964" s="1670"/>
      <c r="J964" s="1670"/>
      <c r="K964" s="1670"/>
      <c r="L964" s="1670"/>
      <c r="M964" s="1670"/>
      <c r="N964" s="1670"/>
      <c r="O964" s="1670"/>
      <c r="P964" s="1670"/>
      <c r="Q964" s="1670"/>
      <c r="R964" s="1670"/>
      <c r="S964" s="1670"/>
      <c r="T964" s="1670"/>
      <c r="U964" s="1670"/>
      <c r="V964" s="1670"/>
      <c r="W964" s="1670"/>
      <c r="X964" s="1670"/>
      <c r="Y964" s="1670"/>
      <c r="Z964" s="1670"/>
      <c r="AA964" s="1736"/>
      <c r="AE964" s="2232">
        <v>6320985561</v>
      </c>
      <c r="AF964" s="2232"/>
      <c r="AG964" s="2232"/>
      <c r="AH964" s="2232"/>
      <c r="AI964" s="2232"/>
      <c r="AJ964" s="2232"/>
      <c r="AK964" s="2232"/>
      <c r="AL964" s="2232"/>
      <c r="AM964" s="2232"/>
      <c r="AN964" s="1621"/>
      <c r="AO964" s="2232">
        <v>6189145533</v>
      </c>
      <c r="AP964" s="2232"/>
      <c r="AQ964" s="2232"/>
      <c r="AR964" s="2232"/>
      <c r="AS964" s="2232"/>
      <c r="AT964" s="2232"/>
      <c r="AU964" s="2232"/>
      <c r="AV964" s="2232"/>
      <c r="AW964" s="2232"/>
      <c r="CK964" s="1754"/>
      <c r="CL964" s="1754"/>
    </row>
    <row r="965" spans="3:91" ht="18" customHeight="1">
      <c r="C965" s="1193" t="s">
        <v>1937</v>
      </c>
      <c r="D965" s="1670"/>
      <c r="E965" s="1670"/>
      <c r="F965" s="1670"/>
      <c r="G965" s="1670"/>
      <c r="H965" s="1670"/>
      <c r="I965" s="1670"/>
      <c r="J965" s="1670"/>
      <c r="K965" s="1670"/>
      <c r="L965" s="1670"/>
      <c r="M965" s="1670"/>
      <c r="N965" s="1670"/>
      <c r="O965" s="1670"/>
      <c r="P965" s="1670"/>
      <c r="Q965" s="1670"/>
      <c r="R965" s="1670"/>
      <c r="S965" s="1670"/>
      <c r="T965" s="1670"/>
      <c r="U965" s="1670"/>
      <c r="V965" s="1670"/>
      <c r="W965" s="1670"/>
      <c r="X965" s="1670"/>
      <c r="Y965" s="1670"/>
      <c r="Z965" s="1670"/>
      <c r="AA965" s="1736"/>
      <c r="AE965" s="2232">
        <v>328590936489</v>
      </c>
      <c r="AF965" s="2232"/>
      <c r="AG965" s="2232"/>
      <c r="AH965" s="2232"/>
      <c r="AI965" s="2232"/>
      <c r="AJ965" s="2232"/>
      <c r="AK965" s="2232"/>
      <c r="AL965" s="2232"/>
      <c r="AM965" s="2232"/>
      <c r="AN965" s="1621"/>
      <c r="AO965" s="2232">
        <v>295018169393</v>
      </c>
      <c r="AP965" s="2232"/>
      <c r="AQ965" s="2232"/>
      <c r="AR965" s="2232"/>
      <c r="AS965" s="2232"/>
      <c r="AT965" s="2232"/>
      <c r="AU965" s="2232"/>
      <c r="AV965" s="2232"/>
      <c r="AW965" s="2232"/>
      <c r="CI965" s="1554"/>
      <c r="CK965" s="1754"/>
      <c r="CL965" s="1754"/>
    </row>
    <row r="966" spans="3:91" ht="18" customHeight="1">
      <c r="C966" s="1193" t="s">
        <v>1561</v>
      </c>
      <c r="D966" s="1670"/>
      <c r="E966" s="1670"/>
      <c r="F966" s="1670"/>
      <c r="G966" s="1670"/>
      <c r="H966" s="1670"/>
      <c r="I966" s="1670"/>
      <c r="J966" s="1670"/>
      <c r="K966" s="1670"/>
      <c r="L966" s="1670"/>
      <c r="M966" s="1670"/>
      <c r="N966" s="1670"/>
      <c r="O966" s="1670"/>
      <c r="P966" s="1670"/>
      <c r="Q966" s="1670"/>
      <c r="R966" s="1670"/>
      <c r="S966" s="1670"/>
      <c r="T966" s="1670"/>
      <c r="U966" s="1670"/>
      <c r="V966" s="1670"/>
      <c r="W966" s="1670"/>
      <c r="X966" s="1670"/>
      <c r="Y966" s="1670"/>
      <c r="Z966" s="1670"/>
      <c r="AA966" s="1736"/>
      <c r="AE966" s="2232">
        <v>43647257</v>
      </c>
      <c r="AF966" s="2232"/>
      <c r="AG966" s="2232"/>
      <c r="AH966" s="2232"/>
      <c r="AI966" s="2232"/>
      <c r="AJ966" s="2232"/>
      <c r="AK966" s="2232"/>
      <c r="AL966" s="2232"/>
      <c r="AM966" s="2232"/>
      <c r="AN966" s="1621"/>
      <c r="AO966" s="2232">
        <v>0</v>
      </c>
      <c r="AP966" s="2232"/>
      <c r="AQ966" s="2232"/>
      <c r="AR966" s="2232"/>
      <c r="AS966" s="2232"/>
      <c r="AT966" s="2232"/>
      <c r="AU966" s="2232"/>
      <c r="AV966" s="2232"/>
      <c r="AW966" s="2232"/>
      <c r="CK966" s="1754"/>
      <c r="CL966" s="1754"/>
    </row>
    <row r="967" spans="3:91" ht="18" hidden="1" customHeight="1">
      <c r="C967" s="1193" t="s">
        <v>1479</v>
      </c>
      <c r="D967" s="1670"/>
      <c r="E967" s="1670"/>
      <c r="F967" s="1670"/>
      <c r="G967" s="1670"/>
      <c r="H967" s="1670"/>
      <c r="I967" s="1670"/>
      <c r="J967" s="1670"/>
      <c r="K967" s="1670"/>
      <c r="L967" s="1670"/>
      <c r="M967" s="1670"/>
      <c r="N967" s="1670"/>
      <c r="O967" s="1670"/>
      <c r="P967" s="1670"/>
      <c r="Q967" s="1670"/>
      <c r="R967" s="1670"/>
      <c r="S967" s="1670"/>
      <c r="T967" s="1670"/>
      <c r="U967" s="1670"/>
      <c r="V967" s="1670"/>
      <c r="W967" s="1670"/>
      <c r="X967" s="1670"/>
      <c r="Y967" s="1670"/>
      <c r="Z967" s="1670"/>
      <c r="AA967" s="1736"/>
      <c r="AE967" s="2232">
        <v>0</v>
      </c>
      <c r="AF967" s="2232"/>
      <c r="AG967" s="2232"/>
      <c r="AH967" s="2232"/>
      <c r="AI967" s="2232"/>
      <c r="AJ967" s="2232"/>
      <c r="AK967" s="2232"/>
      <c r="AL967" s="2232"/>
      <c r="AM967" s="2232"/>
      <c r="AN967" s="1621"/>
      <c r="AO967" s="2232">
        <v>0</v>
      </c>
      <c r="AP967" s="2232"/>
      <c r="AQ967" s="2232"/>
      <c r="AR967" s="2232"/>
      <c r="AS967" s="2232"/>
      <c r="AT967" s="2232"/>
      <c r="AU967" s="2232"/>
      <c r="AV967" s="2232"/>
      <c r="AW967" s="2232"/>
      <c r="CK967" s="1754"/>
      <c r="CL967" s="1754"/>
    </row>
    <row r="968" spans="3:91" ht="18" customHeight="1">
      <c r="C968" s="1193" t="s">
        <v>1562</v>
      </c>
      <c r="D968" s="1670"/>
      <c r="E968" s="1670"/>
      <c r="F968" s="1670"/>
      <c r="G968" s="1670"/>
      <c r="H968" s="1670"/>
      <c r="I968" s="1670"/>
      <c r="J968" s="1670"/>
      <c r="K968" s="1670"/>
      <c r="L968" s="1670"/>
      <c r="M968" s="1670"/>
      <c r="N968" s="1670"/>
      <c r="O968" s="1670"/>
      <c r="P968" s="1670"/>
      <c r="Q968" s="1670"/>
      <c r="R968" s="1670"/>
      <c r="S968" s="1670"/>
      <c r="T968" s="1670"/>
      <c r="U968" s="1670"/>
      <c r="V968" s="1670"/>
      <c r="W968" s="1670"/>
      <c r="X968" s="1670"/>
      <c r="Y968" s="1670"/>
      <c r="Z968" s="1670"/>
      <c r="AA968" s="1736"/>
      <c r="AE968" s="2407">
        <v>5632192894</v>
      </c>
      <c r="AF968" s="2407"/>
      <c r="AG968" s="2407"/>
      <c r="AH968" s="2407"/>
      <c r="AI968" s="2407"/>
      <c r="AJ968" s="2407"/>
      <c r="AK968" s="2407"/>
      <c r="AL968" s="2407"/>
      <c r="AM968" s="2407"/>
      <c r="AN968" s="1621"/>
      <c r="AO968" s="2407">
        <v>13005531910</v>
      </c>
      <c r="AP968" s="2407"/>
      <c r="AQ968" s="2407"/>
      <c r="AR968" s="2407"/>
      <c r="AS968" s="2407"/>
      <c r="AT968" s="2407"/>
      <c r="AU968" s="2407"/>
      <c r="AV968" s="2407"/>
      <c r="AW968" s="2407"/>
      <c r="CJ968" s="1696"/>
      <c r="CK968" s="1754"/>
      <c r="CL968" s="1754"/>
    </row>
    <row r="969" spans="3:91" ht="18" customHeight="1" thickBot="1">
      <c r="C969" s="2394" t="s">
        <v>580</v>
      </c>
      <c r="D969" s="2394"/>
      <c r="E969" s="2394"/>
      <c r="F969" s="2394"/>
      <c r="G969" s="2394"/>
      <c r="H969" s="2394"/>
      <c r="I969" s="2394"/>
      <c r="J969" s="2394"/>
      <c r="K969" s="2394"/>
      <c r="L969" s="2394"/>
      <c r="M969" s="2394"/>
      <c r="N969" s="2394"/>
      <c r="O969" s="2394"/>
      <c r="P969" s="2394"/>
      <c r="Q969" s="2394"/>
      <c r="R969" s="2394"/>
      <c r="S969" s="2394"/>
      <c r="T969" s="2394"/>
      <c r="U969" s="2394"/>
      <c r="V969" s="2394"/>
      <c r="W969" s="2394"/>
      <c r="X969" s="2394"/>
      <c r="Y969" s="2394"/>
      <c r="Z969" s="1691"/>
      <c r="AA969" s="1691"/>
      <c r="AB969" s="1691"/>
      <c r="AC969" s="1691"/>
      <c r="AE969" s="2244">
        <v>365724058852</v>
      </c>
      <c r="AF969" s="2244"/>
      <c r="AG969" s="2244"/>
      <c r="AH969" s="2244"/>
      <c r="AI969" s="2244"/>
      <c r="AJ969" s="2244"/>
      <c r="AK969" s="2244"/>
      <c r="AL969" s="2244"/>
      <c r="AM969" s="2244"/>
      <c r="AN969" s="1621"/>
      <c r="AO969" s="2244">
        <v>357010809527</v>
      </c>
      <c r="AP969" s="2244"/>
      <c r="AQ969" s="2244"/>
      <c r="AR969" s="2244"/>
      <c r="AS969" s="2244"/>
      <c r="AT969" s="2244"/>
      <c r="AU969" s="2244"/>
      <c r="AV969" s="2244"/>
      <c r="AW969" s="2244"/>
      <c r="CI969" s="1226"/>
      <c r="CJ969" s="1279"/>
      <c r="CK969" s="1754"/>
      <c r="CL969" s="1754"/>
    </row>
    <row r="970" spans="3:91" ht="15.75" hidden="1" outlineLevel="1" thickTop="1">
      <c r="C970" s="1672" t="s">
        <v>1375</v>
      </c>
      <c r="D970" s="1670"/>
      <c r="E970" s="1670"/>
      <c r="F970" s="1670"/>
      <c r="G970" s="1670"/>
      <c r="H970" s="1670"/>
      <c r="I970" s="1670"/>
      <c r="J970" s="1670"/>
      <c r="K970" s="1670"/>
      <c r="L970" s="1670"/>
      <c r="M970" s="1670"/>
      <c r="N970" s="1670"/>
      <c r="O970" s="1670"/>
      <c r="P970" s="1670"/>
      <c r="Q970" s="1670"/>
      <c r="R970" s="1670"/>
      <c r="S970" s="1670"/>
      <c r="T970" s="1670"/>
      <c r="U970" s="1670"/>
      <c r="V970" s="1670"/>
      <c r="W970" s="1670"/>
      <c r="X970" s="1670"/>
      <c r="Y970" s="1670"/>
      <c r="Z970" s="1691"/>
      <c r="AA970" s="1691"/>
      <c r="AB970" s="1691"/>
      <c r="AC970" s="1691"/>
      <c r="AE970" s="1660"/>
      <c r="AF970" s="1660"/>
      <c r="AG970" s="1660"/>
      <c r="AH970" s="1660"/>
      <c r="AI970" s="1660"/>
      <c r="AJ970" s="1660"/>
      <c r="AK970" s="1660"/>
      <c r="AL970" s="1660"/>
      <c r="AM970" s="1660"/>
      <c r="AN970" s="1664"/>
      <c r="AO970" s="1660"/>
      <c r="AP970" s="1660"/>
      <c r="AQ970" s="1660"/>
      <c r="AR970" s="1660"/>
      <c r="AS970" s="1660"/>
      <c r="AT970" s="1660"/>
      <c r="AU970" s="1660"/>
      <c r="AV970" s="1660"/>
      <c r="AW970" s="1660"/>
      <c r="CK970" s="1754"/>
      <c r="CL970" s="1754"/>
    </row>
    <row r="971" spans="3:91" ht="17.25" hidden="1" customHeight="1" outlineLevel="1">
      <c r="C971" s="1672" t="s">
        <v>1558</v>
      </c>
      <c r="D971" s="1670"/>
      <c r="E971" s="1670"/>
      <c r="F971" s="1670"/>
      <c r="G971" s="1670"/>
      <c r="H971" s="1670"/>
      <c r="I971" s="1670"/>
      <c r="J971" s="1670"/>
      <c r="K971" s="1670"/>
      <c r="L971" s="1670"/>
      <c r="M971" s="1670"/>
      <c r="N971" s="1670"/>
      <c r="O971" s="1670"/>
      <c r="P971" s="1670"/>
      <c r="Q971" s="1670"/>
      <c r="R971" s="1670"/>
      <c r="S971" s="1670"/>
      <c r="T971" s="1670"/>
      <c r="U971" s="1670"/>
      <c r="V971" s="1670"/>
      <c r="W971" s="1670"/>
      <c r="X971" s="1670"/>
      <c r="Y971" s="1670"/>
      <c r="Z971" s="1691"/>
      <c r="AA971" s="1691"/>
      <c r="AB971" s="1691"/>
      <c r="AC971" s="1691"/>
      <c r="AE971" s="2231" t="s">
        <v>706</v>
      </c>
      <c r="AF971" s="2231"/>
      <c r="AG971" s="2231"/>
      <c r="AH971" s="2231"/>
      <c r="AI971" s="2231"/>
      <c r="AJ971" s="2231"/>
      <c r="AK971" s="2231"/>
      <c r="AL971" s="2231"/>
      <c r="AM971" s="2231"/>
      <c r="AN971" s="1621"/>
      <c r="AO971" s="2231" t="s">
        <v>535</v>
      </c>
      <c r="AP971" s="2231"/>
      <c r="AQ971" s="2231"/>
      <c r="AR971" s="2231"/>
      <c r="AS971" s="2231"/>
      <c r="AT971" s="2231"/>
      <c r="AU971" s="2231"/>
      <c r="AV971" s="2231"/>
      <c r="AW971" s="2231"/>
      <c r="CK971" s="1754"/>
      <c r="CL971" s="1754"/>
    </row>
    <row r="972" spans="3:91" ht="17.25" hidden="1" customHeight="1" outlineLevel="1">
      <c r="D972" s="1670"/>
      <c r="E972" s="1670"/>
      <c r="F972" s="1670"/>
      <c r="G972" s="1670"/>
      <c r="H972" s="1670"/>
      <c r="I972" s="1670"/>
      <c r="J972" s="1670"/>
      <c r="K972" s="1670"/>
      <c r="L972" s="1670"/>
      <c r="M972" s="1670"/>
      <c r="N972" s="1670"/>
      <c r="O972" s="1670"/>
      <c r="P972" s="1670"/>
      <c r="Q972" s="1670"/>
      <c r="R972" s="1670"/>
      <c r="S972" s="1670"/>
      <c r="T972" s="1670"/>
      <c r="U972" s="1670"/>
      <c r="V972" s="1670"/>
      <c r="W972" s="1670"/>
      <c r="X972" s="1670"/>
      <c r="Y972" s="1670"/>
      <c r="Z972" s="1691"/>
      <c r="AA972" s="1691"/>
      <c r="AB972" s="1691"/>
      <c r="AC972" s="1691"/>
      <c r="AE972" s="2565" t="s">
        <v>574</v>
      </c>
      <c r="AF972" s="2565"/>
      <c r="AG972" s="2565"/>
      <c r="AH972" s="2565"/>
      <c r="AI972" s="2565"/>
      <c r="AJ972" s="2565"/>
      <c r="AK972" s="2565"/>
      <c r="AL972" s="2565"/>
      <c r="AM972" s="2565"/>
      <c r="AN972" s="1621"/>
      <c r="AO972" s="2565" t="s">
        <v>574</v>
      </c>
      <c r="AP972" s="2565"/>
      <c r="AQ972" s="2565"/>
      <c r="AR972" s="2565"/>
      <c r="AS972" s="2565"/>
      <c r="AT972" s="2565"/>
      <c r="AU972" s="2565"/>
      <c r="AV972" s="2565"/>
      <c r="AW972" s="2565"/>
      <c r="CI972" s="1654"/>
      <c r="CJ972" s="1555"/>
      <c r="CK972" s="1754"/>
      <c r="CL972" s="1754"/>
    </row>
    <row r="973" spans="3:91" ht="18" hidden="1" customHeight="1" outlineLevel="1">
      <c r="C973" s="1170" t="s">
        <v>1487</v>
      </c>
      <c r="D973" s="1670"/>
      <c r="E973" s="1670"/>
      <c r="F973" s="1670"/>
      <c r="G973" s="1670"/>
      <c r="H973" s="1670"/>
      <c r="I973" s="1670"/>
      <c r="J973" s="1670"/>
      <c r="K973" s="1670"/>
      <c r="L973" s="1670"/>
      <c r="M973" s="1670"/>
      <c r="N973" s="1670"/>
      <c r="O973" s="1670"/>
      <c r="P973" s="1670"/>
      <c r="Q973" s="1670"/>
      <c r="R973" s="1670"/>
      <c r="S973" s="1670"/>
      <c r="T973" s="1670"/>
      <c r="U973" s="1670"/>
      <c r="V973" s="1670"/>
      <c r="W973" s="1670"/>
      <c r="X973" s="1670"/>
      <c r="Y973" s="1670"/>
      <c r="Z973" s="1691"/>
      <c r="AA973" s="1691"/>
      <c r="AB973" s="1691"/>
      <c r="AC973" s="1691"/>
      <c r="AE973" s="2232">
        <v>10402971218</v>
      </c>
      <c r="AF973" s="2232"/>
      <c r="AG973" s="2232"/>
      <c r="AH973" s="2232"/>
      <c r="AI973" s="2232"/>
      <c r="AJ973" s="2232"/>
      <c r="AK973" s="2232"/>
      <c r="AL973" s="2232"/>
      <c r="AM973" s="2232"/>
      <c r="AN973" s="1621"/>
      <c r="AO973" s="2566">
        <v>25287331829</v>
      </c>
      <c r="AP973" s="2566"/>
      <c r="AQ973" s="2566"/>
      <c r="AR973" s="2566"/>
      <c r="AS973" s="2566"/>
      <c r="AT973" s="2566"/>
      <c r="AU973" s="2566"/>
      <c r="AV973" s="2566"/>
      <c r="AW973" s="2566"/>
      <c r="CI973" s="1556"/>
      <c r="CJ973" s="1645"/>
      <c r="CK973" s="1556"/>
      <c r="CL973" s="1557"/>
    </row>
    <row r="974" spans="3:91" ht="18" hidden="1" customHeight="1" outlineLevel="1">
      <c r="C974" s="1170" t="s">
        <v>1488</v>
      </c>
      <c r="D974" s="1670"/>
      <c r="E974" s="1670"/>
      <c r="F974" s="1670"/>
      <c r="G974" s="1670"/>
      <c r="H974" s="1670"/>
      <c r="I974" s="1670"/>
      <c r="J974" s="1670"/>
      <c r="K974" s="1670"/>
      <c r="L974" s="1670"/>
      <c r="M974" s="1670"/>
      <c r="N974" s="1670"/>
      <c r="O974" s="1670"/>
      <c r="P974" s="1670"/>
      <c r="Q974" s="1670"/>
      <c r="R974" s="1670"/>
      <c r="S974" s="1670"/>
      <c r="T974" s="1670"/>
      <c r="U974" s="1670"/>
      <c r="V974" s="1670"/>
      <c r="W974" s="1670"/>
      <c r="X974" s="1670"/>
      <c r="Y974" s="1670"/>
      <c r="Z974" s="1691"/>
      <c r="AA974" s="1691"/>
      <c r="AB974" s="1691"/>
      <c r="AC974" s="1691"/>
      <c r="AE974" s="2232">
        <v>6188149424</v>
      </c>
      <c r="AF974" s="2232"/>
      <c r="AG974" s="2232"/>
      <c r="AH974" s="2232"/>
      <c r="AI974" s="2232"/>
      <c r="AJ974" s="2232"/>
      <c r="AK974" s="2232"/>
      <c r="AL974" s="2232"/>
      <c r="AM974" s="2232"/>
      <c r="AN974" s="1621"/>
      <c r="AO974" s="2478">
        <v>8438009161</v>
      </c>
      <c r="AP974" s="2478"/>
      <c r="AQ974" s="2478"/>
      <c r="AR974" s="2478"/>
      <c r="AS974" s="2478"/>
      <c r="AT974" s="2478"/>
      <c r="AU974" s="2478"/>
      <c r="AV974" s="2478"/>
      <c r="AW974" s="2478"/>
      <c r="CI974" s="1556"/>
      <c r="CJ974" s="1558"/>
      <c r="CK974" s="1556"/>
      <c r="CL974" s="1754"/>
    </row>
    <row r="975" spans="3:91" ht="18" hidden="1" customHeight="1" outlineLevel="1">
      <c r="C975" s="1170" t="s">
        <v>1489</v>
      </c>
      <c r="D975" s="1670"/>
      <c r="E975" s="1670"/>
      <c r="F975" s="1670"/>
      <c r="G975" s="1670"/>
      <c r="H975" s="1670"/>
      <c r="I975" s="1670"/>
      <c r="J975" s="1670"/>
      <c r="K975" s="1670"/>
      <c r="L975" s="1670"/>
      <c r="M975" s="1670"/>
      <c r="N975" s="1670"/>
      <c r="O975" s="1670"/>
      <c r="P975" s="1670"/>
      <c r="Q975" s="1670"/>
      <c r="R975" s="1670"/>
      <c r="S975" s="1670"/>
      <c r="T975" s="1670"/>
      <c r="U975" s="1670"/>
      <c r="V975" s="1670"/>
      <c r="W975" s="1670"/>
      <c r="X975" s="1670"/>
      <c r="Y975" s="1670"/>
      <c r="Z975" s="1691"/>
      <c r="AA975" s="1691"/>
      <c r="AB975" s="1691"/>
      <c r="AC975" s="1691"/>
      <c r="AE975" s="2232">
        <v>4452708396</v>
      </c>
      <c r="AF975" s="2232"/>
      <c r="AG975" s="2232"/>
      <c r="AH975" s="2232"/>
      <c r="AI975" s="2232"/>
      <c r="AJ975" s="2232"/>
      <c r="AK975" s="2232"/>
      <c r="AL975" s="2232"/>
      <c r="AM975" s="2232"/>
      <c r="AN975" s="1621"/>
      <c r="AO975" s="2478">
        <v>4849210129</v>
      </c>
      <c r="AP975" s="2478"/>
      <c r="AQ975" s="2478"/>
      <c r="AR975" s="2478"/>
      <c r="AS975" s="2478"/>
      <c r="AT975" s="2478"/>
      <c r="AU975" s="2478"/>
      <c r="AV975" s="2478"/>
      <c r="AW975" s="2478"/>
      <c r="CI975" s="1556"/>
      <c r="CJ975" s="1645"/>
      <c r="CK975" s="1638"/>
      <c r="CL975" s="1754"/>
      <c r="CM975" s="1559"/>
    </row>
    <row r="976" spans="3:91" ht="18" hidden="1" customHeight="1" outlineLevel="1">
      <c r="C976" s="1170" t="s">
        <v>1490</v>
      </c>
      <c r="D976" s="1670"/>
      <c r="E976" s="1670"/>
      <c r="F976" s="1670"/>
      <c r="G976" s="1670"/>
      <c r="H976" s="1670"/>
      <c r="I976" s="1670"/>
      <c r="J976" s="1670"/>
      <c r="K976" s="1670"/>
      <c r="L976" s="1670"/>
      <c r="M976" s="1670"/>
      <c r="N976" s="1670"/>
      <c r="O976" s="1670"/>
      <c r="P976" s="1670"/>
      <c r="Q976" s="1670"/>
      <c r="R976" s="1670"/>
      <c r="S976" s="1670"/>
      <c r="T976" s="1670"/>
      <c r="U976" s="1670"/>
      <c r="V976" s="1670"/>
      <c r="W976" s="1670"/>
      <c r="X976" s="1670"/>
      <c r="Y976" s="1670"/>
      <c r="Z976" s="1691"/>
      <c r="AA976" s="1691"/>
      <c r="AB976" s="1691"/>
      <c r="AC976" s="1691"/>
      <c r="AE976" s="2232">
        <v>40647257</v>
      </c>
      <c r="AF976" s="2232"/>
      <c r="AG976" s="2232"/>
      <c r="AH976" s="2232"/>
      <c r="AI976" s="2232"/>
      <c r="AJ976" s="2232"/>
      <c r="AK976" s="2232"/>
      <c r="AL976" s="2232"/>
      <c r="AM976" s="2232"/>
      <c r="AN976" s="1621"/>
      <c r="AO976" s="2478"/>
      <c r="AP976" s="2478"/>
      <c r="AQ976" s="2478"/>
      <c r="AR976" s="2478"/>
      <c r="AS976" s="2478"/>
      <c r="AT976" s="2478"/>
      <c r="AU976" s="2478"/>
      <c r="AV976" s="2478"/>
      <c r="AW976" s="2478"/>
      <c r="CI976" s="1556"/>
      <c r="CJ976" s="1645"/>
      <c r="CK976" s="1638"/>
      <c r="CL976" s="1754"/>
    </row>
    <row r="977" spans="1:92" ht="18" hidden="1" customHeight="1" outlineLevel="1">
      <c r="C977" s="1170" t="s">
        <v>1563</v>
      </c>
      <c r="D977" s="1670"/>
      <c r="E977" s="1670"/>
      <c r="F977" s="1670"/>
      <c r="G977" s="1670"/>
      <c r="H977" s="1670"/>
      <c r="I977" s="1670"/>
      <c r="J977" s="1670"/>
      <c r="K977" s="1670"/>
      <c r="L977" s="1670"/>
      <c r="M977" s="1670"/>
      <c r="N977" s="1670"/>
      <c r="O977" s="1670"/>
      <c r="P977" s="1670"/>
      <c r="Q977" s="1670"/>
      <c r="R977" s="1670"/>
      <c r="S977" s="1670"/>
      <c r="T977" s="1670"/>
      <c r="U977" s="1670"/>
      <c r="V977" s="1670"/>
      <c r="W977" s="1670"/>
      <c r="X977" s="1670"/>
      <c r="Y977" s="1670"/>
      <c r="Z977" s="1691"/>
      <c r="AA977" s="1691"/>
      <c r="AB977" s="1691"/>
      <c r="AC977" s="1691"/>
      <c r="AE977" s="2232">
        <v>0</v>
      </c>
      <c r="AF977" s="2232"/>
      <c r="AG977" s="2232"/>
      <c r="AH977" s="2232"/>
      <c r="AI977" s="2232"/>
      <c r="AJ977" s="2232"/>
      <c r="AK977" s="2232"/>
      <c r="AL977" s="2232"/>
      <c r="AM977" s="2232"/>
      <c r="AN977" s="1621"/>
      <c r="AO977" s="2232"/>
      <c r="AP977" s="2232"/>
      <c r="AQ977" s="2232"/>
      <c r="AR977" s="2232"/>
      <c r="AS977" s="2232"/>
      <c r="AT977" s="2232"/>
      <c r="AU977" s="2232"/>
      <c r="AV977" s="2232"/>
      <c r="AW977" s="2232"/>
      <c r="CI977" s="1556"/>
      <c r="CJ977" s="1645"/>
      <c r="CK977" s="1638"/>
      <c r="CL977" s="1754"/>
    </row>
    <row r="978" spans="1:92" ht="18" hidden="1" customHeight="1" outlineLevel="1">
      <c r="C978" s="1170" t="s">
        <v>1937</v>
      </c>
      <c r="D978" s="1670"/>
      <c r="E978" s="1670"/>
      <c r="F978" s="1670"/>
      <c r="G978" s="1670"/>
      <c r="H978" s="1670"/>
      <c r="I978" s="1670"/>
      <c r="J978" s="1670"/>
      <c r="K978" s="1670"/>
      <c r="L978" s="1670"/>
      <c r="M978" s="1670"/>
      <c r="N978" s="1670"/>
      <c r="O978" s="1670"/>
      <c r="P978" s="1670"/>
      <c r="Q978" s="1670"/>
      <c r="R978" s="1670"/>
      <c r="S978" s="1670"/>
      <c r="T978" s="1670"/>
      <c r="U978" s="1670"/>
      <c r="V978" s="1670"/>
      <c r="W978" s="1670"/>
      <c r="X978" s="1670"/>
      <c r="Y978" s="1670"/>
      <c r="Z978" s="1691"/>
      <c r="AA978" s="1691"/>
      <c r="AB978" s="1691"/>
      <c r="AC978" s="1691"/>
      <c r="AE978" s="2232">
        <v>325609051094</v>
      </c>
      <c r="AF978" s="2232"/>
      <c r="AG978" s="2232"/>
      <c r="AH978" s="2232"/>
      <c r="AI978" s="2232"/>
      <c r="AJ978" s="2232"/>
      <c r="AK978" s="2232"/>
      <c r="AL978" s="2232"/>
      <c r="AM978" s="2232"/>
      <c r="AN978" s="1621"/>
      <c r="AO978" s="2478">
        <v>292837199355</v>
      </c>
      <c r="AP978" s="2478"/>
      <c r="AQ978" s="2478"/>
      <c r="AR978" s="2478"/>
      <c r="AS978" s="2478"/>
      <c r="AT978" s="2478"/>
      <c r="AU978" s="2478"/>
      <c r="AV978" s="2478"/>
      <c r="AW978" s="2478"/>
      <c r="CI978" s="1556"/>
      <c r="CJ978" s="1558"/>
      <c r="CK978" s="1638"/>
      <c r="CL978" s="1754"/>
      <c r="CM978" s="1559"/>
      <c r="CN978" s="1557"/>
    </row>
    <row r="979" spans="1:92" ht="18" hidden="1" customHeight="1" outlineLevel="1">
      <c r="C979" s="1170" t="s">
        <v>1491</v>
      </c>
      <c r="D979" s="1670"/>
      <c r="E979" s="1670"/>
      <c r="F979" s="1670"/>
      <c r="G979" s="1670"/>
      <c r="H979" s="1670"/>
      <c r="I979" s="1670"/>
      <c r="J979" s="1670"/>
      <c r="K979" s="1670"/>
      <c r="L979" s="1670"/>
      <c r="M979" s="1670"/>
      <c r="N979" s="1670"/>
      <c r="O979" s="1670"/>
      <c r="P979" s="1670"/>
      <c r="Q979" s="1670"/>
      <c r="R979" s="1670"/>
      <c r="S979" s="1670"/>
      <c r="T979" s="1670"/>
      <c r="U979" s="1670"/>
      <c r="V979" s="1670"/>
      <c r="W979" s="1670"/>
      <c r="X979" s="1670"/>
      <c r="Y979" s="1670"/>
      <c r="Z979" s="1691"/>
      <c r="AA979" s="1691"/>
      <c r="AB979" s="1691"/>
      <c r="AC979" s="1691"/>
      <c r="AE979" s="2232">
        <v>1658263550</v>
      </c>
      <c r="AF979" s="2232"/>
      <c r="AG979" s="2232"/>
      <c r="AH979" s="2232"/>
      <c r="AI979" s="2232"/>
      <c r="AJ979" s="2232"/>
      <c r="AK979" s="2232"/>
      <c r="AL979" s="2232"/>
      <c r="AM979" s="2232"/>
      <c r="AN979" s="1621"/>
      <c r="AO979" s="2571">
        <v>9565439170</v>
      </c>
      <c r="AP979" s="2571"/>
      <c r="AQ979" s="2571"/>
      <c r="AR979" s="2571"/>
      <c r="AS979" s="2571"/>
      <c r="AT979" s="2571"/>
      <c r="AU979" s="2571"/>
      <c r="AV979" s="2571"/>
      <c r="AW979" s="2571"/>
      <c r="CI979" s="1556"/>
      <c r="CJ979" s="1558"/>
      <c r="CK979" s="1638"/>
      <c r="CL979" s="1754"/>
    </row>
    <row r="980" spans="1:92" ht="18" hidden="1" customHeight="1" outlineLevel="1" thickBot="1">
      <c r="C980" s="2347" t="s">
        <v>580</v>
      </c>
      <c r="D980" s="2347"/>
      <c r="E980" s="2347"/>
      <c r="F980" s="2347"/>
      <c r="G980" s="2347"/>
      <c r="H980" s="2347"/>
      <c r="I980" s="2347"/>
      <c r="J980" s="2347"/>
      <c r="K980" s="2347"/>
      <c r="L980" s="2347"/>
      <c r="M980" s="2347"/>
      <c r="N980" s="2347"/>
      <c r="O980" s="2347"/>
      <c r="P980" s="2347"/>
      <c r="Q980" s="2347"/>
      <c r="R980" s="2347"/>
      <c r="S980" s="2347"/>
      <c r="T980" s="2347"/>
      <c r="U980" s="2347"/>
      <c r="V980" s="1670"/>
      <c r="W980" s="1670"/>
      <c r="X980" s="1670"/>
      <c r="Y980" s="1670"/>
      <c r="Z980" s="1691"/>
      <c r="AA980" s="1691"/>
      <c r="AB980" s="1691"/>
      <c r="AC980" s="1691"/>
      <c r="AE980" s="2587">
        <v>348351790939</v>
      </c>
      <c r="AF980" s="2587"/>
      <c r="AG980" s="2587"/>
      <c r="AH980" s="2587"/>
      <c r="AI980" s="2587"/>
      <c r="AJ980" s="2587"/>
      <c r="AK980" s="2587"/>
      <c r="AL980" s="2587"/>
      <c r="AM980" s="2587"/>
      <c r="AN980" s="1621"/>
      <c r="AO980" s="2244">
        <v>340977189644</v>
      </c>
      <c r="AP980" s="2244"/>
      <c r="AQ980" s="2244"/>
      <c r="AR980" s="2244"/>
      <c r="AS980" s="2244"/>
      <c r="AT980" s="2244"/>
      <c r="AU980" s="2244"/>
      <c r="AV980" s="2244"/>
      <c r="AW980" s="2244"/>
      <c r="CJ980" s="1653"/>
      <c r="CK980" s="1754"/>
      <c r="CL980" s="1754"/>
    </row>
    <row r="981" spans="1:92" ht="17.25" hidden="1" customHeight="1" outlineLevel="1" thickTop="1">
      <c r="C981" s="1670"/>
      <c r="D981" s="1670"/>
      <c r="E981" s="1670"/>
      <c r="F981" s="1670"/>
      <c r="G981" s="1670"/>
      <c r="H981" s="1670"/>
      <c r="I981" s="1670"/>
      <c r="J981" s="1670"/>
      <c r="K981" s="1670"/>
      <c r="L981" s="1670"/>
      <c r="M981" s="1670"/>
      <c r="N981" s="1670"/>
      <c r="O981" s="1670"/>
      <c r="P981" s="1670"/>
      <c r="Q981" s="1670"/>
      <c r="R981" s="1670"/>
      <c r="S981" s="1670"/>
      <c r="T981" s="1670"/>
      <c r="U981" s="1670"/>
      <c r="V981" s="1670"/>
      <c r="W981" s="1670"/>
      <c r="X981" s="1670"/>
      <c r="Y981" s="1670"/>
      <c r="Z981" s="1691"/>
      <c r="AA981" s="1691"/>
      <c r="AB981" s="1691"/>
      <c r="AC981" s="1691"/>
      <c r="AE981" s="1660"/>
      <c r="AF981" s="1660"/>
      <c r="AG981" s="1660"/>
      <c r="AH981" s="1660"/>
      <c r="AI981" s="1660"/>
      <c r="AJ981" s="1660"/>
      <c r="AK981" s="1660"/>
      <c r="AL981" s="1660"/>
      <c r="AM981" s="1660"/>
      <c r="AN981" s="1664"/>
      <c r="AO981" s="1660"/>
      <c r="AP981" s="1660"/>
      <c r="AQ981" s="1660"/>
      <c r="AR981" s="1660"/>
      <c r="AS981" s="1660"/>
      <c r="AT981" s="1660"/>
      <c r="AU981" s="1660"/>
      <c r="AV981" s="1660"/>
      <c r="AW981" s="1660"/>
      <c r="CK981" s="1754"/>
      <c r="CL981" s="1754"/>
    </row>
    <row r="982" spans="1:92" ht="17.25" customHeight="1" collapsed="1" thickTop="1">
      <c r="A982" s="1712">
        <v>7</v>
      </c>
      <c r="B982" s="1672" t="s">
        <v>536</v>
      </c>
      <c r="C982" s="1672" t="s">
        <v>2101</v>
      </c>
      <c r="D982" s="1670"/>
      <c r="E982" s="1670"/>
      <c r="F982" s="1670"/>
      <c r="G982" s="1670"/>
      <c r="H982" s="1670"/>
      <c r="I982" s="1670"/>
      <c r="J982" s="1670"/>
      <c r="K982" s="1670"/>
      <c r="L982" s="1670"/>
      <c r="M982" s="1670"/>
      <c r="N982" s="1670"/>
      <c r="O982" s="1670"/>
      <c r="P982" s="1670"/>
      <c r="Q982" s="1670"/>
      <c r="R982" s="1670"/>
      <c r="S982" s="1670"/>
      <c r="T982" s="1670"/>
      <c r="U982" s="1670"/>
      <c r="V982" s="1670"/>
      <c r="W982" s="1670"/>
      <c r="X982" s="1670"/>
      <c r="Y982" s="1670"/>
      <c r="Z982" s="1691"/>
      <c r="AA982" s="1691"/>
      <c r="AB982" s="1691"/>
      <c r="AC982" s="1691"/>
      <c r="AE982" s="2231" t="s">
        <v>706</v>
      </c>
      <c r="AF982" s="2231"/>
      <c r="AG982" s="2231"/>
      <c r="AH982" s="2231"/>
      <c r="AI982" s="2231"/>
      <c r="AJ982" s="2231"/>
      <c r="AK982" s="2231"/>
      <c r="AL982" s="2231"/>
      <c r="AM982" s="2231"/>
      <c r="AN982" s="1621"/>
      <c r="AO982" s="2231" t="s">
        <v>535</v>
      </c>
      <c r="AP982" s="2231"/>
      <c r="AQ982" s="2231"/>
      <c r="AR982" s="2231"/>
      <c r="AS982" s="2231"/>
      <c r="AT982" s="2231"/>
      <c r="AU982" s="2231"/>
      <c r="AV982" s="2231"/>
      <c r="AW982" s="2231"/>
      <c r="CK982" s="1754"/>
      <c r="CL982" s="1754"/>
    </row>
    <row r="983" spans="1:92" ht="18" customHeight="1">
      <c r="C983" s="1672"/>
      <c r="D983" s="1670"/>
      <c r="E983" s="1670"/>
      <c r="F983" s="1670"/>
      <c r="G983" s="1670"/>
      <c r="H983" s="1670"/>
      <c r="I983" s="1670"/>
      <c r="J983" s="1670"/>
      <c r="K983" s="1670"/>
      <c r="L983" s="1670"/>
      <c r="M983" s="1670"/>
      <c r="N983" s="1670"/>
      <c r="O983" s="1670"/>
      <c r="P983" s="1670"/>
      <c r="Q983" s="1670"/>
      <c r="R983" s="1670"/>
      <c r="S983" s="1670"/>
      <c r="T983" s="1670"/>
      <c r="U983" s="1670"/>
      <c r="V983" s="1670"/>
      <c r="W983" s="1670"/>
      <c r="X983" s="1670"/>
      <c r="Y983" s="1670"/>
      <c r="Z983" s="1691"/>
      <c r="AA983" s="1691"/>
      <c r="AB983" s="1691"/>
      <c r="AC983" s="1691"/>
      <c r="AE983" s="2565" t="s">
        <v>574</v>
      </c>
      <c r="AF983" s="2565"/>
      <c r="AG983" s="2565"/>
      <c r="AH983" s="2565"/>
      <c r="AI983" s="2565"/>
      <c r="AJ983" s="2565"/>
      <c r="AK983" s="2565"/>
      <c r="AL983" s="2565"/>
      <c r="AM983" s="2565"/>
      <c r="AN983" s="1621"/>
      <c r="AO983" s="2565" t="s">
        <v>574</v>
      </c>
      <c r="AP983" s="2565"/>
      <c r="AQ983" s="2565"/>
      <c r="AR983" s="2565"/>
      <c r="AS983" s="2565"/>
      <c r="AT983" s="2565"/>
      <c r="AU983" s="2565"/>
      <c r="AV983" s="2565"/>
      <c r="AW983" s="2565"/>
      <c r="CI983" s="1654"/>
      <c r="CJ983" s="1555"/>
      <c r="CK983" s="1754"/>
      <c r="CL983" s="1754"/>
    </row>
    <row r="984" spans="1:92" ht="18" customHeight="1">
      <c r="C984" s="1193" t="s">
        <v>1559</v>
      </c>
      <c r="D984" s="1670"/>
      <c r="E984" s="1670"/>
      <c r="F984" s="1670"/>
      <c r="G984" s="1670"/>
      <c r="H984" s="1670"/>
      <c r="I984" s="1670"/>
      <c r="J984" s="1670"/>
      <c r="K984" s="1670"/>
      <c r="L984" s="1670"/>
      <c r="M984" s="1670"/>
      <c r="N984" s="1670"/>
      <c r="O984" s="1670"/>
      <c r="P984" s="1670"/>
      <c r="Q984" s="1670"/>
      <c r="R984" s="1670"/>
      <c r="S984" s="1670"/>
      <c r="T984" s="1670"/>
      <c r="U984" s="1670"/>
      <c r="V984" s="1670"/>
      <c r="W984" s="1670"/>
      <c r="X984" s="1670"/>
      <c r="Y984" s="1670"/>
      <c r="Z984" s="1691"/>
      <c r="AA984" s="1691"/>
      <c r="AB984" s="1691"/>
      <c r="AC984" s="1691"/>
      <c r="AE984" s="2462">
        <v>195636716</v>
      </c>
      <c r="AF984" s="2462"/>
      <c r="AG984" s="2462"/>
      <c r="AH984" s="2463"/>
      <c r="AI984" s="2463"/>
      <c r="AJ984" s="2462"/>
      <c r="AK984" s="2464"/>
      <c r="AL984" s="2462"/>
      <c r="AM984" s="2462"/>
      <c r="AN984" s="1621"/>
      <c r="AO984" s="2566">
        <v>173821869</v>
      </c>
      <c r="AP984" s="2566"/>
      <c r="AQ984" s="2566"/>
      <c r="AR984" s="2566"/>
      <c r="AS984" s="2566"/>
      <c r="AT984" s="2566"/>
      <c r="AU984" s="2566"/>
      <c r="AV984" s="2566"/>
      <c r="AW984" s="2566"/>
      <c r="CK984" s="1754"/>
      <c r="CL984" s="1754"/>
    </row>
    <row r="985" spans="1:92" ht="18" customHeight="1">
      <c r="C985" s="1193" t="s">
        <v>1488</v>
      </c>
      <c r="D985" s="1670"/>
      <c r="E985" s="1670"/>
      <c r="F985" s="1670"/>
      <c r="G985" s="1670"/>
      <c r="H985" s="1670"/>
      <c r="I985" s="1670"/>
      <c r="J985" s="1670"/>
      <c r="K985" s="1670"/>
      <c r="L985" s="1670"/>
      <c r="M985" s="1670"/>
      <c r="N985" s="1670"/>
      <c r="O985" s="1670"/>
      <c r="P985" s="1670"/>
      <c r="Q985" s="1670"/>
      <c r="R985" s="1670"/>
      <c r="S985" s="1670"/>
      <c r="T985" s="1670"/>
      <c r="U985" s="1670"/>
      <c r="V985" s="1670"/>
      <c r="W985" s="1670"/>
      <c r="X985" s="1670"/>
      <c r="Y985" s="1670"/>
      <c r="Z985" s="1691"/>
      <c r="AA985" s="1691"/>
      <c r="AB985" s="1691"/>
      <c r="AC985" s="1691"/>
      <c r="AE985" s="2232">
        <v>8349539293</v>
      </c>
      <c r="AF985" s="2232"/>
      <c r="AG985" s="2232"/>
      <c r="AH985" s="2232"/>
      <c r="AI985" s="2232"/>
      <c r="AJ985" s="2232"/>
      <c r="AK985" s="2232"/>
      <c r="AL985" s="2232"/>
      <c r="AM985" s="2232"/>
      <c r="AN985" s="1621"/>
      <c r="AO985" s="2478">
        <v>8898799832</v>
      </c>
      <c r="AP985" s="2478"/>
      <c r="AQ985" s="2478"/>
      <c r="AR985" s="2478"/>
      <c r="AS985" s="2478"/>
      <c r="AT985" s="2478"/>
      <c r="AU985" s="2478"/>
      <c r="AV985" s="2478"/>
      <c r="AW985" s="2478"/>
      <c r="CK985" s="1754"/>
      <c r="CL985" s="1754"/>
    </row>
    <row r="986" spans="1:92" ht="18" customHeight="1">
      <c r="C986" s="1193" t="s">
        <v>1489</v>
      </c>
      <c r="D986" s="1670"/>
      <c r="E986" s="1670"/>
      <c r="F986" s="1670"/>
      <c r="G986" s="1670"/>
      <c r="H986" s="1670"/>
      <c r="I986" s="1670"/>
      <c r="J986" s="1670"/>
      <c r="K986" s="1670"/>
      <c r="L986" s="1670"/>
      <c r="M986" s="1670"/>
      <c r="N986" s="1670"/>
      <c r="O986" s="1670"/>
      <c r="P986" s="1670"/>
      <c r="Q986" s="1670"/>
      <c r="R986" s="1670"/>
      <c r="S986" s="1670"/>
      <c r="T986" s="1670"/>
      <c r="U986" s="1670"/>
      <c r="V986" s="1670"/>
      <c r="W986" s="1670"/>
      <c r="X986" s="1670"/>
      <c r="Y986" s="1670"/>
      <c r="Z986" s="1691"/>
      <c r="AA986" s="1691"/>
      <c r="AB986" s="1691"/>
      <c r="AC986" s="1691"/>
      <c r="AE986" s="2232">
        <v>1868277165</v>
      </c>
      <c r="AF986" s="2232"/>
      <c r="AG986" s="2232"/>
      <c r="AH986" s="2232"/>
      <c r="AI986" s="2232"/>
      <c r="AJ986" s="2232"/>
      <c r="AK986" s="2232"/>
      <c r="AL986" s="2232"/>
      <c r="AM986" s="2232"/>
      <c r="AN986" s="1621"/>
      <c r="AO986" s="2478">
        <v>1339935404</v>
      </c>
      <c r="AP986" s="2478"/>
      <c r="AQ986" s="2478"/>
      <c r="AR986" s="2478"/>
      <c r="AS986" s="2478"/>
      <c r="AT986" s="2478"/>
      <c r="AU986" s="2478"/>
      <c r="AV986" s="2478"/>
      <c r="AW986" s="2478"/>
      <c r="CK986" s="1754"/>
      <c r="CL986" s="1754"/>
    </row>
    <row r="987" spans="1:92" ht="18" customHeight="1">
      <c r="C987" s="1193" t="s">
        <v>1490</v>
      </c>
      <c r="D987" s="1670"/>
      <c r="E987" s="1670"/>
      <c r="F987" s="1670"/>
      <c r="G987" s="1670"/>
      <c r="H987" s="1670"/>
      <c r="I987" s="1670"/>
      <c r="J987" s="1670"/>
      <c r="K987" s="1670"/>
      <c r="L987" s="1670"/>
      <c r="M987" s="1670"/>
      <c r="N987" s="1670"/>
      <c r="O987" s="1670"/>
      <c r="P987" s="1670"/>
      <c r="Q987" s="1670"/>
      <c r="R987" s="1670"/>
      <c r="S987" s="1670"/>
      <c r="T987" s="1670"/>
      <c r="U987" s="1670"/>
      <c r="V987" s="1670"/>
      <c r="W987" s="1670"/>
      <c r="X987" s="1670"/>
      <c r="Y987" s="1670"/>
      <c r="Z987" s="1691"/>
      <c r="AA987" s="1691"/>
      <c r="AB987" s="1691"/>
      <c r="AC987" s="1691"/>
      <c r="AE987" s="2232">
        <v>3000000</v>
      </c>
      <c r="AF987" s="2232"/>
      <c r="AG987" s="2232"/>
      <c r="AH987" s="2232"/>
      <c r="AI987" s="2232"/>
      <c r="AJ987" s="2232"/>
      <c r="AK987" s="2232"/>
      <c r="AL987" s="2232"/>
      <c r="AM987" s="2232"/>
      <c r="AN987" s="1621"/>
      <c r="AO987" s="2478"/>
      <c r="AP987" s="2478"/>
      <c r="AQ987" s="2478"/>
      <c r="AR987" s="2478"/>
      <c r="AS987" s="2478"/>
      <c r="AT987" s="2478"/>
      <c r="AU987" s="2478"/>
      <c r="AV987" s="2478"/>
      <c r="AW987" s="2478"/>
      <c r="CK987" s="1754"/>
      <c r="CL987" s="1754"/>
    </row>
    <row r="988" spans="1:92" ht="18" hidden="1" customHeight="1">
      <c r="C988" s="1193" t="s">
        <v>1563</v>
      </c>
      <c r="D988" s="1670"/>
      <c r="E988" s="1670"/>
      <c r="F988" s="1670"/>
      <c r="G988" s="1670"/>
      <c r="H988" s="1670"/>
      <c r="I988" s="1670"/>
      <c r="J988" s="1670"/>
      <c r="K988" s="1670"/>
      <c r="L988" s="1670"/>
      <c r="M988" s="1670"/>
      <c r="N988" s="1670"/>
      <c r="O988" s="1670"/>
      <c r="P988" s="1670"/>
      <c r="Q988" s="1670"/>
      <c r="R988" s="1670"/>
      <c r="S988" s="1670"/>
      <c r="T988" s="1670"/>
      <c r="U988" s="1670"/>
      <c r="V988" s="1670"/>
      <c r="W988" s="1670"/>
      <c r="X988" s="1670"/>
      <c r="Y988" s="1670"/>
      <c r="Z988" s="1691"/>
      <c r="AA988" s="1691"/>
      <c r="AB988" s="1691"/>
      <c r="AC988" s="1691"/>
      <c r="AE988" s="2232">
        <v>0</v>
      </c>
      <c r="AF988" s="2232"/>
      <c r="AG988" s="2232"/>
      <c r="AH988" s="2232"/>
      <c r="AI988" s="2232"/>
      <c r="AJ988" s="2232"/>
      <c r="AK988" s="2232"/>
      <c r="AL988" s="2232"/>
      <c r="AM988" s="2232"/>
      <c r="AN988" s="1621"/>
      <c r="AO988" s="2232"/>
      <c r="AP988" s="2232"/>
      <c r="AQ988" s="2232"/>
      <c r="AR988" s="2232"/>
      <c r="AS988" s="2232"/>
      <c r="AT988" s="2232"/>
      <c r="AU988" s="2232"/>
      <c r="AV988" s="2232"/>
      <c r="AW988" s="2232"/>
      <c r="CK988" s="1754"/>
      <c r="CL988" s="1754"/>
    </row>
    <row r="989" spans="1:92" ht="18" customHeight="1">
      <c r="C989" s="1193" t="s">
        <v>1937</v>
      </c>
      <c r="D989" s="1670"/>
      <c r="E989" s="1670"/>
      <c r="F989" s="1670"/>
      <c r="G989" s="1670"/>
      <c r="H989" s="1670"/>
      <c r="I989" s="1670"/>
      <c r="J989" s="1670"/>
      <c r="K989" s="1670"/>
      <c r="L989" s="1670"/>
      <c r="M989" s="1670"/>
      <c r="N989" s="1670"/>
      <c r="O989" s="1670"/>
      <c r="P989" s="1670"/>
      <c r="Q989" s="1670"/>
      <c r="R989" s="1670"/>
      <c r="S989" s="1670"/>
      <c r="T989" s="1670"/>
      <c r="U989" s="1670"/>
      <c r="V989" s="1670"/>
      <c r="W989" s="1670"/>
      <c r="X989" s="1670"/>
      <c r="Y989" s="1670"/>
      <c r="Z989" s="1691"/>
      <c r="AA989" s="1691"/>
      <c r="AB989" s="1691"/>
      <c r="AC989" s="1691"/>
      <c r="AE989" s="2232">
        <v>2981885395</v>
      </c>
      <c r="AF989" s="2232"/>
      <c r="AG989" s="2232"/>
      <c r="AH989" s="2232"/>
      <c r="AI989" s="2232"/>
      <c r="AJ989" s="2232"/>
      <c r="AK989" s="2232"/>
      <c r="AL989" s="2232"/>
      <c r="AM989" s="2232"/>
      <c r="AN989" s="1621"/>
      <c r="AO989" s="2478">
        <v>2180970038</v>
      </c>
      <c r="AP989" s="2478"/>
      <c r="AQ989" s="2478"/>
      <c r="AR989" s="2478"/>
      <c r="AS989" s="2478"/>
      <c r="AT989" s="2478"/>
      <c r="AU989" s="2478"/>
      <c r="AV989" s="2478"/>
      <c r="AW989" s="2478"/>
      <c r="CI989" s="1559"/>
      <c r="CK989" s="1754"/>
      <c r="CL989" s="1754"/>
    </row>
    <row r="990" spans="1:92" ht="18" customHeight="1">
      <c r="C990" s="1193" t="s">
        <v>1562</v>
      </c>
      <c r="D990" s="1670"/>
      <c r="E990" s="1670"/>
      <c r="F990" s="1670"/>
      <c r="G990" s="1670"/>
      <c r="H990" s="1670"/>
      <c r="I990" s="1670"/>
      <c r="J990" s="1670"/>
      <c r="K990" s="1670"/>
      <c r="L990" s="1670"/>
      <c r="M990" s="1670"/>
      <c r="N990" s="1670"/>
      <c r="O990" s="1670"/>
      <c r="P990" s="1670"/>
      <c r="Q990" s="1670"/>
      <c r="R990" s="1670"/>
      <c r="S990" s="1670"/>
      <c r="T990" s="1670"/>
      <c r="U990" s="1670"/>
      <c r="V990" s="1670"/>
      <c r="W990" s="1670"/>
      <c r="X990" s="1670"/>
      <c r="Y990" s="1670"/>
      <c r="Z990" s="1691"/>
      <c r="AA990" s="1691"/>
      <c r="AB990" s="1691"/>
      <c r="AC990" s="1691"/>
      <c r="AE990" s="2232">
        <v>3973929344</v>
      </c>
      <c r="AF990" s="2232"/>
      <c r="AG990" s="2232"/>
      <c r="AH990" s="2232"/>
      <c r="AI990" s="2232"/>
      <c r="AJ990" s="2232"/>
      <c r="AK990" s="2232"/>
      <c r="AL990" s="2232"/>
      <c r="AM990" s="2232"/>
      <c r="AN990" s="1621"/>
      <c r="AO990" s="2571">
        <v>3440092740</v>
      </c>
      <c r="AP990" s="2571"/>
      <c r="AQ990" s="2571"/>
      <c r="AR990" s="2571"/>
      <c r="AS990" s="2571"/>
      <c r="AT990" s="2571"/>
      <c r="AU990" s="2571"/>
      <c r="AV990" s="2571"/>
      <c r="AW990" s="2571"/>
      <c r="CK990" s="1754"/>
      <c r="CL990" s="1754"/>
    </row>
    <row r="991" spans="1:92" ht="18" customHeight="1" thickBot="1">
      <c r="C991" s="3064" t="s">
        <v>580</v>
      </c>
      <c r="D991" s="3064"/>
      <c r="E991" s="3064"/>
      <c r="F991" s="3064"/>
      <c r="G991" s="3064"/>
      <c r="H991" s="3064"/>
      <c r="I991" s="3064"/>
      <c r="J991" s="3064"/>
      <c r="K991" s="3064"/>
      <c r="L991" s="3064"/>
      <c r="M991" s="3064"/>
      <c r="N991" s="3064"/>
      <c r="O991" s="3064"/>
      <c r="P991" s="3064"/>
      <c r="Q991" s="3064"/>
      <c r="R991" s="3064"/>
      <c r="S991" s="3064"/>
      <c r="T991" s="3064"/>
      <c r="U991" s="3064"/>
      <c r="V991" s="1670"/>
      <c r="W991" s="1670"/>
      <c r="X991" s="1670"/>
      <c r="Y991" s="1670"/>
      <c r="Z991" s="1691"/>
      <c r="AA991" s="1691"/>
      <c r="AB991" s="1691"/>
      <c r="AC991" s="1691"/>
      <c r="AE991" s="2521">
        <v>17372267913</v>
      </c>
      <c r="AF991" s="2521"/>
      <c r="AG991" s="2521"/>
      <c r="AH991" s="2521"/>
      <c r="AI991" s="2521"/>
      <c r="AJ991" s="2521"/>
      <c r="AK991" s="2521"/>
      <c r="AL991" s="2521"/>
      <c r="AM991" s="2521"/>
      <c r="AN991" s="1621"/>
      <c r="AO991" s="2244">
        <v>16033619883</v>
      </c>
      <c r="AP991" s="2244"/>
      <c r="AQ991" s="2244"/>
      <c r="AR991" s="2244"/>
      <c r="AS991" s="2244"/>
      <c r="AT991" s="2244"/>
      <c r="AU991" s="2244"/>
      <c r="AV991" s="2244"/>
      <c r="AW991" s="2244"/>
      <c r="CI991" s="1226"/>
      <c r="CJ991" s="1279"/>
      <c r="CK991" s="1696"/>
      <c r="CL991" s="1392"/>
    </row>
    <row r="992" spans="1:92" ht="18" customHeight="1" thickTop="1">
      <c r="C992" s="1670"/>
      <c r="D992" s="1670"/>
      <c r="E992" s="1670"/>
      <c r="F992" s="1670"/>
      <c r="G992" s="1670"/>
      <c r="H992" s="1670"/>
      <c r="I992" s="1670"/>
      <c r="J992" s="1670"/>
      <c r="K992" s="1670"/>
      <c r="L992" s="1670"/>
      <c r="M992" s="1670"/>
      <c r="N992" s="1670"/>
      <c r="O992" s="1670"/>
      <c r="P992" s="1670"/>
      <c r="Q992" s="1670"/>
      <c r="R992" s="1670"/>
      <c r="S992" s="1670"/>
      <c r="T992" s="1670"/>
      <c r="U992" s="1670"/>
      <c r="V992" s="1670"/>
      <c r="W992" s="1670"/>
      <c r="X992" s="1670"/>
      <c r="Y992" s="1670"/>
      <c r="Z992" s="1670"/>
      <c r="AA992" s="1736"/>
      <c r="AE992" s="1682"/>
      <c r="AF992" s="1682"/>
      <c r="AG992" s="1682"/>
      <c r="AH992" s="1682"/>
      <c r="AI992" s="1682"/>
      <c r="AJ992" s="1682"/>
      <c r="AK992" s="1682"/>
      <c r="AL992" s="1682"/>
      <c r="AM992" s="1682"/>
      <c r="AN992" s="1664"/>
      <c r="AO992" s="1682"/>
      <c r="AP992" s="1682"/>
      <c r="AQ992" s="1682"/>
      <c r="AR992" s="1682"/>
      <c r="AS992" s="1682"/>
      <c r="AT992" s="1682"/>
      <c r="AU992" s="1682"/>
      <c r="AV992" s="1682"/>
      <c r="AW992" s="1682"/>
      <c r="CK992" s="1754"/>
      <c r="CL992" s="1754"/>
    </row>
    <row r="993" spans="1:90" ht="17.25" customHeight="1">
      <c r="A993" s="1712">
        <v>7</v>
      </c>
      <c r="B993" s="908" t="s">
        <v>536</v>
      </c>
      <c r="C993" s="908" t="s">
        <v>1058</v>
      </c>
      <c r="D993" s="882"/>
      <c r="E993" s="1670"/>
      <c r="F993" s="1670"/>
      <c r="G993" s="1670"/>
      <c r="H993" s="1670"/>
      <c r="I993" s="1670"/>
      <c r="J993" s="1670"/>
      <c r="K993" s="1670"/>
      <c r="L993" s="1670"/>
      <c r="M993" s="1670"/>
      <c r="N993" s="1670"/>
      <c r="O993" s="1670"/>
      <c r="P993" s="1670"/>
      <c r="Q993" s="1670"/>
      <c r="R993" s="1670"/>
      <c r="S993" s="1670"/>
      <c r="T993" s="1670"/>
      <c r="U993" s="1670"/>
      <c r="V993" s="1670"/>
      <c r="W993" s="1670"/>
      <c r="X993" s="1670"/>
      <c r="Y993" s="1670"/>
      <c r="Z993" s="1670"/>
      <c r="AA993" s="1736"/>
      <c r="AE993" s="2237" t="s">
        <v>706</v>
      </c>
      <c r="AF993" s="2237"/>
      <c r="AG993" s="2237"/>
      <c r="AH993" s="2237"/>
      <c r="AI993" s="2237"/>
      <c r="AJ993" s="2237"/>
      <c r="AK993" s="2237"/>
      <c r="AL993" s="2237"/>
      <c r="AM993" s="2237"/>
      <c r="AN993" s="1626"/>
      <c r="AO993" s="2237" t="s">
        <v>535</v>
      </c>
      <c r="AP993" s="2237"/>
      <c r="AQ993" s="2237"/>
      <c r="AR993" s="2237"/>
      <c r="AS993" s="2237"/>
      <c r="AT993" s="2237"/>
      <c r="AU993" s="2237"/>
      <c r="AV993" s="2237"/>
      <c r="AW993" s="2237"/>
      <c r="BA993" s="1744"/>
      <c r="BU993" s="1693"/>
      <c r="BV993" s="1693"/>
      <c r="BW993" s="1693"/>
      <c r="BX993" s="1693"/>
      <c r="BY993" s="1693"/>
      <c r="BZ993" s="1693"/>
      <c r="CA993" s="1619"/>
      <c r="CB993" s="1619"/>
      <c r="CC993" s="1619"/>
      <c r="CD993" s="1619"/>
      <c r="CE993" s="1619"/>
      <c r="CF993" s="1619"/>
      <c r="CG993" s="1619"/>
      <c r="CH993" s="1619"/>
      <c r="CK993" s="1754"/>
    </row>
    <row r="994" spans="1:90" ht="17.25" customHeight="1">
      <c r="C994" s="1670"/>
      <c r="D994" s="1670"/>
      <c r="E994" s="1670"/>
      <c r="F994" s="1670"/>
      <c r="G994" s="1670"/>
      <c r="H994" s="1670"/>
      <c r="I994" s="1670"/>
      <c r="J994" s="1670"/>
      <c r="K994" s="1670"/>
      <c r="L994" s="1670"/>
      <c r="M994" s="1670"/>
      <c r="N994" s="1670"/>
      <c r="O994" s="1670"/>
      <c r="P994" s="1670"/>
      <c r="Q994" s="1670"/>
      <c r="R994" s="1670"/>
      <c r="S994" s="1670"/>
      <c r="T994" s="1670"/>
      <c r="U994" s="1670"/>
      <c r="V994" s="1670"/>
      <c r="W994" s="1670"/>
      <c r="X994" s="1670"/>
      <c r="Y994" s="1670"/>
      <c r="Z994" s="1670"/>
      <c r="AA994" s="1736"/>
      <c r="AE994" s="2238" t="s">
        <v>574</v>
      </c>
      <c r="AF994" s="2397"/>
      <c r="AG994" s="2397"/>
      <c r="AH994" s="2398"/>
      <c r="AI994" s="2398"/>
      <c r="AJ994" s="2397"/>
      <c r="AK994" s="2398"/>
      <c r="AL994" s="2397"/>
      <c r="AM994" s="2397"/>
      <c r="AN994" s="1626"/>
      <c r="AO994" s="2238" t="s">
        <v>574</v>
      </c>
      <c r="AP994" s="2238"/>
      <c r="AQ994" s="2238"/>
      <c r="AR994" s="2239"/>
      <c r="AS994" s="2239"/>
      <c r="AT994" s="2239"/>
      <c r="AU994" s="2238"/>
      <c r="AV994" s="2238"/>
      <c r="AW994" s="2238"/>
      <c r="BA994" s="1744"/>
      <c r="BU994" s="1693"/>
      <c r="BV994" s="1693"/>
      <c r="BW994" s="1693"/>
      <c r="BX994" s="1693"/>
      <c r="BY994" s="1693"/>
      <c r="BZ994" s="1693"/>
      <c r="CA994" s="1619"/>
      <c r="CB994" s="1619"/>
      <c r="CC994" s="1619"/>
      <c r="CD994" s="1619"/>
      <c r="CE994" s="1619"/>
      <c r="CF994" s="1619"/>
      <c r="CG994" s="1619"/>
      <c r="CH994" s="1619"/>
      <c r="CK994" s="438"/>
    </row>
    <row r="995" spans="1:90" hidden="1">
      <c r="C995" s="1702" t="s">
        <v>1053</v>
      </c>
      <c r="D995" s="1691"/>
      <c r="E995" s="1691"/>
      <c r="F995" s="1691"/>
      <c r="G995" s="1691"/>
      <c r="H995" s="1691"/>
      <c r="I995" s="1691"/>
      <c r="J995" s="1691"/>
      <c r="K995" s="1691"/>
      <c r="L995" s="1691"/>
      <c r="M995" s="1691"/>
      <c r="N995" s="1691"/>
      <c r="O995" s="1691"/>
      <c r="P995" s="1691"/>
      <c r="Q995" s="1691"/>
      <c r="R995" s="1691"/>
      <c r="S995" s="1691"/>
      <c r="T995" s="1691"/>
      <c r="U995" s="1691"/>
      <c r="V995" s="1691"/>
      <c r="W995" s="1691"/>
      <c r="X995" s="1691"/>
      <c r="Y995" s="1691"/>
      <c r="Z995" s="1691"/>
      <c r="AA995" s="1736"/>
      <c r="AE995" s="2374"/>
      <c r="AF995" s="2374"/>
      <c r="AG995" s="2374"/>
      <c r="AH995" s="2375"/>
      <c r="AI995" s="2375"/>
      <c r="AJ995" s="2374"/>
      <c r="AK995" s="2580"/>
      <c r="AL995" s="2374"/>
      <c r="AM995" s="2374"/>
      <c r="AN995" s="1621"/>
      <c r="AO995" s="2374"/>
      <c r="AP995" s="2374"/>
      <c r="AQ995" s="2374"/>
      <c r="AR995" s="2375"/>
      <c r="AS995" s="2375"/>
      <c r="AT995" s="2375"/>
      <c r="AU995" s="2374"/>
      <c r="AV995" s="2374"/>
      <c r="AW995" s="2374"/>
      <c r="CK995" s="1754"/>
      <c r="CL995" s="1754"/>
    </row>
    <row r="996" spans="1:90" hidden="1">
      <c r="C996" s="1702" t="s">
        <v>1054</v>
      </c>
      <c r="D996" s="1670"/>
      <c r="E996" s="1670"/>
      <c r="F996" s="1670"/>
      <c r="G996" s="1670"/>
      <c r="H996" s="1670"/>
      <c r="I996" s="1670"/>
      <c r="J996" s="1670"/>
      <c r="K996" s="1670"/>
      <c r="L996" s="1670"/>
      <c r="M996" s="1670"/>
      <c r="N996" s="1670"/>
      <c r="O996" s="1670"/>
      <c r="P996" s="1670"/>
      <c r="Q996" s="1670"/>
      <c r="R996" s="1670"/>
      <c r="S996" s="1670"/>
      <c r="T996" s="1670"/>
      <c r="U996" s="1670"/>
      <c r="V996" s="1670"/>
      <c r="W996" s="1670"/>
      <c r="X996" s="1670"/>
      <c r="Y996" s="1670"/>
      <c r="Z996" s="1670"/>
      <c r="AA996" s="1736"/>
      <c r="AE996" s="2231"/>
      <c r="AF996" s="2231"/>
      <c r="AG996" s="2231"/>
      <c r="AH996" s="2231"/>
      <c r="AI996" s="2231"/>
      <c r="AJ996" s="2231"/>
      <c r="AK996" s="2231"/>
      <c r="AL996" s="2231"/>
      <c r="AM996" s="2231"/>
      <c r="AN996" s="1621"/>
      <c r="AO996" s="2231"/>
      <c r="AP996" s="2231"/>
      <c r="AQ996" s="2231"/>
      <c r="AR996" s="2231"/>
      <c r="AS996" s="2231"/>
      <c r="AT996" s="2231"/>
      <c r="AU996" s="2231"/>
      <c r="AV996" s="2231"/>
      <c r="AW996" s="2231"/>
      <c r="CK996" s="1754"/>
      <c r="CL996" s="1754"/>
    </row>
    <row r="997" spans="1:90" hidden="1">
      <c r="C997" s="1702" t="s">
        <v>1055</v>
      </c>
      <c r="D997" s="1670"/>
      <c r="E997" s="1670"/>
      <c r="F997" s="1670"/>
      <c r="G997" s="1670"/>
      <c r="H997" s="1670"/>
      <c r="I997" s="1670"/>
      <c r="J997" s="1670"/>
      <c r="K997" s="1670"/>
      <c r="L997" s="1670"/>
      <c r="M997" s="1670"/>
      <c r="N997" s="1670"/>
      <c r="O997" s="1670"/>
      <c r="P997" s="1670"/>
      <c r="Q997" s="1670"/>
      <c r="R997" s="1670"/>
      <c r="S997" s="1670"/>
      <c r="T997" s="1670"/>
      <c r="U997" s="1670"/>
      <c r="V997" s="1670"/>
      <c r="W997" s="1670"/>
      <c r="X997" s="1670"/>
      <c r="Y997" s="1670"/>
      <c r="Z997" s="1670"/>
      <c r="AA997" s="1736"/>
      <c r="AE997" s="2231"/>
      <c r="AF997" s="2231"/>
      <c r="AG997" s="2231"/>
      <c r="AH997" s="2231"/>
      <c r="AI997" s="2231"/>
      <c r="AJ997" s="2231"/>
      <c r="AK997" s="2231"/>
      <c r="AL997" s="2231"/>
      <c r="AM997" s="2231"/>
      <c r="AN997" s="1621"/>
      <c r="AO997" s="2231"/>
      <c r="AP997" s="2231"/>
      <c r="AQ997" s="2231"/>
      <c r="AR997" s="2231"/>
      <c r="AS997" s="2231"/>
      <c r="AT997" s="2231"/>
      <c r="AU997" s="2231"/>
      <c r="AV997" s="2231"/>
      <c r="AW997" s="2231"/>
      <c r="CK997" s="1754"/>
      <c r="CL997" s="1754"/>
    </row>
    <row r="998" spans="1:90" hidden="1">
      <c r="C998" s="1702" t="s">
        <v>1056</v>
      </c>
      <c r="D998" s="1670"/>
      <c r="E998" s="1670"/>
      <c r="F998" s="1670"/>
      <c r="G998" s="1670"/>
      <c r="H998" s="1670"/>
      <c r="I998" s="1670"/>
      <c r="J998" s="1670"/>
      <c r="K998" s="1670"/>
      <c r="L998" s="1670"/>
      <c r="M998" s="1670"/>
      <c r="N998" s="1670"/>
      <c r="O998" s="1670"/>
      <c r="P998" s="1670"/>
      <c r="Q998" s="1670"/>
      <c r="R998" s="1670"/>
      <c r="S998" s="1670"/>
      <c r="T998" s="1670"/>
      <c r="U998" s="1670"/>
      <c r="V998" s="1670"/>
      <c r="W998" s="1670"/>
      <c r="X998" s="1670"/>
      <c r="Y998" s="1670"/>
      <c r="Z998" s="1670"/>
      <c r="AA998" s="1736"/>
      <c r="AE998" s="2231"/>
      <c r="AF998" s="2231"/>
      <c r="AG998" s="2231"/>
      <c r="AH998" s="2231"/>
      <c r="AI998" s="2231"/>
      <c r="AJ998" s="2231"/>
      <c r="AK998" s="2231"/>
      <c r="AL998" s="2231"/>
      <c r="AM998" s="2231"/>
      <c r="AN998" s="1621"/>
      <c r="AO998" s="2231"/>
      <c r="AP998" s="2231"/>
      <c r="AQ998" s="2231"/>
      <c r="AR998" s="2231"/>
      <c r="AS998" s="2231"/>
      <c r="AT998" s="2231"/>
      <c r="AU998" s="2231"/>
      <c r="AV998" s="2231"/>
      <c r="AW998" s="2231"/>
      <c r="CK998" s="1754"/>
      <c r="CL998" s="1754"/>
    </row>
    <row r="999" spans="1:90" hidden="1">
      <c r="C999" s="1702" t="s">
        <v>1057</v>
      </c>
      <c r="D999" s="1670"/>
      <c r="E999" s="1670"/>
      <c r="F999" s="1670"/>
      <c r="G999" s="1670"/>
      <c r="H999" s="1670"/>
      <c r="I999" s="1670"/>
      <c r="J999" s="1670"/>
      <c r="K999" s="1670"/>
      <c r="L999" s="1670"/>
      <c r="M999" s="1670"/>
      <c r="N999" s="1670"/>
      <c r="O999" s="1670"/>
      <c r="P999" s="1670"/>
      <c r="Q999" s="1670"/>
      <c r="R999" s="1670"/>
      <c r="S999" s="1670"/>
      <c r="T999" s="1670"/>
      <c r="U999" s="1670"/>
      <c r="V999" s="1670"/>
      <c r="W999" s="1670"/>
      <c r="X999" s="1670"/>
      <c r="Y999" s="1670"/>
      <c r="Z999" s="1670"/>
      <c r="AA999" s="1736"/>
      <c r="AE999" s="2231"/>
      <c r="AF999" s="2231"/>
      <c r="AG999" s="2231"/>
      <c r="AH999" s="2231"/>
      <c r="AI999" s="2231"/>
      <c r="AJ999" s="2231"/>
      <c r="AK999" s="2231"/>
      <c r="AL999" s="2231"/>
      <c r="AM999" s="2231"/>
      <c r="AN999" s="1621"/>
      <c r="AO999" s="2231"/>
      <c r="AP999" s="2231"/>
      <c r="AQ999" s="2231"/>
      <c r="AR999" s="2231"/>
      <c r="AS999" s="2231"/>
      <c r="AT999" s="2231"/>
      <c r="AU999" s="2231"/>
      <c r="AV999" s="2231"/>
      <c r="AW999" s="2231"/>
      <c r="CK999" s="1754"/>
      <c r="CL999" s="1754"/>
    </row>
    <row r="1000" spans="1:90" ht="17.25" customHeight="1">
      <c r="C1000" s="1745" t="s">
        <v>1408</v>
      </c>
      <c r="D1000" s="1670"/>
      <c r="E1000" s="1670"/>
      <c r="F1000" s="1670"/>
      <c r="G1000" s="1670"/>
      <c r="H1000" s="1670"/>
      <c r="I1000" s="1670"/>
      <c r="J1000" s="1670"/>
      <c r="K1000" s="1670"/>
      <c r="L1000" s="1670"/>
      <c r="M1000" s="1670"/>
      <c r="N1000" s="1670"/>
      <c r="O1000" s="1670"/>
      <c r="P1000" s="1670"/>
      <c r="Q1000" s="1670"/>
      <c r="R1000" s="1670"/>
      <c r="S1000" s="1670"/>
      <c r="T1000" s="1670"/>
      <c r="U1000" s="1670"/>
      <c r="V1000" s="1670"/>
      <c r="W1000" s="1670"/>
      <c r="X1000" s="1670"/>
      <c r="Y1000" s="1670"/>
      <c r="Z1000" s="1670"/>
      <c r="AA1000" s="1736"/>
      <c r="AE1000" s="2232">
        <v>885158714</v>
      </c>
      <c r="AF1000" s="2232"/>
      <c r="AG1000" s="2232"/>
      <c r="AH1000" s="2232"/>
      <c r="AI1000" s="2232"/>
      <c r="AJ1000" s="2232"/>
      <c r="AK1000" s="2232"/>
      <c r="AL1000" s="2232"/>
      <c r="AM1000" s="2232"/>
      <c r="AN1000" s="1624"/>
      <c r="AO1000" s="2232"/>
      <c r="AP1000" s="2232"/>
      <c r="AQ1000" s="2232"/>
      <c r="AR1000" s="2232"/>
      <c r="AS1000" s="2232"/>
      <c r="AT1000" s="2232"/>
      <c r="AU1000" s="2232"/>
      <c r="AV1000" s="2232"/>
      <c r="AW1000" s="2232"/>
      <c r="CK1000" s="1754"/>
      <c r="CL1000" s="1754"/>
    </row>
    <row r="1001" spans="1:90" ht="17.25" customHeight="1">
      <c r="C1001" s="1745" t="s">
        <v>1409</v>
      </c>
      <c r="D1001" s="1670"/>
      <c r="E1001" s="1670"/>
      <c r="F1001" s="1670"/>
      <c r="G1001" s="1670"/>
      <c r="H1001" s="1670"/>
      <c r="I1001" s="1670"/>
      <c r="J1001" s="1670"/>
      <c r="K1001" s="1670"/>
      <c r="L1001" s="1670"/>
      <c r="M1001" s="1670"/>
      <c r="N1001" s="1670"/>
      <c r="O1001" s="1670"/>
      <c r="P1001" s="1670"/>
      <c r="Q1001" s="1670"/>
      <c r="R1001" s="1670"/>
      <c r="S1001" s="1670"/>
      <c r="T1001" s="1670"/>
      <c r="U1001" s="1670"/>
      <c r="V1001" s="1670"/>
      <c r="W1001" s="1670"/>
      <c r="X1001" s="1670"/>
      <c r="Y1001" s="1670"/>
      <c r="Z1001" s="1670"/>
      <c r="AA1001" s="1736"/>
      <c r="AE1001" s="2407">
        <v>22848485</v>
      </c>
      <c r="AF1001" s="2407"/>
      <c r="AG1001" s="2407"/>
      <c r="AH1001" s="2407"/>
      <c r="AI1001" s="2407"/>
      <c r="AJ1001" s="2407"/>
      <c r="AK1001" s="2407"/>
      <c r="AL1001" s="2407"/>
      <c r="AM1001" s="2407"/>
      <c r="AN1001" s="1624"/>
      <c r="AO1001" s="2571">
        <v>52804861</v>
      </c>
      <c r="AP1001" s="2571"/>
      <c r="AQ1001" s="2571"/>
      <c r="AR1001" s="2571"/>
      <c r="AS1001" s="2571"/>
      <c r="AT1001" s="2571"/>
      <c r="AU1001" s="2571"/>
      <c r="AV1001" s="2571"/>
      <c r="AW1001" s="2571"/>
      <c r="CK1001" s="1754"/>
      <c r="CL1001" s="1754"/>
    </row>
    <row r="1002" spans="1:90" ht="17.25" customHeight="1" thickBot="1">
      <c r="C1002" s="2394" t="s">
        <v>580</v>
      </c>
      <c r="D1002" s="2394"/>
      <c r="E1002" s="2394"/>
      <c r="F1002" s="2394"/>
      <c r="G1002" s="2394"/>
      <c r="H1002" s="2394"/>
      <c r="I1002" s="2394"/>
      <c r="J1002" s="2394"/>
      <c r="K1002" s="2394"/>
      <c r="L1002" s="2394"/>
      <c r="M1002" s="2394"/>
      <c r="N1002" s="2394"/>
      <c r="O1002" s="2394"/>
      <c r="P1002" s="2394"/>
      <c r="Q1002" s="2394"/>
      <c r="R1002" s="2394"/>
      <c r="S1002" s="2394"/>
      <c r="T1002" s="2394"/>
      <c r="U1002" s="2394"/>
      <c r="V1002" s="2394"/>
      <c r="W1002" s="2394"/>
      <c r="X1002" s="2394"/>
      <c r="Y1002" s="2394"/>
      <c r="Z1002" s="1670"/>
      <c r="AA1002" s="1736"/>
      <c r="AE1002" s="2243">
        <v>908007199</v>
      </c>
      <c r="AF1002" s="2243"/>
      <c r="AG1002" s="2243"/>
      <c r="AH1002" s="2244"/>
      <c r="AI1002" s="2244"/>
      <c r="AJ1002" s="2243"/>
      <c r="AK1002" s="2245"/>
      <c r="AL1002" s="2243"/>
      <c r="AM1002" s="2243"/>
      <c r="AN1002" s="1621"/>
      <c r="AO1002" s="2243">
        <v>52804861</v>
      </c>
      <c r="AP1002" s="2243"/>
      <c r="AQ1002" s="2243"/>
      <c r="AR1002" s="2244"/>
      <c r="AS1002" s="2244"/>
      <c r="AT1002" s="2245"/>
      <c r="AU1002" s="2243"/>
      <c r="AV1002" s="2243"/>
      <c r="AW1002" s="2243"/>
      <c r="BU1002" s="2274"/>
      <c r="BV1002" s="2274"/>
      <c r="BW1002" s="2274"/>
      <c r="BX1002" s="2274"/>
      <c r="BY1002" s="2274"/>
      <c r="BZ1002" s="2274"/>
      <c r="CI1002" s="1226"/>
      <c r="CJ1002" s="1279"/>
      <c r="CK1002" s="1696"/>
      <c r="CL1002" s="1696"/>
    </row>
    <row r="1003" spans="1:90" ht="17.25" customHeight="1" thickTop="1">
      <c r="C1003" s="1670"/>
      <c r="D1003" s="1670"/>
      <c r="E1003" s="1670"/>
      <c r="F1003" s="1670"/>
      <c r="G1003" s="1670"/>
      <c r="H1003" s="1670"/>
      <c r="I1003" s="1670"/>
      <c r="J1003" s="1670"/>
      <c r="K1003" s="1670"/>
      <c r="L1003" s="1670"/>
      <c r="M1003" s="1670"/>
      <c r="N1003" s="1670"/>
      <c r="O1003" s="1670"/>
      <c r="P1003" s="1670"/>
      <c r="Q1003" s="1670"/>
      <c r="R1003" s="1670"/>
      <c r="S1003" s="1670"/>
      <c r="T1003" s="1670"/>
      <c r="U1003" s="1670"/>
      <c r="V1003" s="1670"/>
      <c r="W1003" s="1670"/>
      <c r="X1003" s="1670"/>
      <c r="Y1003" s="1670"/>
      <c r="Z1003" s="1670"/>
      <c r="AA1003" s="1736"/>
      <c r="AE1003" s="1682"/>
      <c r="AF1003" s="1682"/>
      <c r="AG1003" s="1682"/>
      <c r="AH1003" s="1682"/>
      <c r="AI1003" s="1682"/>
      <c r="AJ1003" s="1682"/>
      <c r="AK1003" s="1682"/>
      <c r="AL1003" s="1682"/>
      <c r="AM1003" s="1682"/>
      <c r="AN1003" s="1664"/>
      <c r="AO1003" s="1682"/>
      <c r="AP1003" s="1682"/>
      <c r="AQ1003" s="1682"/>
      <c r="AR1003" s="1682"/>
      <c r="AS1003" s="1682"/>
      <c r="AT1003" s="1682"/>
      <c r="AU1003" s="1682"/>
      <c r="AV1003" s="1682"/>
      <c r="AW1003" s="1682"/>
      <c r="CK1003" s="1754"/>
      <c r="CL1003" s="1754"/>
    </row>
    <row r="1004" spans="1:90" ht="17.25" customHeight="1">
      <c r="A1004" s="1712">
        <v>8</v>
      </c>
      <c r="B1004" s="908" t="s">
        <v>536</v>
      </c>
      <c r="C1004" s="908" t="s">
        <v>1059</v>
      </c>
      <c r="D1004" s="1670"/>
      <c r="E1004" s="1670"/>
      <c r="F1004" s="1670"/>
      <c r="G1004" s="1670"/>
      <c r="H1004" s="1670"/>
      <c r="I1004" s="1670"/>
      <c r="J1004" s="1670"/>
      <c r="K1004" s="1670"/>
      <c r="L1004" s="1670"/>
      <c r="M1004" s="1670"/>
      <c r="N1004" s="1670"/>
      <c r="O1004" s="1670"/>
      <c r="P1004" s="1670"/>
      <c r="Q1004" s="1670"/>
      <c r="R1004" s="1670"/>
      <c r="S1004" s="1670"/>
      <c r="T1004" s="1670"/>
      <c r="U1004" s="1670"/>
      <c r="V1004" s="1670"/>
      <c r="W1004" s="1670"/>
      <c r="X1004" s="1670"/>
      <c r="Y1004" s="1670"/>
      <c r="Z1004" s="1670"/>
      <c r="AA1004" s="1736"/>
      <c r="AE1004" s="2237" t="s">
        <v>706</v>
      </c>
      <c r="AF1004" s="2237"/>
      <c r="AG1004" s="2237"/>
      <c r="AH1004" s="2237"/>
      <c r="AI1004" s="2237"/>
      <c r="AJ1004" s="2237"/>
      <c r="AK1004" s="2237"/>
      <c r="AL1004" s="2237"/>
      <c r="AM1004" s="2237"/>
      <c r="AN1004" s="1626"/>
      <c r="AO1004" s="2237" t="s">
        <v>535</v>
      </c>
      <c r="AP1004" s="2237"/>
      <c r="AQ1004" s="2237"/>
      <c r="AR1004" s="2237"/>
      <c r="AS1004" s="2237"/>
      <c r="AT1004" s="2237"/>
      <c r="AU1004" s="2237"/>
      <c r="AV1004" s="2237"/>
      <c r="AW1004" s="2237"/>
      <c r="BA1004" s="1744"/>
      <c r="BU1004" s="1693"/>
      <c r="BV1004" s="1693"/>
      <c r="BW1004" s="1693"/>
      <c r="BX1004" s="1693"/>
      <c r="BY1004" s="1693"/>
      <c r="BZ1004" s="1693"/>
      <c r="CA1004" s="1619"/>
      <c r="CB1004" s="1619"/>
      <c r="CC1004" s="1619"/>
      <c r="CD1004" s="1619"/>
      <c r="CE1004" s="1619"/>
      <c r="CF1004" s="1619"/>
      <c r="CG1004" s="1619"/>
      <c r="CH1004" s="1619"/>
    </row>
    <row r="1005" spans="1:90" ht="17.25" customHeight="1">
      <c r="C1005" s="1670"/>
      <c r="D1005" s="1670"/>
      <c r="E1005" s="1670"/>
      <c r="F1005" s="1670"/>
      <c r="G1005" s="1670"/>
      <c r="H1005" s="1670"/>
      <c r="I1005" s="1670"/>
      <c r="J1005" s="1670"/>
      <c r="K1005" s="1670"/>
      <c r="L1005" s="1670"/>
      <c r="M1005" s="1670"/>
      <c r="N1005" s="1670"/>
      <c r="O1005" s="1670"/>
      <c r="P1005" s="1670"/>
      <c r="Q1005" s="1670"/>
      <c r="R1005" s="1670"/>
      <c r="S1005" s="1670"/>
      <c r="T1005" s="1670"/>
      <c r="U1005" s="1670"/>
      <c r="V1005" s="1670"/>
      <c r="W1005" s="1670"/>
      <c r="X1005" s="1670"/>
      <c r="Y1005" s="1670"/>
      <c r="Z1005" s="1670"/>
      <c r="AA1005" s="1736"/>
      <c r="AE1005" s="2238" t="s">
        <v>574</v>
      </c>
      <c r="AF1005" s="2397"/>
      <c r="AG1005" s="2397"/>
      <c r="AH1005" s="2398"/>
      <c r="AI1005" s="2398"/>
      <c r="AJ1005" s="2397"/>
      <c r="AK1005" s="2398"/>
      <c r="AL1005" s="2397"/>
      <c r="AM1005" s="2397"/>
      <c r="AN1005" s="1626"/>
      <c r="AO1005" s="2238" t="s">
        <v>574</v>
      </c>
      <c r="AP1005" s="2238"/>
      <c r="AQ1005" s="2238"/>
      <c r="AR1005" s="2239"/>
      <c r="AS1005" s="2239"/>
      <c r="AT1005" s="2239"/>
      <c r="AU1005" s="2238"/>
      <c r="AV1005" s="2238"/>
      <c r="AW1005" s="2238"/>
      <c r="BA1005" s="1744"/>
      <c r="BU1005" s="1693"/>
      <c r="BV1005" s="1693"/>
      <c r="BW1005" s="1693"/>
      <c r="BX1005" s="1693"/>
      <c r="BY1005" s="1693"/>
      <c r="BZ1005" s="1693"/>
      <c r="CA1005" s="1619"/>
      <c r="CB1005" s="1619"/>
      <c r="CC1005" s="1619"/>
      <c r="CD1005" s="1619"/>
      <c r="CE1005" s="1619"/>
      <c r="CF1005" s="1619"/>
      <c r="CG1005" s="1619"/>
      <c r="CH1005" s="1619"/>
    </row>
    <row r="1006" spans="1:90" ht="19.5" hidden="1" customHeight="1">
      <c r="C1006" s="1745" t="s">
        <v>1410</v>
      </c>
      <c r="D1006" s="1670"/>
      <c r="E1006" s="1670"/>
      <c r="F1006" s="1670"/>
      <c r="G1006" s="1670"/>
      <c r="H1006" s="1670"/>
      <c r="I1006" s="1670"/>
      <c r="J1006" s="1670"/>
      <c r="K1006" s="1670"/>
      <c r="L1006" s="1670"/>
      <c r="M1006" s="1670"/>
      <c r="N1006" s="1670"/>
      <c r="O1006" s="1670"/>
      <c r="P1006" s="1670"/>
      <c r="Q1006" s="1670"/>
      <c r="R1006" s="1670"/>
      <c r="S1006" s="1670"/>
      <c r="T1006" s="1670"/>
      <c r="U1006" s="1670"/>
      <c r="V1006" s="1670"/>
      <c r="W1006" s="1670"/>
      <c r="X1006" s="1670"/>
      <c r="Y1006" s="1670"/>
      <c r="Z1006" s="1670"/>
      <c r="AA1006" s="1736"/>
      <c r="AE1006" s="2462">
        <v>0</v>
      </c>
      <c r="AF1006" s="2462"/>
      <c r="AG1006" s="2462"/>
      <c r="AH1006" s="2463"/>
      <c r="AI1006" s="2463"/>
      <c r="AJ1006" s="2462"/>
      <c r="AK1006" s="2464"/>
      <c r="AL1006" s="2462"/>
      <c r="AM1006" s="2462"/>
      <c r="AN1006" s="1621"/>
      <c r="AO1006" s="2462"/>
      <c r="AP1006" s="2462"/>
      <c r="AQ1006" s="2462"/>
      <c r="AR1006" s="2463"/>
      <c r="AS1006" s="2463"/>
      <c r="AT1006" s="2463"/>
      <c r="AU1006" s="2462"/>
      <c r="AV1006" s="2462"/>
      <c r="AW1006" s="2462"/>
      <c r="CK1006" s="1754"/>
      <c r="CL1006" s="1754"/>
    </row>
    <row r="1007" spans="1:90" ht="17.25" customHeight="1">
      <c r="C1007" s="1745" t="s">
        <v>1939</v>
      </c>
      <c r="D1007" s="1670"/>
      <c r="E1007" s="1670"/>
      <c r="F1007" s="1670"/>
      <c r="G1007" s="1670"/>
      <c r="H1007" s="1670"/>
      <c r="I1007" s="1670"/>
      <c r="J1007" s="1670"/>
      <c r="K1007" s="1670"/>
      <c r="L1007" s="1670"/>
      <c r="M1007" s="1670"/>
      <c r="N1007" s="1670"/>
      <c r="O1007" s="1670"/>
      <c r="P1007" s="1670"/>
      <c r="Q1007" s="1670"/>
      <c r="R1007" s="1670"/>
      <c r="S1007" s="1670"/>
      <c r="T1007" s="1670"/>
      <c r="U1007" s="1670"/>
      <c r="V1007" s="1670"/>
      <c r="W1007" s="1670"/>
      <c r="X1007" s="1670"/>
      <c r="Y1007" s="1670"/>
      <c r="Z1007" s="1670"/>
      <c r="AA1007" s="1736"/>
      <c r="AE1007" s="2232">
        <v>118791566</v>
      </c>
      <c r="AF1007" s="2232"/>
      <c r="AG1007" s="2232"/>
      <c r="AH1007" s="2232"/>
      <c r="AI1007" s="2232"/>
      <c r="AJ1007" s="2232"/>
      <c r="AK1007" s="2232"/>
      <c r="AL1007" s="2232"/>
      <c r="AM1007" s="2232"/>
      <c r="AN1007" s="1621"/>
      <c r="AO1007" s="2232">
        <v>1787244122</v>
      </c>
      <c r="AP1007" s="2232"/>
      <c r="AQ1007" s="2232"/>
      <c r="AR1007" s="2232"/>
      <c r="AS1007" s="2232"/>
      <c r="AT1007" s="2232"/>
      <c r="AU1007" s="2232"/>
      <c r="AV1007" s="2232"/>
      <c r="AW1007" s="2232"/>
      <c r="CK1007" s="1754"/>
      <c r="CL1007" s="1754"/>
    </row>
    <row r="1008" spans="1:90" ht="17.25" customHeight="1">
      <c r="C1008" s="1745" t="s">
        <v>1938</v>
      </c>
      <c r="D1008" s="1670"/>
      <c r="E1008" s="1670"/>
      <c r="F1008" s="1670"/>
      <c r="G1008" s="1670"/>
      <c r="H1008" s="1670"/>
      <c r="I1008" s="1670"/>
      <c r="J1008" s="1670"/>
      <c r="K1008" s="1670"/>
      <c r="L1008" s="1670"/>
      <c r="M1008" s="1670"/>
      <c r="N1008" s="1670"/>
      <c r="O1008" s="1670"/>
      <c r="P1008" s="1670"/>
      <c r="Q1008" s="1670"/>
      <c r="R1008" s="1670"/>
      <c r="S1008" s="1670"/>
      <c r="T1008" s="1670"/>
      <c r="U1008" s="1670"/>
      <c r="V1008" s="1670"/>
      <c r="W1008" s="1670"/>
      <c r="X1008" s="1670"/>
      <c r="Y1008" s="1670"/>
      <c r="Z1008" s="1670"/>
      <c r="AA1008" s="1736"/>
      <c r="AE1008" s="2232">
        <v>299352763</v>
      </c>
      <c r="AF1008" s="2232"/>
      <c r="AG1008" s="2232"/>
      <c r="AH1008" s="2232"/>
      <c r="AI1008" s="2232"/>
      <c r="AJ1008" s="2232"/>
      <c r="AK1008" s="2232"/>
      <c r="AL1008" s="2232"/>
      <c r="AM1008" s="2232"/>
      <c r="AN1008" s="1621"/>
      <c r="AO1008" s="2478">
        <v>122359256</v>
      </c>
      <c r="AP1008" s="2478"/>
      <c r="AQ1008" s="2478"/>
      <c r="AR1008" s="2478"/>
      <c r="AS1008" s="2478"/>
      <c r="AT1008" s="2478"/>
      <c r="AU1008" s="2478"/>
      <c r="AV1008" s="2478"/>
      <c r="AW1008" s="2478"/>
      <c r="CK1008" s="1754"/>
      <c r="CL1008" s="1754"/>
    </row>
    <row r="1009" spans="1:90" ht="17.25" customHeight="1" thickBot="1">
      <c r="C1009" s="2394" t="s">
        <v>580</v>
      </c>
      <c r="D1009" s="2394"/>
      <c r="E1009" s="2394"/>
      <c r="F1009" s="2394"/>
      <c r="G1009" s="2394"/>
      <c r="H1009" s="2394"/>
      <c r="I1009" s="2394"/>
      <c r="J1009" s="2394"/>
      <c r="K1009" s="2394"/>
      <c r="L1009" s="2394"/>
      <c r="M1009" s="2394"/>
      <c r="N1009" s="2394"/>
      <c r="O1009" s="2394"/>
      <c r="P1009" s="2394"/>
      <c r="Q1009" s="2394"/>
      <c r="R1009" s="2394"/>
      <c r="S1009" s="2394"/>
      <c r="T1009" s="2394"/>
      <c r="U1009" s="2394"/>
      <c r="V1009" s="2394"/>
      <c r="W1009" s="2394"/>
      <c r="X1009" s="2394"/>
      <c r="Y1009" s="2394"/>
      <c r="Z1009" s="1670"/>
      <c r="AA1009" s="1736"/>
      <c r="AE1009" s="2243">
        <v>418144329</v>
      </c>
      <c r="AF1009" s="2243"/>
      <c r="AG1009" s="2243"/>
      <c r="AH1009" s="2244"/>
      <c r="AI1009" s="2244"/>
      <c r="AJ1009" s="2243"/>
      <c r="AK1009" s="2245"/>
      <c r="AL1009" s="2243"/>
      <c r="AM1009" s="2243"/>
      <c r="AN1009" s="1621"/>
      <c r="AO1009" s="2243">
        <v>1909603378</v>
      </c>
      <c r="AP1009" s="2243"/>
      <c r="AQ1009" s="2243"/>
      <c r="AR1009" s="2244"/>
      <c r="AS1009" s="2244"/>
      <c r="AT1009" s="2245"/>
      <c r="AU1009" s="2243"/>
      <c r="AV1009" s="2243"/>
      <c r="AW1009" s="2243"/>
      <c r="BU1009" s="2274"/>
      <c r="BV1009" s="2274"/>
      <c r="BW1009" s="2274"/>
      <c r="BX1009" s="2274"/>
      <c r="BY1009" s="2274"/>
      <c r="BZ1009" s="2274"/>
      <c r="CI1009" s="1226"/>
      <c r="CJ1009" s="1279"/>
      <c r="CK1009" s="1696"/>
      <c r="CL1009" s="1696"/>
    </row>
    <row r="1010" spans="1:90" ht="17.25" customHeight="1" thickTop="1">
      <c r="C1010" s="1670"/>
      <c r="D1010" s="1670"/>
      <c r="E1010" s="1670"/>
      <c r="F1010" s="1670"/>
      <c r="G1010" s="1670"/>
      <c r="H1010" s="1670"/>
      <c r="I1010" s="1670"/>
      <c r="J1010" s="1670"/>
      <c r="K1010" s="1670"/>
      <c r="L1010" s="1670"/>
      <c r="M1010" s="1670"/>
      <c r="N1010" s="1670"/>
      <c r="O1010" s="1670"/>
      <c r="P1010" s="1670"/>
      <c r="Q1010" s="1670"/>
      <c r="R1010" s="1670"/>
      <c r="S1010" s="1670"/>
      <c r="T1010" s="1670"/>
      <c r="U1010" s="1670"/>
      <c r="V1010" s="1670"/>
      <c r="W1010" s="1670"/>
      <c r="X1010" s="1670"/>
      <c r="Y1010" s="1670"/>
      <c r="Z1010" s="1670"/>
      <c r="AA1010" s="1736"/>
      <c r="AE1010" s="1660"/>
      <c r="AF1010" s="1660"/>
      <c r="AG1010" s="1660"/>
      <c r="AH1010" s="1660"/>
      <c r="AI1010" s="1660"/>
      <c r="AJ1010" s="1660"/>
      <c r="AK1010" s="1660"/>
      <c r="AL1010" s="1660"/>
      <c r="AM1010" s="1660"/>
      <c r="AN1010" s="1664"/>
      <c r="AO1010" s="1660"/>
      <c r="AP1010" s="1660"/>
      <c r="AQ1010" s="1660"/>
      <c r="AR1010" s="1660"/>
      <c r="AS1010" s="1660"/>
      <c r="AT1010" s="1660"/>
      <c r="AU1010" s="1660"/>
      <c r="AV1010" s="1660"/>
      <c r="AW1010" s="1660"/>
      <c r="CK1010" s="1696"/>
      <c r="CL1010" s="1696"/>
    </row>
    <row r="1011" spans="1:90" ht="17.25" customHeight="1">
      <c r="A1011" s="1712">
        <v>9</v>
      </c>
      <c r="B1011" s="1672" t="s">
        <v>536</v>
      </c>
      <c r="C1011" s="908" t="s">
        <v>394</v>
      </c>
      <c r="D1011" s="1670"/>
      <c r="E1011" s="1670"/>
      <c r="F1011" s="1670"/>
      <c r="G1011" s="1670"/>
      <c r="H1011" s="1670"/>
      <c r="I1011" s="1670"/>
      <c r="J1011" s="1670"/>
      <c r="K1011" s="1670"/>
      <c r="L1011" s="1670"/>
      <c r="M1011" s="1670"/>
      <c r="N1011" s="1670"/>
      <c r="O1011" s="1670"/>
      <c r="P1011" s="1670"/>
      <c r="Q1011" s="1670"/>
      <c r="R1011" s="1670"/>
      <c r="S1011" s="1670"/>
      <c r="T1011" s="1670"/>
      <c r="U1011" s="1670"/>
      <c r="V1011" s="1670"/>
      <c r="W1011" s="1670"/>
      <c r="X1011" s="1670"/>
      <c r="Y1011" s="1670"/>
      <c r="Z1011" s="1670"/>
      <c r="AA1011" s="1736"/>
      <c r="AE1011" s="2237" t="s">
        <v>706</v>
      </c>
      <c r="AF1011" s="2237"/>
      <c r="AG1011" s="2237"/>
      <c r="AH1011" s="2237"/>
      <c r="AI1011" s="2237"/>
      <c r="AJ1011" s="2237"/>
      <c r="AK1011" s="2237"/>
      <c r="AL1011" s="2237"/>
      <c r="AM1011" s="2237"/>
      <c r="AN1011" s="1626"/>
      <c r="AO1011" s="2237" t="s">
        <v>535</v>
      </c>
      <c r="AP1011" s="2237"/>
      <c r="AQ1011" s="2237"/>
      <c r="AR1011" s="2237"/>
      <c r="AS1011" s="2237"/>
      <c r="AT1011" s="2237"/>
      <c r="AU1011" s="2237"/>
      <c r="AV1011" s="2237"/>
      <c r="AW1011" s="2237"/>
      <c r="BA1011" s="1744"/>
      <c r="BU1011" s="1693"/>
      <c r="BV1011" s="1693"/>
      <c r="BW1011" s="1693"/>
      <c r="BX1011" s="1693"/>
      <c r="BY1011" s="1693"/>
      <c r="BZ1011" s="1693"/>
      <c r="CA1011" s="1619"/>
      <c r="CB1011" s="1619"/>
      <c r="CC1011" s="1619"/>
      <c r="CD1011" s="1619"/>
      <c r="CE1011" s="1619"/>
      <c r="CF1011" s="1619"/>
      <c r="CG1011" s="1619"/>
      <c r="CH1011" s="1619"/>
    </row>
    <row r="1012" spans="1:90" ht="17.25" customHeight="1">
      <c r="C1012" s="1670"/>
      <c r="D1012" s="1670"/>
      <c r="E1012" s="1670"/>
      <c r="F1012" s="1670"/>
      <c r="G1012" s="1670"/>
      <c r="H1012" s="1670"/>
      <c r="I1012" s="1670"/>
      <c r="J1012" s="1670"/>
      <c r="K1012" s="1670"/>
      <c r="L1012" s="1670"/>
      <c r="M1012" s="1670"/>
      <c r="N1012" s="1670"/>
      <c r="O1012" s="1670"/>
      <c r="P1012" s="1670"/>
      <c r="Q1012" s="1670"/>
      <c r="R1012" s="1670"/>
      <c r="S1012" s="1670"/>
      <c r="T1012" s="1670"/>
      <c r="U1012" s="1670"/>
      <c r="V1012" s="1670"/>
      <c r="W1012" s="1670"/>
      <c r="X1012" s="1670"/>
      <c r="Y1012" s="1670"/>
      <c r="Z1012" s="1670"/>
      <c r="AA1012" s="1736"/>
      <c r="AE1012" s="2238" t="s">
        <v>574</v>
      </c>
      <c r="AF1012" s="2397"/>
      <c r="AG1012" s="2397"/>
      <c r="AH1012" s="2398"/>
      <c r="AI1012" s="2398"/>
      <c r="AJ1012" s="2397"/>
      <c r="AK1012" s="2398"/>
      <c r="AL1012" s="2397"/>
      <c r="AM1012" s="2397"/>
      <c r="AN1012" s="1626"/>
      <c r="AO1012" s="2238" t="s">
        <v>574</v>
      </c>
      <c r="AP1012" s="2238"/>
      <c r="AQ1012" s="2238"/>
      <c r="AR1012" s="2239"/>
      <c r="AS1012" s="2239"/>
      <c r="AT1012" s="2239"/>
      <c r="AU1012" s="2238"/>
      <c r="AV1012" s="2238"/>
      <c r="AW1012" s="2238"/>
      <c r="BA1012" s="1744"/>
      <c r="BU1012" s="1693"/>
      <c r="BV1012" s="1693"/>
      <c r="BW1012" s="1693"/>
      <c r="BX1012" s="1693"/>
      <c r="BY1012" s="1693"/>
      <c r="BZ1012" s="1693"/>
      <c r="CA1012" s="1619"/>
      <c r="CB1012" s="1619"/>
      <c r="CC1012" s="1619"/>
      <c r="CD1012" s="1619"/>
      <c r="CE1012" s="1619"/>
      <c r="CF1012" s="1619"/>
      <c r="CG1012" s="1619"/>
      <c r="CH1012" s="1619"/>
    </row>
    <row r="1013" spans="1:90">
      <c r="C1013" s="1166" t="s">
        <v>1060</v>
      </c>
      <c r="Y1013" s="1625"/>
      <c r="Z1013" s="1625"/>
      <c r="AA1013" s="1625"/>
      <c r="AB1013" s="1625"/>
      <c r="AE1013" s="2259"/>
      <c r="AF1013" s="2259"/>
      <c r="AG1013" s="2259"/>
      <c r="AH1013" s="2236"/>
      <c r="AI1013" s="2236"/>
      <c r="AJ1013" s="2259"/>
      <c r="AK1013" s="2235"/>
      <c r="AL1013" s="2259"/>
      <c r="AM1013" s="2259"/>
      <c r="AN1013" s="1713"/>
      <c r="AO1013" s="2259"/>
      <c r="AP1013" s="2259"/>
      <c r="AQ1013" s="2259"/>
      <c r="AR1013" s="2236"/>
      <c r="AS1013" s="2236"/>
      <c r="AT1013" s="2236"/>
      <c r="AU1013" s="2259"/>
      <c r="AV1013" s="2259"/>
      <c r="AW1013" s="2259"/>
      <c r="CB1013" s="1611"/>
      <c r="CC1013" s="1611"/>
      <c r="CD1013" s="1611"/>
      <c r="CE1013" s="1611"/>
      <c r="CF1013" s="1611"/>
      <c r="CG1013" s="1611"/>
      <c r="CH1013" s="1611"/>
    </row>
    <row r="1014" spans="1:90">
      <c r="C1014" s="1634" t="s">
        <v>1061</v>
      </c>
      <c r="Y1014" s="1625"/>
      <c r="Z1014" s="1625"/>
      <c r="AA1014" s="1625"/>
      <c r="AB1014" s="1625"/>
      <c r="AE1014" s="2553">
        <v>22162410964</v>
      </c>
      <c r="AF1014" s="2480"/>
      <c r="AG1014" s="2480"/>
      <c r="AH1014" s="2480"/>
      <c r="AI1014" s="2480"/>
      <c r="AJ1014" s="2480"/>
      <c r="AK1014" s="2480"/>
      <c r="AL1014" s="2480"/>
      <c r="AM1014" s="2480"/>
      <c r="AN1014" s="1713"/>
      <c r="AO1014" s="2553">
        <v>7691393434</v>
      </c>
      <c r="AP1014" s="2480"/>
      <c r="AQ1014" s="2480"/>
      <c r="AR1014" s="2480"/>
      <c r="AS1014" s="2480"/>
      <c r="AT1014" s="2480"/>
      <c r="AU1014" s="2480"/>
      <c r="AV1014" s="2480"/>
      <c r="AW1014" s="2480"/>
      <c r="CB1014" s="1611"/>
      <c r="CC1014" s="1611"/>
      <c r="CD1014" s="1611"/>
      <c r="CE1014" s="1611"/>
      <c r="CF1014" s="1611"/>
      <c r="CG1014" s="1611"/>
      <c r="CH1014" s="1611"/>
      <c r="CK1014" s="438"/>
    </row>
    <row r="1015" spans="1:90">
      <c r="C1015" s="1634" t="s">
        <v>1062</v>
      </c>
      <c r="Y1015" s="1625"/>
      <c r="Z1015" s="1625"/>
      <c r="AA1015" s="1625"/>
      <c r="AB1015" s="1625"/>
      <c r="AE1015" s="2059">
        <v>1010617973.5</v>
      </c>
      <c r="AF1015" s="2059"/>
      <c r="AG1015" s="2059"/>
      <c r="AH1015" s="2059"/>
      <c r="AI1015" s="2059"/>
      <c r="AJ1015" s="2059"/>
      <c r="AK1015" s="2059"/>
      <c r="AL1015" s="2059"/>
      <c r="AM1015" s="2059"/>
      <c r="AN1015" s="1713"/>
      <c r="AO1015" s="2059">
        <v>1891532375</v>
      </c>
      <c r="AP1015" s="2059"/>
      <c r="AQ1015" s="2059"/>
      <c r="AR1015" s="2059"/>
      <c r="AS1015" s="2059"/>
      <c r="AT1015" s="2059"/>
      <c r="AU1015" s="2059"/>
      <c r="AV1015" s="2059"/>
      <c r="AW1015" s="2059"/>
      <c r="CB1015" s="1611"/>
      <c r="CC1015" s="1611"/>
      <c r="CD1015" s="1611"/>
      <c r="CE1015" s="1611"/>
      <c r="CF1015" s="1611"/>
      <c r="CG1015" s="1611"/>
      <c r="CH1015" s="1611"/>
    </row>
    <row r="1016" spans="1:90">
      <c r="C1016" s="1744" t="s">
        <v>1065</v>
      </c>
      <c r="Y1016" s="1625"/>
      <c r="Z1016" s="1625"/>
      <c r="AA1016" s="1625"/>
      <c r="AB1016" s="1625"/>
      <c r="AE1016" s="2570">
        <v>1010617973.5</v>
      </c>
      <c r="AF1016" s="2570"/>
      <c r="AG1016" s="2570"/>
      <c r="AH1016" s="2570"/>
      <c r="AI1016" s="2570"/>
      <c r="AJ1016" s="2570"/>
      <c r="AK1016" s="2570"/>
      <c r="AL1016" s="2570"/>
      <c r="AM1016" s="2570"/>
      <c r="AN1016" s="1713"/>
      <c r="AO1016" s="2570">
        <v>1891532375</v>
      </c>
      <c r="AP1016" s="2570"/>
      <c r="AQ1016" s="2570"/>
      <c r="AR1016" s="2570"/>
      <c r="AS1016" s="2570"/>
      <c r="AT1016" s="2570"/>
      <c r="AU1016" s="2570"/>
      <c r="AV1016" s="2570"/>
      <c r="AW1016" s="2570"/>
      <c r="CB1016" s="1611"/>
      <c r="CC1016" s="1611"/>
      <c r="CD1016" s="1611"/>
      <c r="CE1016" s="1611"/>
      <c r="CF1016" s="1611"/>
      <c r="CG1016" s="1611"/>
      <c r="CH1016" s="1611"/>
      <c r="CK1016" s="438"/>
    </row>
    <row r="1017" spans="1:90">
      <c r="C1017" s="1634" t="s">
        <v>1063</v>
      </c>
      <c r="Y1017" s="1625"/>
      <c r="Z1017" s="1625"/>
      <c r="AA1017" s="1625"/>
      <c r="AB1017" s="1625"/>
      <c r="AE1017" s="2479">
        <v>7537970000</v>
      </c>
      <c r="AF1017" s="2480"/>
      <c r="AG1017" s="2480"/>
      <c r="AH1017" s="2480"/>
      <c r="AI1017" s="2480"/>
      <c r="AJ1017" s="2480"/>
      <c r="AK1017" s="2480"/>
      <c r="AL1017" s="2480"/>
      <c r="AM1017" s="2480"/>
      <c r="AN1017" s="1713"/>
      <c r="AO1017" s="2232">
        <v>3060000000</v>
      </c>
      <c r="AP1017" s="2480"/>
      <c r="AQ1017" s="2480"/>
      <c r="AR1017" s="2480"/>
      <c r="AS1017" s="2480"/>
      <c r="AT1017" s="2480"/>
      <c r="AU1017" s="2480"/>
      <c r="AV1017" s="2480"/>
      <c r="AW1017" s="2480"/>
      <c r="CB1017" s="1611"/>
      <c r="CC1017" s="1611"/>
      <c r="CD1017" s="1611"/>
      <c r="CE1017" s="1611"/>
      <c r="CF1017" s="1611"/>
      <c r="CG1017" s="1611"/>
      <c r="CH1017" s="1611"/>
      <c r="CI1017" s="1390"/>
    </row>
    <row r="1018" spans="1:90">
      <c r="C1018" s="1744" t="s">
        <v>1046</v>
      </c>
      <c r="Y1018" s="1625"/>
      <c r="Z1018" s="1625"/>
      <c r="AA1018" s="1625"/>
      <c r="AB1018" s="1625"/>
      <c r="AE1018" s="2495">
        <v>7537970000</v>
      </c>
      <c r="AF1018" s="2495"/>
      <c r="AG1018" s="2495"/>
      <c r="AH1018" s="2495"/>
      <c r="AI1018" s="2495"/>
      <c r="AJ1018" s="2495"/>
      <c r="AK1018" s="2495"/>
      <c r="AL1018" s="2495"/>
      <c r="AM1018" s="2495"/>
      <c r="AN1018" s="1626"/>
      <c r="AO1018" s="2590">
        <v>3060000000</v>
      </c>
      <c r="AP1018" s="2591"/>
      <c r="AQ1018" s="2591"/>
      <c r="AR1018" s="2591"/>
      <c r="AS1018" s="2591"/>
      <c r="AT1018" s="2591"/>
      <c r="AU1018" s="2591"/>
      <c r="AV1018" s="2591"/>
      <c r="AW1018" s="2591"/>
      <c r="CB1018" s="1611"/>
      <c r="CC1018" s="1611"/>
      <c r="CD1018" s="1611"/>
      <c r="CE1018" s="1611"/>
      <c r="CF1018" s="1611"/>
      <c r="CG1018" s="1611"/>
      <c r="CH1018" s="1611"/>
      <c r="CI1018" s="1250"/>
    </row>
    <row r="1019" spans="1:90">
      <c r="C1019" s="1634" t="s">
        <v>1602</v>
      </c>
      <c r="Y1019" s="1625"/>
      <c r="Z1019" s="1625"/>
      <c r="AA1019" s="1625"/>
      <c r="AB1019" s="1625"/>
      <c r="AE1019" s="2479">
        <v>15635058937.5</v>
      </c>
      <c r="AF1019" s="2480"/>
      <c r="AG1019" s="2480"/>
      <c r="AH1019" s="2480"/>
      <c r="AI1019" s="2480"/>
      <c r="AJ1019" s="2480"/>
      <c r="AK1019" s="2480"/>
      <c r="AL1019" s="2480"/>
      <c r="AM1019" s="2480"/>
      <c r="AN1019" s="1713"/>
      <c r="AO1019" s="2232">
        <v>6522925809</v>
      </c>
      <c r="AP1019" s="2480"/>
      <c r="AQ1019" s="2480"/>
      <c r="AR1019" s="2480"/>
      <c r="AS1019" s="2480"/>
      <c r="AT1019" s="2480"/>
      <c r="AU1019" s="2480"/>
      <c r="AV1019" s="2480"/>
      <c r="AW1019" s="2480"/>
      <c r="CB1019" s="1611"/>
      <c r="CC1019" s="1611"/>
      <c r="CD1019" s="1611"/>
      <c r="CE1019" s="1611"/>
      <c r="CF1019" s="1611"/>
      <c r="CG1019" s="1611"/>
      <c r="CH1019" s="1611"/>
      <c r="CI1019" s="1390"/>
    </row>
    <row r="1020" spans="1:90" hidden="1">
      <c r="C1020" s="1634" t="s">
        <v>1601</v>
      </c>
      <c r="Y1020" s="1625"/>
      <c r="Z1020" s="1625"/>
      <c r="AA1020" s="1625"/>
      <c r="AB1020" s="1625"/>
      <c r="AE1020" s="2479">
        <v>0</v>
      </c>
      <c r="AF1020" s="2480"/>
      <c r="AG1020" s="2480"/>
      <c r="AH1020" s="2480"/>
      <c r="AI1020" s="2480"/>
      <c r="AJ1020" s="2480"/>
      <c r="AK1020" s="2480"/>
      <c r="AL1020" s="2480"/>
      <c r="AM1020" s="2480"/>
      <c r="AN1020" s="1713"/>
      <c r="AO1020" s="2232"/>
      <c r="AP1020" s="2480"/>
      <c r="AQ1020" s="2480"/>
      <c r="AR1020" s="2480"/>
      <c r="AS1020" s="2480"/>
      <c r="AT1020" s="2480"/>
      <c r="AU1020" s="2480"/>
      <c r="AV1020" s="2480"/>
      <c r="AW1020" s="2480"/>
      <c r="CB1020" s="1611"/>
      <c r="CC1020" s="1611"/>
      <c r="CD1020" s="1611"/>
      <c r="CE1020" s="1611"/>
      <c r="CF1020" s="1611"/>
      <c r="CG1020" s="1611"/>
      <c r="CH1020" s="1611"/>
      <c r="CI1020" s="1390"/>
    </row>
    <row r="1021" spans="1:90">
      <c r="C1021" s="1634" t="s">
        <v>1881</v>
      </c>
      <c r="Y1021" s="1625"/>
      <c r="Z1021" s="1625"/>
      <c r="AA1021" s="1625"/>
      <c r="AB1021" s="1625"/>
      <c r="AE1021" s="2489">
        <v>0.2</v>
      </c>
      <c r="AF1021" s="2489"/>
      <c r="AG1021" s="2489"/>
      <c r="AH1021" s="2489"/>
      <c r="AI1021" s="2489"/>
      <c r="AJ1021" s="2489"/>
      <c r="AK1021" s="2489"/>
      <c r="AL1021" s="2489"/>
      <c r="AM1021" s="2489"/>
      <c r="AN1021" s="1713"/>
      <c r="AO1021" s="2589">
        <v>0.2</v>
      </c>
      <c r="AP1021" s="2480"/>
      <c r="AQ1021" s="2480"/>
      <c r="AR1021" s="2480"/>
      <c r="AS1021" s="2480"/>
      <c r="AT1021" s="2480"/>
      <c r="AU1021" s="2480"/>
      <c r="AV1021" s="2480"/>
      <c r="AW1021" s="2480"/>
      <c r="CB1021" s="1611"/>
      <c r="CC1021" s="1611"/>
      <c r="CD1021" s="1611"/>
      <c r="CE1021" s="1611"/>
      <c r="CF1021" s="1611"/>
      <c r="CG1021" s="1611"/>
      <c r="CH1021" s="1611"/>
      <c r="CI1021" s="1390"/>
      <c r="CK1021" s="1391"/>
    </row>
    <row r="1022" spans="1:90" ht="15.75" thickBot="1">
      <c r="C1022" s="1691" t="s">
        <v>1252</v>
      </c>
      <c r="D1022" s="1691"/>
      <c r="E1022" s="1691"/>
      <c r="F1022" s="1691"/>
      <c r="G1022" s="1691"/>
      <c r="H1022" s="1691"/>
      <c r="I1022" s="1691"/>
      <c r="J1022" s="1691"/>
      <c r="K1022" s="1691"/>
      <c r="L1022" s="1691"/>
      <c r="M1022" s="1691"/>
      <c r="N1022" s="1691"/>
      <c r="O1022" s="1691"/>
      <c r="P1022" s="1691"/>
      <c r="Q1022" s="1691"/>
      <c r="R1022" s="1691"/>
      <c r="S1022" s="1691"/>
      <c r="T1022" s="1691"/>
      <c r="U1022" s="1691"/>
      <c r="V1022" s="1691"/>
      <c r="W1022" s="1691"/>
      <c r="X1022" s="1691"/>
      <c r="Y1022" s="1691"/>
      <c r="Z1022" s="1691"/>
      <c r="AA1022" s="1736"/>
      <c r="AE1022" s="2243">
        <v>3127011788</v>
      </c>
      <c r="AF1022" s="2243"/>
      <c r="AG1022" s="2243"/>
      <c r="AH1022" s="2244"/>
      <c r="AI1022" s="2244"/>
      <c r="AJ1022" s="2243"/>
      <c r="AK1022" s="2245"/>
      <c r="AL1022" s="2243"/>
      <c r="AM1022" s="2243"/>
      <c r="AN1022" s="1621"/>
      <c r="AO1022" s="2490">
        <v>1304585162</v>
      </c>
      <c r="AP1022" s="2490"/>
      <c r="AQ1022" s="2490"/>
      <c r="AR1022" s="2491"/>
      <c r="AS1022" s="2491"/>
      <c r="AT1022" s="2492"/>
      <c r="AU1022" s="2490"/>
      <c r="AV1022" s="2490"/>
      <c r="AW1022" s="2490"/>
      <c r="BU1022" s="2274"/>
      <c r="BV1022" s="2274"/>
      <c r="BW1022" s="2274"/>
      <c r="BX1022" s="2274"/>
      <c r="BY1022" s="2274"/>
      <c r="BZ1022" s="2274"/>
      <c r="CI1022" s="1226"/>
      <c r="CJ1022" s="1279"/>
      <c r="CK1022" s="1392"/>
      <c r="CL1022" s="1392"/>
    </row>
    <row r="1023" spans="1:90" ht="11.25" customHeight="1" thickTop="1">
      <c r="C1023" s="1691" t="s">
        <v>204</v>
      </c>
      <c r="Y1023" s="1625"/>
      <c r="Z1023" s="1625"/>
      <c r="AA1023" s="1625"/>
      <c r="AB1023" s="1625"/>
      <c r="AE1023" s="1665"/>
      <c r="AF1023" s="1685"/>
      <c r="AG1023" s="1685"/>
      <c r="AH1023" s="1685"/>
      <c r="AI1023" s="1685"/>
      <c r="AJ1023" s="1685"/>
      <c r="AK1023" s="1685"/>
      <c r="AL1023" s="1685"/>
      <c r="AM1023" s="1685"/>
      <c r="AN1023" s="1655"/>
      <c r="AO1023" s="1665"/>
      <c r="AP1023" s="1685"/>
      <c r="AQ1023" s="1685"/>
      <c r="AR1023" s="1685"/>
      <c r="AS1023" s="1685"/>
      <c r="AT1023" s="1685"/>
      <c r="AU1023" s="1685"/>
      <c r="AV1023" s="1685"/>
      <c r="AW1023" s="1685"/>
      <c r="CB1023" s="1611"/>
      <c r="CC1023" s="1611"/>
      <c r="CD1023" s="1611"/>
      <c r="CE1023" s="1611"/>
      <c r="CF1023" s="1611"/>
      <c r="CG1023" s="1611"/>
      <c r="CH1023" s="1611"/>
    </row>
    <row r="1024" spans="1:90" ht="33" hidden="1" customHeight="1">
      <c r="C1024" s="2280" t="s">
        <v>1067</v>
      </c>
      <c r="D1024" s="2280"/>
      <c r="E1024" s="2280"/>
      <c r="F1024" s="2280"/>
      <c r="G1024" s="2280"/>
      <c r="H1024" s="2280"/>
      <c r="I1024" s="2280"/>
      <c r="J1024" s="2280"/>
      <c r="K1024" s="2280"/>
      <c r="L1024" s="2280"/>
      <c r="M1024" s="2280"/>
      <c r="N1024" s="2280"/>
      <c r="O1024" s="2280"/>
      <c r="P1024" s="2280"/>
      <c r="Q1024" s="2280"/>
      <c r="R1024" s="2280"/>
      <c r="S1024" s="2280"/>
      <c r="T1024" s="2280"/>
      <c r="U1024" s="2280"/>
      <c r="V1024" s="2280"/>
      <c r="W1024" s="2280"/>
      <c r="X1024" s="2280"/>
      <c r="Y1024" s="2280"/>
      <c r="Z1024" s="1636"/>
      <c r="AA1024" s="1625"/>
      <c r="AB1024" s="1625"/>
      <c r="AE1024" s="2075"/>
      <c r="AF1024" s="2075"/>
      <c r="AG1024" s="2075"/>
      <c r="AH1024" s="2075"/>
      <c r="AI1024" s="2075"/>
      <c r="AJ1024" s="2075"/>
      <c r="AK1024" s="2075"/>
      <c r="AL1024" s="2075"/>
      <c r="AM1024" s="2075"/>
      <c r="AN1024" s="831"/>
      <c r="AO1024" s="2075"/>
      <c r="AP1024" s="2075"/>
      <c r="AQ1024" s="2075"/>
      <c r="AR1024" s="2075"/>
      <c r="AS1024" s="2075"/>
      <c r="AT1024" s="2075"/>
      <c r="AU1024" s="2075"/>
      <c r="AV1024" s="2075"/>
      <c r="AW1024" s="2075"/>
      <c r="CB1024" s="1611"/>
      <c r="CC1024" s="1611"/>
      <c r="CD1024" s="1611"/>
      <c r="CE1024" s="1611"/>
      <c r="CF1024" s="1611"/>
      <c r="CG1024" s="1611"/>
      <c r="CH1024" s="1611"/>
      <c r="CI1024" s="1554"/>
    </row>
    <row r="1025" spans="3:90" hidden="1">
      <c r="C1025" s="1634" t="s">
        <v>1068</v>
      </c>
      <c r="Y1025" s="1625"/>
      <c r="Z1025" s="1625"/>
      <c r="AA1025" s="1625"/>
      <c r="AB1025" s="1625"/>
      <c r="AE1025" s="2540">
        <v>2441420027</v>
      </c>
      <c r="AF1025" s="2540"/>
      <c r="AG1025" s="2540"/>
      <c r="AH1025" s="2540"/>
      <c r="AI1025" s="2540"/>
      <c r="AJ1025" s="2540"/>
      <c r="AK1025" s="2540"/>
      <c r="AL1025" s="2540"/>
      <c r="AM1025" s="2540"/>
      <c r="AN1025" s="831"/>
      <c r="AO1025" s="2540">
        <v>9710464736</v>
      </c>
      <c r="AP1025" s="2540"/>
      <c r="AQ1025" s="2540"/>
      <c r="AR1025" s="2540"/>
      <c r="AS1025" s="2540"/>
      <c r="AT1025" s="2540"/>
      <c r="AU1025" s="2540"/>
      <c r="AV1025" s="2540"/>
      <c r="AW1025" s="2540"/>
      <c r="CB1025" s="1611"/>
      <c r="CC1025" s="1611"/>
      <c r="CD1025" s="1611"/>
      <c r="CE1025" s="1611"/>
      <c r="CF1025" s="1611"/>
      <c r="CG1025" s="1611"/>
      <c r="CH1025" s="1611"/>
    </row>
    <row r="1026" spans="3:90" hidden="1">
      <c r="C1026" s="1634" t="s">
        <v>1069</v>
      </c>
      <c r="Y1026" s="1625"/>
      <c r="Z1026" s="1625"/>
      <c r="AA1026" s="1625"/>
      <c r="AB1026" s="1625"/>
      <c r="AE1026" s="2540">
        <v>1469557408</v>
      </c>
      <c r="AF1026" s="2540"/>
      <c r="AG1026" s="2540"/>
      <c r="AH1026" s="2540"/>
      <c r="AI1026" s="2540"/>
      <c r="AJ1026" s="2540"/>
      <c r="AK1026" s="2540"/>
      <c r="AL1026" s="2540"/>
      <c r="AM1026" s="2540"/>
      <c r="AN1026" s="831"/>
      <c r="AO1026" s="2540">
        <v>12411228109</v>
      </c>
      <c r="AP1026" s="2540"/>
      <c r="AQ1026" s="2540"/>
      <c r="AR1026" s="2540"/>
      <c r="AS1026" s="2540"/>
      <c r="AT1026" s="2540"/>
      <c r="AU1026" s="2540"/>
      <c r="AV1026" s="2540"/>
      <c r="AW1026" s="2540"/>
      <c r="CB1026" s="1611"/>
      <c r="CC1026" s="1611"/>
      <c r="CD1026" s="1611"/>
      <c r="CE1026" s="1611"/>
      <c r="CF1026" s="1611"/>
      <c r="CG1026" s="1611"/>
      <c r="CH1026" s="1611"/>
    </row>
    <row r="1027" spans="3:90" ht="30" hidden="1" customHeight="1" thickBot="1">
      <c r="C1027" s="2433" t="s">
        <v>1070</v>
      </c>
      <c r="D1027" s="2433"/>
      <c r="E1027" s="2433"/>
      <c r="F1027" s="2433"/>
      <c r="G1027" s="2433"/>
      <c r="H1027" s="2433"/>
      <c r="I1027" s="2433"/>
      <c r="J1027" s="2433"/>
      <c r="K1027" s="2433"/>
      <c r="L1027" s="2433"/>
      <c r="M1027" s="2433"/>
      <c r="N1027" s="2433"/>
      <c r="O1027" s="2433"/>
      <c r="P1027" s="2433"/>
      <c r="Q1027" s="2433"/>
      <c r="R1027" s="2433"/>
      <c r="S1027" s="2433"/>
      <c r="T1027" s="2433"/>
      <c r="U1027" s="2433"/>
      <c r="V1027" s="2433"/>
      <c r="W1027" s="2433"/>
      <c r="X1027" s="2433"/>
      <c r="Y1027" s="2433"/>
      <c r="Z1027" s="2433"/>
      <c r="AA1027" s="2433"/>
      <c r="AB1027" s="2433"/>
      <c r="AC1027" s="2433"/>
      <c r="AE1027" s="2509">
        <v>4098874407</v>
      </c>
      <c r="AF1027" s="2509"/>
      <c r="AG1027" s="2509"/>
      <c r="AH1027" s="2510"/>
      <c r="AI1027" s="2510"/>
      <c r="AJ1027" s="2509"/>
      <c r="AK1027" s="2511"/>
      <c r="AL1027" s="2509"/>
      <c r="AM1027" s="2509"/>
      <c r="AN1027" s="831"/>
      <c r="AO1027" s="2509">
        <v>-1396178211</v>
      </c>
      <c r="AP1027" s="2509"/>
      <c r="AQ1027" s="2509"/>
      <c r="AR1027" s="2510"/>
      <c r="AS1027" s="2510"/>
      <c r="AT1027" s="2511"/>
      <c r="AU1027" s="2509"/>
      <c r="AV1027" s="2509"/>
      <c r="AW1027" s="2509"/>
      <c r="BU1027" s="2274"/>
      <c r="BV1027" s="2274"/>
      <c r="BW1027" s="2274"/>
      <c r="BX1027" s="2274"/>
      <c r="BY1027" s="2274"/>
      <c r="BZ1027" s="2274"/>
      <c r="CK1027" s="1754"/>
      <c r="CL1027" s="1754"/>
    </row>
    <row r="1028" spans="3:90" ht="8.25" hidden="1" customHeight="1" thickTop="1">
      <c r="C1028" s="1691"/>
      <c r="Y1028" s="1625"/>
      <c r="Z1028" s="1625"/>
      <c r="AA1028" s="1625"/>
      <c r="AB1028" s="1625"/>
      <c r="AE1028" s="1665"/>
      <c r="AF1028" s="1685"/>
      <c r="AG1028" s="1685"/>
      <c r="AH1028" s="1685"/>
      <c r="AI1028" s="1685"/>
      <c r="AJ1028" s="1685"/>
      <c r="AK1028" s="1685"/>
      <c r="AL1028" s="1685"/>
      <c r="AM1028" s="1685"/>
      <c r="AN1028" s="1655"/>
      <c r="AO1028" s="1665"/>
      <c r="AP1028" s="1685"/>
      <c r="AQ1028" s="1685"/>
      <c r="AR1028" s="1685"/>
      <c r="AS1028" s="1685"/>
      <c r="AT1028" s="1685"/>
      <c r="AU1028" s="1685"/>
      <c r="AV1028" s="1685"/>
      <c r="AW1028" s="1685"/>
      <c r="CB1028" s="1611"/>
      <c r="CC1028" s="1611"/>
      <c r="CD1028" s="1611"/>
      <c r="CE1028" s="1611"/>
      <c r="CF1028" s="1611"/>
      <c r="CG1028" s="1611"/>
      <c r="CH1028" s="1611"/>
    </row>
    <row r="1029" spans="3:90" hidden="1">
      <c r="C1029" s="1166" t="s">
        <v>1071</v>
      </c>
      <c r="Y1029" s="1625"/>
      <c r="Z1029" s="1625"/>
      <c r="AA1029" s="1625"/>
      <c r="AB1029" s="1625"/>
      <c r="AE1029" s="2359"/>
      <c r="AF1029" s="2359"/>
      <c r="AG1029" s="2359"/>
      <c r="AH1029" s="2359"/>
      <c r="AI1029" s="2359"/>
      <c r="AJ1029" s="2359"/>
      <c r="AK1029" s="2359"/>
      <c r="AL1029" s="2359"/>
      <c r="AM1029" s="2359"/>
      <c r="AN1029" s="1655"/>
      <c r="AO1029" s="2359"/>
      <c r="AP1029" s="2359"/>
      <c r="AQ1029" s="2359"/>
      <c r="AR1029" s="2359"/>
      <c r="AS1029" s="2359"/>
      <c r="AT1029" s="2359"/>
      <c r="AU1029" s="2359"/>
      <c r="AV1029" s="2359"/>
      <c r="AW1029" s="2359"/>
      <c r="CB1029" s="1611"/>
      <c r="CC1029" s="1611"/>
      <c r="CD1029" s="1611"/>
      <c r="CE1029" s="1611"/>
      <c r="CF1029" s="1611"/>
      <c r="CG1029" s="1611"/>
      <c r="CH1029" s="1611"/>
    </row>
    <row r="1030" spans="3:90" hidden="1">
      <c r="C1030" s="1634" t="s">
        <v>1072</v>
      </c>
      <c r="Y1030" s="1625"/>
      <c r="Z1030" s="1625"/>
      <c r="AA1030" s="1625"/>
      <c r="AB1030" s="1625"/>
      <c r="AE1030" s="2359"/>
      <c r="AF1030" s="2359"/>
      <c r="AG1030" s="2359"/>
      <c r="AH1030" s="2359"/>
      <c r="AI1030" s="2359"/>
      <c r="AJ1030" s="2359"/>
      <c r="AK1030" s="2359"/>
      <c r="AL1030" s="2359"/>
      <c r="AM1030" s="2359"/>
      <c r="AN1030" s="1655"/>
      <c r="AO1030" s="2359"/>
      <c r="AP1030" s="2359"/>
      <c r="AQ1030" s="2359"/>
      <c r="AR1030" s="2359"/>
      <c r="AS1030" s="2359"/>
      <c r="AT1030" s="2359"/>
      <c r="AU1030" s="2359"/>
      <c r="AV1030" s="2359"/>
      <c r="AW1030" s="2359"/>
      <c r="CB1030" s="1611"/>
      <c r="CC1030" s="1611"/>
      <c r="CD1030" s="1611"/>
      <c r="CE1030" s="1611"/>
      <c r="CF1030" s="1611"/>
      <c r="CG1030" s="1611"/>
      <c r="CH1030" s="1611"/>
    </row>
    <row r="1031" spans="3:90" hidden="1">
      <c r="C1031" s="1634" t="s">
        <v>1062</v>
      </c>
      <c r="Y1031" s="1625"/>
      <c r="Z1031" s="1625"/>
      <c r="AA1031" s="1625"/>
      <c r="AB1031" s="1625"/>
      <c r="AE1031" s="2359"/>
      <c r="AF1031" s="2359"/>
      <c r="AG1031" s="2359"/>
      <c r="AH1031" s="2359"/>
      <c r="AI1031" s="2359"/>
      <c r="AJ1031" s="2359"/>
      <c r="AK1031" s="2359"/>
      <c r="AL1031" s="2359"/>
      <c r="AM1031" s="2359"/>
      <c r="AN1031" s="1655"/>
      <c r="AO1031" s="2359"/>
      <c r="AP1031" s="2359"/>
      <c r="AQ1031" s="2359"/>
      <c r="AR1031" s="2359"/>
      <c r="AS1031" s="2359"/>
      <c r="AT1031" s="2359"/>
      <c r="AU1031" s="2359"/>
      <c r="AV1031" s="2359"/>
      <c r="AW1031" s="2359"/>
      <c r="CB1031" s="1611"/>
      <c r="CC1031" s="1611"/>
      <c r="CD1031" s="1611"/>
      <c r="CE1031" s="1611"/>
      <c r="CF1031" s="1611"/>
      <c r="CG1031" s="1611"/>
      <c r="CH1031" s="1611"/>
    </row>
    <row r="1032" spans="3:90" hidden="1">
      <c r="C1032" s="1634" t="s">
        <v>711</v>
      </c>
      <c r="D1032" s="1634" t="s">
        <v>733</v>
      </c>
      <c r="Y1032" s="1625"/>
      <c r="Z1032" s="1625"/>
      <c r="AA1032" s="1625"/>
      <c r="AB1032" s="1625"/>
      <c r="AE1032" s="2359"/>
      <c r="AF1032" s="2359"/>
      <c r="AG1032" s="2359"/>
      <c r="AH1032" s="2359"/>
      <c r="AI1032" s="2359"/>
      <c r="AJ1032" s="2359"/>
      <c r="AK1032" s="2359"/>
      <c r="AL1032" s="2359"/>
      <c r="AM1032" s="2359"/>
      <c r="AN1032" s="1655"/>
      <c r="AO1032" s="2359"/>
      <c r="AP1032" s="2359"/>
      <c r="AQ1032" s="2359"/>
      <c r="AR1032" s="2359"/>
      <c r="AS1032" s="2359"/>
      <c r="AT1032" s="2359"/>
      <c r="AU1032" s="2359"/>
      <c r="AV1032" s="2359"/>
      <c r="AW1032" s="2359"/>
      <c r="CB1032" s="1611"/>
      <c r="CC1032" s="1611"/>
      <c r="CD1032" s="1611"/>
      <c r="CE1032" s="1611"/>
      <c r="CF1032" s="1611"/>
      <c r="CG1032" s="1611"/>
      <c r="CH1032" s="1611"/>
    </row>
    <row r="1033" spans="3:90" hidden="1">
      <c r="C1033" s="1634" t="s">
        <v>1063</v>
      </c>
      <c r="Y1033" s="1625"/>
      <c r="Z1033" s="1625"/>
      <c r="AA1033" s="1625"/>
      <c r="AB1033" s="1625"/>
      <c r="AE1033" s="2359"/>
      <c r="AF1033" s="2359"/>
      <c r="AG1033" s="2359"/>
      <c r="AH1033" s="2359"/>
      <c r="AI1033" s="2359"/>
      <c r="AJ1033" s="2359"/>
      <c r="AK1033" s="2359"/>
      <c r="AL1033" s="2359"/>
      <c r="AM1033" s="2359"/>
      <c r="AN1033" s="1655"/>
      <c r="AO1033" s="2359"/>
      <c r="AP1033" s="2359"/>
      <c r="AQ1033" s="2359"/>
      <c r="AR1033" s="2359"/>
      <c r="AS1033" s="2359"/>
      <c r="AT1033" s="2359"/>
      <c r="AU1033" s="2359"/>
      <c r="AV1033" s="2359"/>
      <c r="AW1033" s="2359"/>
      <c r="CB1033" s="1611"/>
      <c r="CC1033" s="1611"/>
      <c r="CD1033" s="1611"/>
      <c r="CE1033" s="1611"/>
      <c r="CF1033" s="1611"/>
      <c r="CG1033" s="1611"/>
      <c r="CH1033" s="1611"/>
    </row>
    <row r="1034" spans="3:90" hidden="1">
      <c r="C1034" s="1634" t="s">
        <v>711</v>
      </c>
      <c r="D1034" s="1634" t="s">
        <v>1073</v>
      </c>
      <c r="Y1034" s="1625"/>
      <c r="Z1034" s="1625"/>
      <c r="AA1034" s="1625"/>
      <c r="AB1034" s="1625"/>
      <c r="AE1034" s="2359"/>
      <c r="AF1034" s="2359"/>
      <c r="AG1034" s="2359"/>
      <c r="AH1034" s="2359"/>
      <c r="AI1034" s="2359"/>
      <c r="AJ1034" s="2359"/>
      <c r="AK1034" s="2359"/>
      <c r="AL1034" s="2359"/>
      <c r="AM1034" s="2359"/>
      <c r="AN1034" s="1655"/>
      <c r="AO1034" s="2359"/>
      <c r="AP1034" s="2359"/>
      <c r="AQ1034" s="2359"/>
      <c r="AR1034" s="2359"/>
      <c r="AS1034" s="2359"/>
      <c r="AT1034" s="2359"/>
      <c r="AU1034" s="2359"/>
      <c r="AV1034" s="2359"/>
      <c r="AW1034" s="2359"/>
      <c r="CB1034" s="1611"/>
      <c r="CC1034" s="1611"/>
      <c r="CD1034" s="1611"/>
      <c r="CE1034" s="1611"/>
      <c r="CF1034" s="1611"/>
      <c r="CG1034" s="1611"/>
      <c r="CH1034" s="1611"/>
    </row>
    <row r="1035" spans="3:90" hidden="1">
      <c r="C1035" s="1634" t="s">
        <v>1064</v>
      </c>
      <c r="Y1035" s="1625"/>
      <c r="Z1035" s="1625"/>
      <c r="AA1035" s="1625"/>
      <c r="AB1035" s="1625"/>
      <c r="AE1035" s="2359"/>
      <c r="AF1035" s="2359"/>
      <c r="AG1035" s="2359"/>
      <c r="AH1035" s="2359"/>
      <c r="AI1035" s="2359"/>
      <c r="AJ1035" s="2359"/>
      <c r="AK1035" s="2359"/>
      <c r="AL1035" s="2359"/>
      <c r="AM1035" s="2359"/>
      <c r="AN1035" s="1655"/>
      <c r="AO1035" s="2359"/>
      <c r="AP1035" s="2359"/>
      <c r="AQ1035" s="2359"/>
      <c r="AR1035" s="2359"/>
      <c r="AS1035" s="2359"/>
      <c r="AT1035" s="2359"/>
      <c r="AU1035" s="2359"/>
      <c r="AV1035" s="2359"/>
      <c r="AW1035" s="2359"/>
      <c r="CB1035" s="1611"/>
      <c r="CC1035" s="1611"/>
      <c r="CD1035" s="1611"/>
      <c r="CE1035" s="1611"/>
      <c r="CF1035" s="1611"/>
      <c r="CG1035" s="1611"/>
      <c r="CH1035" s="1611"/>
    </row>
    <row r="1036" spans="3:90" ht="15.75" hidden="1" thickBot="1">
      <c r="C1036" s="1691" t="s">
        <v>1066</v>
      </c>
      <c r="D1036" s="1691"/>
      <c r="E1036" s="1691"/>
      <c r="F1036" s="1691"/>
      <c r="G1036" s="1691"/>
      <c r="H1036" s="1691"/>
      <c r="I1036" s="1691"/>
      <c r="J1036" s="1691"/>
      <c r="K1036" s="1691"/>
      <c r="L1036" s="1691"/>
      <c r="M1036" s="1691"/>
      <c r="N1036" s="1691"/>
      <c r="O1036" s="1691"/>
      <c r="P1036" s="1691"/>
      <c r="Q1036" s="1691"/>
      <c r="R1036" s="1691"/>
      <c r="S1036" s="1691"/>
      <c r="T1036" s="1691"/>
      <c r="U1036" s="1691"/>
      <c r="V1036" s="1691"/>
      <c r="W1036" s="1691"/>
      <c r="X1036" s="1691"/>
      <c r="Y1036" s="1691"/>
      <c r="Z1036" s="1691"/>
      <c r="AA1036" s="1736"/>
      <c r="AE1036" s="2430">
        <v>0</v>
      </c>
      <c r="AF1036" s="2430"/>
      <c r="AG1036" s="2430"/>
      <c r="AH1036" s="2431"/>
      <c r="AI1036" s="2431"/>
      <c r="AJ1036" s="2430"/>
      <c r="AK1036" s="2432"/>
      <c r="AL1036" s="2430"/>
      <c r="AM1036" s="2430"/>
      <c r="AN1036" s="1664"/>
      <c r="AO1036" s="2430">
        <v>0</v>
      </c>
      <c r="AP1036" s="2430"/>
      <c r="AQ1036" s="2430"/>
      <c r="AR1036" s="2431"/>
      <c r="AS1036" s="2431"/>
      <c r="AT1036" s="2432"/>
      <c r="AU1036" s="2430"/>
      <c r="AV1036" s="2430"/>
      <c r="AW1036" s="2430"/>
      <c r="BU1036" s="2274"/>
      <c r="BV1036" s="2274"/>
      <c r="BW1036" s="2274"/>
      <c r="BX1036" s="2274"/>
      <c r="BY1036" s="2274"/>
      <c r="BZ1036" s="2274"/>
      <c r="CK1036" s="1754"/>
      <c r="CL1036" s="1754"/>
    </row>
    <row r="1037" spans="3:90" hidden="1">
      <c r="C1037" s="1691"/>
      <c r="Y1037" s="1625"/>
      <c r="Z1037" s="1625"/>
      <c r="AA1037" s="1625"/>
      <c r="AB1037" s="1625"/>
      <c r="AE1037" s="1665"/>
      <c r="AF1037" s="1685"/>
      <c r="AG1037" s="1685"/>
      <c r="AH1037" s="1685"/>
      <c r="AI1037" s="1685"/>
      <c r="AJ1037" s="1685"/>
      <c r="AK1037" s="1685"/>
      <c r="AL1037" s="1685"/>
      <c r="AM1037" s="1685"/>
      <c r="AN1037" s="1655"/>
      <c r="AO1037" s="1665"/>
      <c r="AP1037" s="1685"/>
      <c r="AQ1037" s="1685"/>
      <c r="AR1037" s="1685"/>
      <c r="AS1037" s="1685"/>
      <c r="AT1037" s="1685"/>
      <c r="AU1037" s="1685"/>
      <c r="AV1037" s="1685"/>
      <c r="AW1037" s="1685"/>
      <c r="CB1037" s="1611"/>
      <c r="CC1037" s="1611"/>
      <c r="CD1037" s="1611"/>
      <c r="CE1037" s="1611"/>
      <c r="CF1037" s="1611"/>
      <c r="CG1037" s="1611"/>
      <c r="CH1037" s="1611"/>
    </row>
    <row r="1038" spans="3:90" hidden="1">
      <c r="C1038" s="1634" t="s">
        <v>1074</v>
      </c>
      <c r="Y1038" s="1625"/>
      <c r="Z1038" s="1625"/>
      <c r="AA1038" s="1625"/>
      <c r="AB1038" s="1625"/>
      <c r="AE1038" s="2359"/>
      <c r="AF1038" s="2359"/>
      <c r="AG1038" s="2359"/>
      <c r="AH1038" s="2359"/>
      <c r="AI1038" s="2359"/>
      <c r="AJ1038" s="2359"/>
      <c r="AK1038" s="2359"/>
      <c r="AL1038" s="2359"/>
      <c r="AM1038" s="2359"/>
      <c r="AN1038" s="1655"/>
      <c r="AO1038" s="2359"/>
      <c r="AP1038" s="2359"/>
      <c r="AQ1038" s="2359"/>
      <c r="AR1038" s="2359"/>
      <c r="AS1038" s="2359"/>
      <c r="AT1038" s="2359"/>
      <c r="AU1038" s="2359"/>
      <c r="AV1038" s="2359"/>
      <c r="AW1038" s="2359"/>
      <c r="CB1038" s="1611"/>
      <c r="CC1038" s="1611"/>
      <c r="CD1038" s="1611"/>
      <c r="CE1038" s="1611"/>
      <c r="CF1038" s="1611"/>
      <c r="CG1038" s="1611"/>
      <c r="CH1038" s="1611"/>
    </row>
    <row r="1039" spans="3:90" hidden="1">
      <c r="C1039" s="1634" t="s">
        <v>1075</v>
      </c>
      <c r="Y1039" s="1625"/>
      <c r="Z1039" s="1625"/>
      <c r="AA1039" s="1625"/>
      <c r="AB1039" s="1625"/>
      <c r="AE1039" s="2359"/>
      <c r="AF1039" s="2359"/>
      <c r="AG1039" s="2359"/>
      <c r="AH1039" s="2359"/>
      <c r="AI1039" s="2359"/>
      <c r="AJ1039" s="2359"/>
      <c r="AK1039" s="2359"/>
      <c r="AL1039" s="2359"/>
      <c r="AM1039" s="2359"/>
      <c r="AN1039" s="1655"/>
      <c r="AO1039" s="2359"/>
      <c r="AP1039" s="2359"/>
      <c r="AQ1039" s="2359"/>
      <c r="AR1039" s="2359"/>
      <c r="AS1039" s="2359"/>
      <c r="AT1039" s="2359"/>
      <c r="AU1039" s="2359"/>
      <c r="AV1039" s="2359"/>
      <c r="AW1039" s="2359"/>
      <c r="CB1039" s="1611"/>
      <c r="CC1039" s="1611"/>
      <c r="CD1039" s="1611"/>
      <c r="CE1039" s="1611"/>
      <c r="CF1039" s="1611"/>
      <c r="CG1039" s="1611"/>
      <c r="CH1039" s="1611"/>
    </row>
    <row r="1040" spans="3:90" hidden="1">
      <c r="C1040" s="1634" t="s">
        <v>1076</v>
      </c>
      <c r="Y1040" s="1625"/>
      <c r="Z1040" s="1625"/>
      <c r="AA1040" s="1625"/>
      <c r="AB1040" s="1625"/>
      <c r="AE1040" s="2493"/>
      <c r="AF1040" s="2493"/>
      <c r="AG1040" s="2493"/>
      <c r="AH1040" s="2494"/>
      <c r="AI1040" s="2494"/>
      <c r="AJ1040" s="2493"/>
      <c r="AK1040" s="2494"/>
      <c r="AL1040" s="2493"/>
      <c r="AM1040" s="2493"/>
      <c r="AN1040" s="1655"/>
      <c r="AO1040" s="2493"/>
      <c r="AP1040" s="2493"/>
      <c r="AQ1040" s="2493"/>
      <c r="AR1040" s="2494"/>
      <c r="AS1040" s="2494"/>
      <c r="AT1040" s="2494"/>
      <c r="AU1040" s="2493"/>
      <c r="AV1040" s="2493"/>
      <c r="AW1040" s="2493"/>
      <c r="CB1040" s="1611"/>
      <c r="CC1040" s="1611"/>
      <c r="CD1040" s="1611"/>
      <c r="CE1040" s="1611"/>
      <c r="CF1040" s="1611"/>
      <c r="CG1040" s="1611"/>
      <c r="CH1040" s="1611"/>
    </row>
    <row r="1041" spans="1:90" ht="15.75" hidden="1" thickBot="1">
      <c r="C1041" s="1691" t="s">
        <v>1077</v>
      </c>
      <c r="D1041" s="1691"/>
      <c r="E1041" s="1691"/>
      <c r="F1041" s="1691"/>
      <c r="G1041" s="1691"/>
      <c r="H1041" s="1691"/>
      <c r="I1041" s="1691"/>
      <c r="J1041" s="1691"/>
      <c r="K1041" s="1691"/>
      <c r="L1041" s="1691"/>
      <c r="M1041" s="1691"/>
      <c r="N1041" s="1691"/>
      <c r="O1041" s="1691"/>
      <c r="P1041" s="1691"/>
      <c r="Q1041" s="1691"/>
      <c r="R1041" s="1691"/>
      <c r="S1041" s="1691"/>
      <c r="T1041" s="1691"/>
      <c r="U1041" s="1691"/>
      <c r="V1041" s="1691"/>
      <c r="W1041" s="1691"/>
      <c r="X1041" s="1691"/>
      <c r="Y1041" s="1691"/>
      <c r="Z1041" s="1691"/>
      <c r="AA1041" s="1736"/>
      <c r="AE1041" s="2430">
        <v>0</v>
      </c>
      <c r="AF1041" s="2430"/>
      <c r="AG1041" s="2430"/>
      <c r="AH1041" s="2431"/>
      <c r="AI1041" s="2431"/>
      <c r="AJ1041" s="2430"/>
      <c r="AK1041" s="2432"/>
      <c r="AL1041" s="2430"/>
      <c r="AM1041" s="2430"/>
      <c r="AN1041" s="1664"/>
      <c r="AO1041" s="2430">
        <v>0</v>
      </c>
      <c r="AP1041" s="2430"/>
      <c r="AQ1041" s="2430"/>
      <c r="AR1041" s="2431"/>
      <c r="AS1041" s="2431"/>
      <c r="AT1041" s="2432"/>
      <c r="AU1041" s="2430"/>
      <c r="AV1041" s="2430"/>
      <c r="AW1041" s="2430"/>
      <c r="BU1041" s="2274"/>
      <c r="BV1041" s="2274"/>
      <c r="BW1041" s="2274"/>
      <c r="BX1041" s="2274"/>
      <c r="BY1041" s="2274"/>
      <c r="BZ1041" s="2274"/>
      <c r="CK1041" s="1754"/>
      <c r="CL1041" s="1754"/>
    </row>
    <row r="1042" spans="1:90" hidden="1">
      <c r="C1042" s="1691"/>
      <c r="Y1042" s="1625"/>
      <c r="Z1042" s="1625"/>
      <c r="AA1042" s="1625"/>
      <c r="AB1042" s="1625"/>
      <c r="AE1042" s="1665"/>
      <c r="AF1042" s="1685"/>
      <c r="AG1042" s="1685"/>
      <c r="AH1042" s="1685"/>
      <c r="AI1042" s="1685"/>
      <c r="AJ1042" s="1685"/>
      <c r="AK1042" s="1685"/>
      <c r="AL1042" s="1685"/>
      <c r="AM1042" s="1685"/>
      <c r="AN1042" s="1655"/>
      <c r="AO1042" s="1665"/>
      <c r="AP1042" s="1685"/>
      <c r="AQ1042" s="1685"/>
      <c r="AR1042" s="1685"/>
      <c r="AS1042" s="1685"/>
      <c r="AT1042" s="1685"/>
      <c r="AU1042" s="1685"/>
      <c r="AV1042" s="1685"/>
      <c r="AW1042" s="1685"/>
      <c r="CB1042" s="1611"/>
      <c r="CC1042" s="1611"/>
      <c r="CD1042" s="1611"/>
      <c r="CE1042" s="1611"/>
      <c r="CF1042" s="1611"/>
      <c r="CG1042" s="1611"/>
      <c r="CH1042" s="1611"/>
    </row>
    <row r="1043" spans="1:90" ht="17.25" hidden="1" customHeight="1" thickBot="1">
      <c r="C1043" s="1691" t="s">
        <v>1663</v>
      </c>
      <c r="D1043" s="1691"/>
      <c r="E1043" s="1691"/>
      <c r="F1043" s="1691"/>
      <c r="G1043" s="1691"/>
      <c r="H1043" s="1691"/>
      <c r="I1043" s="1691"/>
      <c r="J1043" s="1691"/>
      <c r="K1043" s="1691"/>
      <c r="L1043" s="1691"/>
      <c r="M1043" s="1691"/>
      <c r="N1043" s="1691"/>
      <c r="O1043" s="1691"/>
      <c r="P1043" s="1691"/>
      <c r="Q1043" s="1691"/>
      <c r="R1043" s="1691"/>
      <c r="S1043" s="1691"/>
      <c r="T1043" s="1691"/>
      <c r="U1043" s="1691"/>
      <c r="V1043" s="1691"/>
      <c r="W1043" s="1691"/>
      <c r="X1043" s="1691"/>
      <c r="Y1043" s="1691"/>
      <c r="Z1043" s="1691"/>
      <c r="AA1043" s="1736"/>
      <c r="AE1043" s="2487">
        <v>4098874407</v>
      </c>
      <c r="AF1043" s="2487"/>
      <c r="AG1043" s="2487"/>
      <c r="AH1043" s="2380"/>
      <c r="AI1043" s="2380"/>
      <c r="AJ1043" s="2487"/>
      <c r="AK1043" s="2488"/>
      <c r="AL1043" s="2487"/>
      <c r="AM1043" s="2487"/>
      <c r="AN1043" s="1661"/>
      <c r="AO1043" s="2487">
        <v>-1396178211</v>
      </c>
      <c r="AP1043" s="2487"/>
      <c r="AQ1043" s="2487"/>
      <c r="AR1043" s="2380"/>
      <c r="AS1043" s="2380"/>
      <c r="AT1043" s="2488"/>
      <c r="AU1043" s="2487"/>
      <c r="AV1043" s="2487"/>
      <c r="AW1043" s="2487"/>
      <c r="BU1043" s="2274"/>
      <c r="BV1043" s="2274"/>
      <c r="BW1043" s="2274"/>
      <c r="BX1043" s="2274"/>
      <c r="BY1043" s="2274"/>
      <c r="BZ1043" s="2274"/>
      <c r="CK1043" s="1754"/>
      <c r="CL1043" s="1754"/>
    </row>
    <row r="1044" spans="1:90" ht="15.75" hidden="1" thickTop="1">
      <c r="C1044" s="1691"/>
      <c r="Y1044" s="1625"/>
      <c r="Z1044" s="1625"/>
      <c r="AA1044" s="1625"/>
      <c r="AB1044" s="1625"/>
      <c r="AE1044" s="1665"/>
      <c r="AF1044" s="1685"/>
      <c r="AG1044" s="1685"/>
      <c r="AH1044" s="1685"/>
      <c r="AI1044" s="1685"/>
      <c r="AJ1044" s="1685"/>
      <c r="AK1044" s="1685"/>
      <c r="AL1044" s="1685"/>
      <c r="AM1044" s="1685"/>
      <c r="AN1044" s="1655"/>
      <c r="AO1044" s="1665"/>
      <c r="AP1044" s="1685"/>
      <c r="AQ1044" s="1685"/>
      <c r="AR1044" s="1685"/>
      <c r="AS1044" s="1685"/>
      <c r="AT1044" s="1685"/>
      <c r="AU1044" s="1685"/>
      <c r="AV1044" s="1685"/>
      <c r="AW1044" s="1685"/>
      <c r="CB1044" s="1611"/>
      <c r="CC1044" s="1611"/>
      <c r="CD1044" s="1611"/>
      <c r="CE1044" s="1611"/>
      <c r="CF1044" s="1611"/>
      <c r="CG1044" s="1611"/>
      <c r="CH1044" s="1611"/>
    </row>
    <row r="1045" spans="1:90" ht="22.5" hidden="1" customHeight="1">
      <c r="A1045" s="1712">
        <v>41</v>
      </c>
      <c r="B1045" s="1672" t="s">
        <v>536</v>
      </c>
      <c r="C1045" s="1672" t="s">
        <v>1078</v>
      </c>
      <c r="D1045" s="1670"/>
      <c r="E1045" s="1670"/>
      <c r="F1045" s="1670"/>
      <c r="G1045" s="1670"/>
      <c r="H1045" s="1670"/>
      <c r="I1045" s="1670"/>
      <c r="J1045" s="1670"/>
      <c r="K1045" s="1670"/>
      <c r="L1045" s="1670"/>
      <c r="M1045" s="1670"/>
      <c r="N1045" s="1670"/>
      <c r="O1045" s="1670"/>
      <c r="P1045" s="1670"/>
      <c r="Q1045" s="1670"/>
      <c r="R1045" s="1670"/>
      <c r="S1045" s="1670"/>
      <c r="T1045" s="1670"/>
      <c r="U1045" s="1670"/>
      <c r="V1045" s="1670"/>
      <c r="W1045" s="1670"/>
      <c r="X1045" s="1670"/>
      <c r="Y1045" s="1670"/>
      <c r="Z1045" s="1670"/>
      <c r="AA1045" s="1736"/>
      <c r="AE1045" s="2595" t="s">
        <v>706</v>
      </c>
      <c r="AF1045" s="2595"/>
      <c r="AG1045" s="2595"/>
      <c r="AH1045" s="2595"/>
      <c r="AI1045" s="2595"/>
      <c r="AJ1045" s="2595"/>
      <c r="AK1045" s="2595"/>
      <c r="AL1045" s="2595"/>
      <c r="AM1045" s="2595"/>
      <c r="AN1045" s="1708"/>
      <c r="AO1045" s="2595" t="s">
        <v>535</v>
      </c>
      <c r="AP1045" s="2595"/>
      <c r="AQ1045" s="2595"/>
      <c r="AR1045" s="2595"/>
      <c r="AS1045" s="2595"/>
      <c r="AT1045" s="2595"/>
      <c r="AU1045" s="2595"/>
      <c r="AV1045" s="2595"/>
      <c r="AW1045" s="2595"/>
      <c r="BA1045" s="1744"/>
      <c r="BU1045" s="1693"/>
      <c r="BV1045" s="1693"/>
      <c r="BW1045" s="1693"/>
      <c r="BX1045" s="1693"/>
      <c r="BY1045" s="1693"/>
      <c r="BZ1045" s="1693"/>
      <c r="CA1045" s="1619"/>
      <c r="CB1045" s="1619"/>
      <c r="CC1045" s="1619"/>
      <c r="CD1045" s="1619"/>
      <c r="CE1045" s="1619"/>
      <c r="CF1045" s="1619"/>
      <c r="CG1045" s="1619"/>
      <c r="CH1045" s="1619"/>
    </row>
    <row r="1046" spans="1:90" hidden="1">
      <c r="C1046" s="1670"/>
      <c r="D1046" s="1670"/>
      <c r="E1046" s="1670"/>
      <c r="F1046" s="1670"/>
      <c r="G1046" s="1670"/>
      <c r="H1046" s="1670"/>
      <c r="I1046" s="1670"/>
      <c r="J1046" s="1670"/>
      <c r="K1046" s="1670"/>
      <c r="L1046" s="1670"/>
      <c r="M1046" s="1670"/>
      <c r="N1046" s="1670"/>
      <c r="O1046" s="1670"/>
      <c r="P1046" s="1670"/>
      <c r="Q1046" s="1670"/>
      <c r="R1046" s="1670"/>
      <c r="S1046" s="1670"/>
      <c r="T1046" s="1670"/>
      <c r="U1046" s="1670"/>
      <c r="V1046" s="1670"/>
      <c r="W1046" s="1670"/>
      <c r="X1046" s="1670"/>
      <c r="Y1046" s="1670"/>
      <c r="Z1046" s="1670"/>
      <c r="AA1046" s="1736"/>
      <c r="AE1046" s="2277" t="s">
        <v>574</v>
      </c>
      <c r="AF1046" s="2227"/>
      <c r="AG1046" s="2227"/>
      <c r="AH1046" s="2228"/>
      <c r="AI1046" s="2228"/>
      <c r="AJ1046" s="2227"/>
      <c r="AK1046" s="2228"/>
      <c r="AL1046" s="2227"/>
      <c r="AM1046" s="2227"/>
      <c r="AN1046" s="1708"/>
      <c r="AO1046" s="2277" t="s">
        <v>574</v>
      </c>
      <c r="AP1046" s="2277"/>
      <c r="AQ1046" s="2277"/>
      <c r="AR1046" s="2308"/>
      <c r="AS1046" s="2308"/>
      <c r="AT1046" s="2308"/>
      <c r="AU1046" s="2277"/>
      <c r="AV1046" s="2277"/>
      <c r="AW1046" s="2277"/>
      <c r="BA1046" s="1744"/>
      <c r="BU1046" s="1693"/>
      <c r="BV1046" s="1693"/>
      <c r="BW1046" s="1693"/>
      <c r="BX1046" s="1693"/>
      <c r="BY1046" s="1693"/>
      <c r="BZ1046" s="1693"/>
      <c r="CA1046" s="1619"/>
      <c r="CB1046" s="1619"/>
      <c r="CC1046" s="1619"/>
      <c r="CD1046" s="1619"/>
      <c r="CE1046" s="1619"/>
      <c r="CF1046" s="1619"/>
      <c r="CG1046" s="1619"/>
      <c r="CH1046" s="1619"/>
    </row>
    <row r="1047" spans="1:90" hidden="1">
      <c r="C1047" s="1672" t="s">
        <v>1371</v>
      </c>
      <c r="D1047" s="1670"/>
      <c r="E1047" s="1670"/>
      <c r="F1047" s="1670"/>
      <c r="G1047" s="1670"/>
      <c r="H1047" s="1670"/>
      <c r="I1047" s="1670"/>
      <c r="J1047" s="1670"/>
      <c r="K1047" s="1670"/>
      <c r="L1047" s="1670"/>
      <c r="M1047" s="1670"/>
      <c r="N1047" s="1670"/>
      <c r="O1047" s="1670"/>
      <c r="P1047" s="1670"/>
      <c r="Q1047" s="1670"/>
      <c r="R1047" s="1670"/>
      <c r="S1047" s="1670"/>
      <c r="T1047" s="1670"/>
      <c r="U1047" s="1670"/>
      <c r="V1047" s="1670"/>
      <c r="W1047" s="1670"/>
      <c r="X1047" s="1670"/>
      <c r="Y1047" s="1670"/>
      <c r="Z1047" s="1670"/>
      <c r="AA1047" s="1736"/>
      <c r="AE1047" s="1708"/>
      <c r="AF1047" s="1673"/>
      <c r="AG1047" s="1673"/>
      <c r="AH1047" s="1673"/>
      <c r="AI1047" s="1673"/>
      <c r="AJ1047" s="1673"/>
      <c r="AK1047" s="1673"/>
      <c r="AL1047" s="1673"/>
      <c r="AM1047" s="1673"/>
      <c r="AN1047" s="1708"/>
      <c r="AO1047" s="1708"/>
      <c r="AP1047" s="1708"/>
      <c r="AQ1047" s="1708"/>
      <c r="AR1047" s="1708"/>
      <c r="AS1047" s="1708"/>
      <c r="AT1047" s="1708"/>
      <c r="AU1047" s="1708"/>
      <c r="AV1047" s="1708"/>
      <c r="AW1047" s="1708"/>
      <c r="BA1047" s="1744"/>
      <c r="BU1047" s="1693"/>
      <c r="BV1047" s="1693"/>
      <c r="BW1047" s="1693"/>
      <c r="BX1047" s="1693"/>
      <c r="BY1047" s="1693"/>
      <c r="BZ1047" s="1693"/>
      <c r="CA1047" s="1619"/>
      <c r="CB1047" s="1619"/>
      <c r="CC1047" s="1619"/>
      <c r="CD1047" s="1619"/>
      <c r="CE1047" s="1619"/>
      <c r="CF1047" s="1619"/>
      <c r="CG1047" s="1619"/>
      <c r="CH1047" s="1619"/>
    </row>
    <row r="1048" spans="1:90" hidden="1">
      <c r="C1048" s="1702" t="s">
        <v>1372</v>
      </c>
      <c r="D1048" s="1670"/>
      <c r="E1048" s="1670"/>
      <c r="F1048" s="1670"/>
      <c r="G1048" s="1670"/>
      <c r="H1048" s="1670"/>
      <c r="I1048" s="1670"/>
      <c r="J1048" s="1670"/>
      <c r="K1048" s="1670"/>
      <c r="L1048" s="1670"/>
      <c r="M1048" s="1670"/>
      <c r="N1048" s="1670"/>
      <c r="O1048" s="1670"/>
      <c r="P1048" s="1670"/>
      <c r="Q1048" s="1670"/>
      <c r="R1048" s="1670"/>
      <c r="S1048" s="1670"/>
      <c r="T1048" s="1670"/>
      <c r="U1048" s="1670"/>
      <c r="V1048" s="1670"/>
      <c r="W1048" s="1670"/>
      <c r="X1048" s="1670"/>
      <c r="Y1048" s="1670"/>
      <c r="Z1048" s="1670"/>
      <c r="AA1048" s="1736"/>
      <c r="AE1048" s="3061"/>
      <c r="AF1048" s="3061"/>
      <c r="AG1048" s="3061"/>
      <c r="AH1048" s="3061"/>
      <c r="AI1048" s="3061"/>
      <c r="AJ1048" s="3061"/>
      <c r="AK1048" s="3061"/>
      <c r="AL1048" s="3061"/>
      <c r="AM1048" s="3061"/>
      <c r="AN1048" s="1750"/>
      <c r="AO1048" s="2558"/>
      <c r="AP1048" s="2558"/>
      <c r="AQ1048" s="2558"/>
      <c r="AR1048" s="2558"/>
      <c r="AS1048" s="2558"/>
      <c r="AT1048" s="2558"/>
      <c r="AU1048" s="2558"/>
      <c r="AV1048" s="2558"/>
      <c r="AW1048" s="2558"/>
      <c r="BA1048" s="1744"/>
      <c r="BU1048" s="1693"/>
      <c r="BV1048" s="1693"/>
      <c r="BW1048" s="1693"/>
      <c r="BX1048" s="1693"/>
      <c r="BY1048" s="1693"/>
      <c r="BZ1048" s="1693"/>
      <c r="CA1048" s="1619"/>
      <c r="CB1048" s="1619"/>
      <c r="CC1048" s="1619"/>
      <c r="CD1048" s="1619"/>
      <c r="CE1048" s="1619"/>
      <c r="CF1048" s="1619"/>
      <c r="CG1048" s="1619"/>
      <c r="CH1048" s="1619"/>
    </row>
    <row r="1049" spans="1:90" ht="15.75" hidden="1" thickBot="1">
      <c r="C1049" s="2394" t="s">
        <v>1107</v>
      </c>
      <c r="D1049" s="2394"/>
      <c r="E1049" s="2394"/>
      <c r="F1049" s="2394"/>
      <c r="G1049" s="2394"/>
      <c r="H1049" s="2394"/>
      <c r="I1049" s="2394"/>
      <c r="J1049" s="2394"/>
      <c r="K1049" s="2394"/>
      <c r="L1049" s="2394"/>
      <c r="M1049" s="2394"/>
      <c r="N1049" s="2394"/>
      <c r="O1049" s="2394"/>
      <c r="P1049" s="2394"/>
      <c r="Q1049" s="2394"/>
      <c r="R1049" s="2394"/>
      <c r="S1049" s="2394"/>
      <c r="T1049" s="2394"/>
      <c r="U1049" s="2394"/>
      <c r="V1049" s="2394"/>
      <c r="W1049" s="2394"/>
      <c r="X1049" s="2394"/>
      <c r="Y1049" s="2394"/>
      <c r="Z1049" s="1670"/>
      <c r="AA1049" s="1736"/>
      <c r="AE1049" s="2430">
        <v>0</v>
      </c>
      <c r="AF1049" s="2430"/>
      <c r="AG1049" s="2430"/>
      <c r="AH1049" s="2431"/>
      <c r="AI1049" s="2431"/>
      <c r="AJ1049" s="2430"/>
      <c r="AK1049" s="2432"/>
      <c r="AL1049" s="2430"/>
      <c r="AM1049" s="2430"/>
      <c r="AN1049" s="1664"/>
      <c r="AO1049" s="2430">
        <v>0</v>
      </c>
      <c r="AP1049" s="2430"/>
      <c r="AQ1049" s="2430"/>
      <c r="AR1049" s="2431"/>
      <c r="AS1049" s="2431"/>
      <c r="AT1049" s="2432"/>
      <c r="AU1049" s="2430"/>
      <c r="AV1049" s="2430"/>
      <c r="AW1049" s="2430"/>
      <c r="BU1049" s="2274"/>
      <c r="BV1049" s="2274"/>
      <c r="BW1049" s="2274"/>
      <c r="BX1049" s="2274"/>
      <c r="BY1049" s="2274"/>
      <c r="BZ1049" s="2274"/>
      <c r="CK1049" s="1754"/>
      <c r="CL1049" s="1754"/>
    </row>
    <row r="1050" spans="1:90" ht="15.75" hidden="1" thickTop="1">
      <c r="C1050" s="1670"/>
      <c r="D1050" s="1670"/>
      <c r="E1050" s="1670"/>
      <c r="F1050" s="1670"/>
      <c r="G1050" s="1670"/>
      <c r="H1050" s="1670"/>
      <c r="I1050" s="1670"/>
      <c r="J1050" s="1670"/>
      <c r="K1050" s="1670"/>
      <c r="L1050" s="1670"/>
      <c r="M1050" s="1670"/>
      <c r="N1050" s="1670"/>
      <c r="O1050" s="1670"/>
      <c r="P1050" s="1670"/>
      <c r="Q1050" s="1670"/>
      <c r="R1050" s="1670"/>
      <c r="S1050" s="1670"/>
      <c r="T1050" s="1670"/>
      <c r="U1050" s="1670"/>
      <c r="V1050" s="1670"/>
      <c r="W1050" s="1670"/>
      <c r="X1050" s="1670"/>
      <c r="Y1050" s="1670"/>
      <c r="Z1050" s="1670"/>
      <c r="AA1050" s="1736"/>
      <c r="AE1050" s="1750"/>
      <c r="AF1050" s="1257"/>
      <c r="AG1050" s="1257"/>
      <c r="AH1050" s="1257"/>
      <c r="AI1050" s="1257"/>
      <c r="AJ1050" s="1257"/>
      <c r="AK1050" s="1257"/>
      <c r="AL1050" s="1257"/>
      <c r="AM1050" s="1257"/>
      <c r="AN1050" s="1750"/>
      <c r="AO1050" s="1750"/>
      <c r="AP1050" s="1750"/>
      <c r="AQ1050" s="1750"/>
      <c r="AR1050" s="1750"/>
      <c r="AS1050" s="1750"/>
      <c r="AT1050" s="1750"/>
      <c r="AU1050" s="1750"/>
      <c r="AV1050" s="1750"/>
      <c r="AW1050" s="1750"/>
      <c r="BA1050" s="1744"/>
      <c r="BU1050" s="1693"/>
      <c r="BV1050" s="1693"/>
      <c r="BW1050" s="1693"/>
      <c r="BX1050" s="1693"/>
      <c r="BY1050" s="1693"/>
      <c r="BZ1050" s="1693"/>
      <c r="CA1050" s="1619"/>
      <c r="CB1050" s="1619"/>
      <c r="CC1050" s="1619"/>
      <c r="CD1050" s="1619"/>
      <c r="CE1050" s="1619"/>
      <c r="CF1050" s="1619"/>
      <c r="CG1050" s="1619"/>
      <c r="CH1050" s="1619"/>
    </row>
    <row r="1051" spans="1:90" hidden="1">
      <c r="C1051" s="1670"/>
      <c r="D1051" s="1670"/>
      <c r="E1051" s="1670"/>
      <c r="F1051" s="1670"/>
      <c r="G1051" s="1670"/>
      <c r="H1051" s="1670"/>
      <c r="I1051" s="1670"/>
      <c r="J1051" s="1670"/>
      <c r="K1051" s="1670"/>
      <c r="L1051" s="1670"/>
      <c r="M1051" s="1670"/>
      <c r="N1051" s="1670"/>
      <c r="O1051" s="1670"/>
      <c r="P1051" s="1670"/>
      <c r="Q1051" s="1670"/>
      <c r="R1051" s="1670"/>
      <c r="S1051" s="1670"/>
      <c r="T1051" s="1670"/>
      <c r="U1051" s="1670"/>
      <c r="V1051" s="1670"/>
      <c r="W1051" s="1670"/>
      <c r="X1051" s="1670"/>
      <c r="Y1051" s="1670"/>
      <c r="Z1051" s="1670"/>
      <c r="AA1051" s="1736"/>
      <c r="AE1051" s="1708"/>
      <c r="AF1051" s="1673"/>
      <c r="AG1051" s="1673"/>
      <c r="AH1051" s="1673"/>
      <c r="AI1051" s="1673"/>
      <c r="AJ1051" s="1673"/>
      <c r="AK1051" s="1673"/>
      <c r="AL1051" s="1673"/>
      <c r="AM1051" s="1673"/>
      <c r="AN1051" s="1708"/>
      <c r="AO1051" s="1708"/>
      <c r="AP1051" s="1708"/>
      <c r="AQ1051" s="1708"/>
      <c r="AR1051" s="1708"/>
      <c r="AS1051" s="1708"/>
      <c r="AT1051" s="1708"/>
      <c r="AU1051" s="1708"/>
      <c r="AV1051" s="1708"/>
      <c r="AW1051" s="1708"/>
      <c r="BA1051" s="1744"/>
      <c r="BU1051" s="1693"/>
      <c r="BV1051" s="1693"/>
      <c r="BW1051" s="1693"/>
      <c r="BX1051" s="1693"/>
      <c r="BY1051" s="1693"/>
      <c r="BZ1051" s="1693"/>
      <c r="CA1051" s="1619"/>
      <c r="CB1051" s="1619"/>
      <c r="CC1051" s="1619"/>
      <c r="CD1051" s="1619"/>
      <c r="CE1051" s="1619"/>
      <c r="CF1051" s="1619"/>
      <c r="CG1051" s="1619"/>
      <c r="CH1051" s="1619"/>
    </row>
    <row r="1052" spans="1:90" hidden="1">
      <c r="C1052" s="1670"/>
      <c r="D1052" s="1670"/>
      <c r="E1052" s="1670"/>
      <c r="F1052" s="1670"/>
      <c r="G1052" s="1670"/>
      <c r="H1052" s="1670"/>
      <c r="I1052" s="1670"/>
      <c r="J1052" s="1670"/>
      <c r="K1052" s="1670"/>
      <c r="L1052" s="1670"/>
      <c r="M1052" s="1670"/>
      <c r="N1052" s="1670"/>
      <c r="O1052" s="1670"/>
      <c r="P1052" s="1670"/>
      <c r="Q1052" s="1670"/>
      <c r="R1052" s="1670"/>
      <c r="S1052" s="1670"/>
      <c r="T1052" s="1670"/>
      <c r="U1052" s="1670"/>
      <c r="V1052" s="1670"/>
      <c r="W1052" s="1670"/>
      <c r="X1052" s="1670"/>
      <c r="Y1052" s="1670"/>
      <c r="Z1052" s="1670"/>
      <c r="AA1052" s="1736"/>
      <c r="AE1052" s="1708"/>
      <c r="AF1052" s="1673"/>
      <c r="AG1052" s="1673"/>
      <c r="AH1052" s="1673"/>
      <c r="AI1052" s="1673"/>
      <c r="AJ1052" s="1673"/>
      <c r="AK1052" s="1673"/>
      <c r="AL1052" s="1673"/>
      <c r="AM1052" s="1673"/>
      <c r="AN1052" s="1708"/>
      <c r="AO1052" s="1708"/>
      <c r="AP1052" s="1708"/>
      <c r="AQ1052" s="1708"/>
      <c r="AR1052" s="1708"/>
      <c r="AS1052" s="1708"/>
      <c r="AT1052" s="1708"/>
      <c r="AU1052" s="1708"/>
      <c r="AV1052" s="1708"/>
      <c r="AW1052" s="1708"/>
      <c r="BA1052" s="1744"/>
      <c r="BU1052" s="1693"/>
      <c r="BV1052" s="1693"/>
      <c r="BW1052" s="1693"/>
      <c r="BX1052" s="1693"/>
      <c r="BY1052" s="1693"/>
      <c r="BZ1052" s="1693"/>
      <c r="CA1052" s="1619"/>
      <c r="CB1052" s="1619"/>
      <c r="CC1052" s="1619"/>
      <c r="CD1052" s="1619"/>
      <c r="CE1052" s="1619"/>
      <c r="CF1052" s="1619"/>
      <c r="CG1052" s="1619"/>
      <c r="CH1052" s="1619"/>
    </row>
    <row r="1053" spans="1:90" hidden="1">
      <c r="C1053" s="1670"/>
      <c r="D1053" s="1670"/>
      <c r="E1053" s="1670"/>
      <c r="F1053" s="1670"/>
      <c r="G1053" s="1670"/>
      <c r="H1053" s="1670"/>
      <c r="I1053" s="1670"/>
      <c r="J1053" s="1670"/>
      <c r="K1053" s="1670"/>
      <c r="L1053" s="1670"/>
      <c r="M1053" s="1670"/>
      <c r="N1053" s="1670"/>
      <c r="O1053" s="1670"/>
      <c r="P1053" s="1670"/>
      <c r="Q1053" s="1670"/>
      <c r="R1053" s="1670"/>
      <c r="S1053" s="1670"/>
      <c r="T1053" s="1670"/>
      <c r="U1053" s="1670"/>
      <c r="V1053" s="1670"/>
      <c r="W1053" s="1670"/>
      <c r="X1053" s="1670"/>
      <c r="Y1053" s="1670"/>
      <c r="Z1053" s="1670"/>
      <c r="AA1053" s="1736"/>
      <c r="AE1053" s="1708"/>
      <c r="AF1053" s="1673"/>
      <c r="AG1053" s="1673"/>
      <c r="AH1053" s="1673"/>
      <c r="AI1053" s="1673"/>
      <c r="AJ1053" s="1673"/>
      <c r="AK1053" s="1673"/>
      <c r="AL1053" s="1673"/>
      <c r="AM1053" s="1673"/>
      <c r="AN1053" s="1708"/>
      <c r="AO1053" s="1708"/>
      <c r="AP1053" s="1708"/>
      <c r="AQ1053" s="1708"/>
      <c r="AR1053" s="1708"/>
      <c r="AS1053" s="1708"/>
      <c r="AT1053" s="1708"/>
      <c r="AU1053" s="1708"/>
      <c r="AV1053" s="1708"/>
      <c r="AW1053" s="1708"/>
      <c r="BA1053" s="1744"/>
      <c r="BU1053" s="1693"/>
      <c r="BV1053" s="1693"/>
      <c r="BW1053" s="1693"/>
      <c r="BX1053" s="1693"/>
      <c r="BY1053" s="1693"/>
      <c r="BZ1053" s="1693"/>
      <c r="CA1053" s="1619"/>
      <c r="CB1053" s="1619"/>
      <c r="CC1053" s="1619"/>
      <c r="CD1053" s="1619"/>
      <c r="CE1053" s="1619"/>
      <c r="CF1053" s="1619"/>
      <c r="CG1053" s="1619"/>
      <c r="CH1053" s="1619"/>
    </row>
    <row r="1054" spans="1:90" hidden="1">
      <c r="C1054" s="1691"/>
      <c r="Y1054" s="1625"/>
      <c r="Z1054" s="1625"/>
      <c r="AA1054" s="1625"/>
      <c r="AB1054" s="1625"/>
      <c r="AE1054" s="1665"/>
      <c r="AF1054" s="1685"/>
      <c r="AG1054" s="1685"/>
      <c r="AH1054" s="1685"/>
      <c r="AI1054" s="1685"/>
      <c r="AJ1054" s="1685"/>
      <c r="AK1054" s="1685"/>
      <c r="AL1054" s="1685"/>
      <c r="AM1054" s="1685"/>
      <c r="AN1054" s="1655"/>
      <c r="AO1054" s="1665"/>
      <c r="AP1054" s="1685"/>
      <c r="AQ1054" s="1685"/>
      <c r="AR1054" s="1685"/>
      <c r="AS1054" s="1685"/>
      <c r="AT1054" s="1685"/>
      <c r="AU1054" s="1685"/>
      <c r="AV1054" s="1685"/>
      <c r="AW1054" s="1685"/>
      <c r="CB1054" s="1611"/>
      <c r="CC1054" s="1611"/>
      <c r="CD1054" s="1611"/>
      <c r="CE1054" s="1611"/>
      <c r="CF1054" s="1611"/>
      <c r="CG1054" s="1611"/>
      <c r="CH1054" s="1611"/>
    </row>
    <row r="1055" spans="1:90" ht="36" hidden="1" customHeight="1">
      <c r="A1055" s="1712">
        <v>10</v>
      </c>
      <c r="B1055" s="908" t="s">
        <v>536</v>
      </c>
      <c r="C1055" s="908" t="s">
        <v>1079</v>
      </c>
      <c r="D1055" s="882"/>
      <c r="E1055" s="882"/>
      <c r="F1055" s="882"/>
      <c r="G1055" s="882"/>
      <c r="H1055" s="882"/>
      <c r="I1055" s="882"/>
      <c r="J1055" s="1670"/>
      <c r="K1055" s="1670"/>
      <c r="L1055" s="1670"/>
      <c r="M1055" s="1670"/>
      <c r="N1055" s="1670"/>
      <c r="O1055" s="1670"/>
      <c r="P1055" s="1670"/>
      <c r="Q1055" s="1670"/>
      <c r="R1055" s="1670"/>
      <c r="S1055" s="1670"/>
      <c r="T1055" s="1670"/>
      <c r="U1055" s="1670"/>
      <c r="V1055" s="1670"/>
      <c r="W1055" s="1670"/>
      <c r="X1055" s="1670"/>
      <c r="Y1055" s="1670"/>
      <c r="Z1055" s="1670"/>
      <c r="AA1055" s="1736"/>
      <c r="AE1055" s="2237" t="s">
        <v>706</v>
      </c>
      <c r="AF1055" s="2237"/>
      <c r="AG1055" s="2237"/>
      <c r="AH1055" s="2237"/>
      <c r="AI1055" s="2237"/>
      <c r="AJ1055" s="2237"/>
      <c r="AK1055" s="2237"/>
      <c r="AL1055" s="2237"/>
      <c r="AM1055" s="2237"/>
      <c r="AN1055" s="1708"/>
      <c r="AO1055" s="2237" t="s">
        <v>535</v>
      </c>
      <c r="AP1055" s="2237"/>
      <c r="AQ1055" s="2237"/>
      <c r="AR1055" s="2237"/>
      <c r="AS1055" s="2237"/>
      <c r="AT1055" s="2237"/>
      <c r="AU1055" s="2237"/>
      <c r="AV1055" s="2237"/>
      <c r="AW1055" s="2237"/>
      <c r="BA1055" s="1744"/>
      <c r="BU1055" s="1693"/>
      <c r="BV1055" s="1693"/>
      <c r="BW1055" s="1693"/>
      <c r="BX1055" s="1693"/>
      <c r="BY1055" s="1693"/>
      <c r="BZ1055" s="1693"/>
      <c r="CA1055" s="1619"/>
      <c r="CB1055" s="1619"/>
      <c r="CC1055" s="1619"/>
      <c r="CD1055" s="1619"/>
      <c r="CE1055" s="1619"/>
      <c r="CF1055" s="1619"/>
      <c r="CG1055" s="1619"/>
      <c r="CH1055" s="1619"/>
    </row>
    <row r="1056" spans="1:90" ht="17.25" hidden="1" customHeight="1">
      <c r="C1056" s="1670"/>
      <c r="D1056" s="1670"/>
      <c r="E1056" s="1670"/>
      <c r="F1056" s="1670"/>
      <c r="G1056" s="1670"/>
      <c r="H1056" s="1670"/>
      <c r="I1056" s="1670"/>
      <c r="J1056" s="1670"/>
      <c r="K1056" s="1670"/>
      <c r="L1056" s="1670"/>
      <c r="M1056" s="1670"/>
      <c r="N1056" s="1670"/>
      <c r="O1056" s="1670"/>
      <c r="P1056" s="1670"/>
      <c r="Q1056" s="1670"/>
      <c r="R1056" s="1670"/>
      <c r="S1056" s="1670"/>
      <c r="T1056" s="1670"/>
      <c r="U1056" s="1670"/>
      <c r="V1056" s="1670"/>
      <c r="W1056" s="1670"/>
      <c r="X1056" s="1670"/>
      <c r="Y1056" s="1670"/>
      <c r="Z1056" s="1670"/>
      <c r="AA1056" s="1736"/>
      <c r="AE1056" s="2277" t="s">
        <v>574</v>
      </c>
      <c r="AF1056" s="2227"/>
      <c r="AG1056" s="2227"/>
      <c r="AH1056" s="2228"/>
      <c r="AI1056" s="2228"/>
      <c r="AJ1056" s="2227"/>
      <c r="AK1056" s="2228"/>
      <c r="AL1056" s="2227"/>
      <c r="AM1056" s="2227"/>
      <c r="AN1056" s="1708"/>
      <c r="AO1056" s="2277" t="s">
        <v>574</v>
      </c>
      <c r="AP1056" s="2277"/>
      <c r="AQ1056" s="2277"/>
      <c r="AR1056" s="2308"/>
      <c r="AS1056" s="2308"/>
      <c r="AT1056" s="2308"/>
      <c r="AU1056" s="2277"/>
      <c r="AV1056" s="2277"/>
      <c r="AW1056" s="2277"/>
      <c r="BA1056" s="1744"/>
      <c r="BU1056" s="1693"/>
      <c r="BV1056" s="1693"/>
      <c r="BW1056" s="1693"/>
      <c r="BX1056" s="1693"/>
      <c r="BY1056" s="1693"/>
      <c r="BZ1056" s="1693"/>
      <c r="CA1056" s="1619"/>
      <c r="CB1056" s="1619"/>
      <c r="CC1056" s="1619"/>
      <c r="CD1056" s="1619"/>
      <c r="CE1056" s="1619"/>
      <c r="CF1056" s="1619"/>
      <c r="CG1056" s="1619"/>
      <c r="CH1056" s="1619"/>
    </row>
    <row r="1057" spans="1:90" ht="17.25" hidden="1" customHeight="1">
      <c r="C1057" s="1634" t="s">
        <v>1080</v>
      </c>
      <c r="Y1057" s="1625"/>
      <c r="Z1057" s="1625"/>
      <c r="AA1057" s="1625"/>
      <c r="AB1057" s="1625"/>
      <c r="AE1057" s="2466">
        <v>19035399176</v>
      </c>
      <c r="AF1057" s="2466"/>
      <c r="AG1057" s="2466"/>
      <c r="AH1057" s="2467"/>
      <c r="AI1057" s="2467"/>
      <c r="AJ1057" s="2466"/>
      <c r="AK1057" s="2601"/>
      <c r="AL1057" s="2466"/>
      <c r="AM1057" s="2466"/>
      <c r="AN1057" s="1635"/>
      <c r="AO1057" s="2466">
        <v>6386808272</v>
      </c>
      <c r="AP1057" s="2466"/>
      <c r="AQ1057" s="2466"/>
      <c r="AR1057" s="2467"/>
      <c r="AS1057" s="2467"/>
      <c r="AT1057" s="2467"/>
      <c r="AU1057" s="2466"/>
      <c r="AV1057" s="2466"/>
      <c r="AW1057" s="2466"/>
      <c r="CB1057" s="1611"/>
      <c r="CC1057" s="1611"/>
      <c r="CD1057" s="1611"/>
      <c r="CE1057" s="1611"/>
      <c r="CF1057" s="1611"/>
      <c r="CG1057" s="1611"/>
      <c r="CH1057" s="1611"/>
    </row>
    <row r="1058" spans="1:90" ht="17.25" hidden="1" customHeight="1">
      <c r="C1058" s="1634" t="s">
        <v>1081</v>
      </c>
      <c r="Y1058" s="1625"/>
      <c r="Z1058" s="1625"/>
      <c r="AA1058" s="1625"/>
      <c r="AB1058" s="1625"/>
      <c r="AE1058" s="2249">
        <v>1987134126</v>
      </c>
      <c r="AF1058" s="2249"/>
      <c r="AG1058" s="2249"/>
      <c r="AH1058" s="2249"/>
      <c r="AI1058" s="2249"/>
      <c r="AJ1058" s="2249"/>
      <c r="AK1058" s="2249"/>
      <c r="AL1058" s="2249"/>
      <c r="AM1058" s="2249"/>
      <c r="AN1058" s="1635"/>
      <c r="AO1058" s="2249">
        <v>0</v>
      </c>
      <c r="AP1058" s="2249"/>
      <c r="AQ1058" s="2249"/>
      <c r="AR1058" s="2249"/>
      <c r="AS1058" s="2249"/>
      <c r="AT1058" s="2249"/>
      <c r="AU1058" s="2249"/>
      <c r="AV1058" s="2249"/>
      <c r="AW1058" s="2249"/>
      <c r="CB1058" s="1611"/>
      <c r="CC1058" s="1611"/>
      <c r="CD1058" s="1611"/>
      <c r="CE1058" s="1611"/>
      <c r="CF1058" s="1611"/>
      <c r="CG1058" s="1611"/>
      <c r="CH1058" s="1611"/>
    </row>
    <row r="1059" spans="1:90" ht="17.25" hidden="1" customHeight="1">
      <c r="C1059" s="1744" t="s">
        <v>1085</v>
      </c>
      <c r="Y1059" s="1625"/>
      <c r="Z1059" s="1625"/>
      <c r="AA1059" s="1625"/>
      <c r="AB1059" s="1625"/>
      <c r="AE1059" s="2249"/>
      <c r="AF1059" s="2249"/>
      <c r="AG1059" s="2249"/>
      <c r="AH1059" s="2249"/>
      <c r="AI1059" s="2249"/>
      <c r="AJ1059" s="2249"/>
      <c r="AK1059" s="2249"/>
      <c r="AL1059" s="2249"/>
      <c r="AM1059" s="2249"/>
      <c r="AN1059" s="1635"/>
      <c r="AO1059" s="2249"/>
      <c r="AP1059" s="2249"/>
      <c r="AQ1059" s="2249"/>
      <c r="AR1059" s="2249"/>
      <c r="AS1059" s="2249"/>
      <c r="AT1059" s="2249"/>
      <c r="AU1059" s="2249"/>
      <c r="AV1059" s="2249"/>
      <c r="AW1059" s="2249"/>
      <c r="CB1059" s="1611"/>
      <c r="CC1059" s="1611"/>
      <c r="CD1059" s="1611"/>
      <c r="CE1059" s="1611"/>
      <c r="CF1059" s="1611"/>
      <c r="CG1059" s="1611"/>
      <c r="CH1059" s="1611"/>
    </row>
    <row r="1060" spans="1:90" ht="17.25" hidden="1" customHeight="1">
      <c r="C1060" s="1744" t="s">
        <v>1086</v>
      </c>
      <c r="Y1060" s="1625"/>
      <c r="Z1060" s="1625"/>
      <c r="AA1060" s="1625"/>
      <c r="AB1060" s="1625"/>
      <c r="AE1060" s="2363">
        <v>1987134126</v>
      </c>
      <c r="AF1060" s="2363"/>
      <c r="AG1060" s="2363"/>
      <c r="AH1060" s="2363"/>
      <c r="AI1060" s="2363"/>
      <c r="AJ1060" s="2363"/>
      <c r="AK1060" s="2363"/>
      <c r="AL1060" s="2363"/>
      <c r="AM1060" s="2363"/>
      <c r="AN1060" s="1635"/>
      <c r="AO1060" s="2249"/>
      <c r="AP1060" s="2249"/>
      <c r="AQ1060" s="2249"/>
      <c r="AR1060" s="2249"/>
      <c r="AS1060" s="2249"/>
      <c r="AT1060" s="2249"/>
      <c r="AU1060" s="2249"/>
      <c r="AV1060" s="2249"/>
      <c r="AW1060" s="2249"/>
      <c r="CB1060" s="1611"/>
      <c r="CC1060" s="1611"/>
      <c r="CD1060" s="1611"/>
      <c r="CE1060" s="1611"/>
      <c r="CF1060" s="1611"/>
      <c r="CG1060" s="1611"/>
      <c r="CH1060" s="1611"/>
    </row>
    <row r="1061" spans="1:90" hidden="1">
      <c r="C1061" s="1634" t="s">
        <v>711</v>
      </c>
      <c r="D1061" s="1634" t="s">
        <v>1082</v>
      </c>
      <c r="Y1061" s="1625"/>
      <c r="Z1061" s="1625"/>
      <c r="AA1061" s="1625"/>
      <c r="AB1061" s="1625"/>
      <c r="AE1061" s="2249"/>
      <c r="AF1061" s="2249"/>
      <c r="AG1061" s="2249"/>
      <c r="AH1061" s="2249"/>
      <c r="AI1061" s="2249"/>
      <c r="AJ1061" s="2249"/>
      <c r="AK1061" s="2249"/>
      <c r="AL1061" s="2249"/>
      <c r="AM1061" s="2249"/>
      <c r="AN1061" s="1635"/>
      <c r="AO1061" s="2249"/>
      <c r="AP1061" s="2249"/>
      <c r="AQ1061" s="2249"/>
      <c r="AR1061" s="2249"/>
      <c r="AS1061" s="2249"/>
      <c r="AT1061" s="2249"/>
      <c r="AU1061" s="2249"/>
      <c r="AV1061" s="2249"/>
      <c r="AW1061" s="2249"/>
      <c r="CB1061" s="1611"/>
      <c r="CC1061" s="1611"/>
      <c r="CD1061" s="1611"/>
      <c r="CE1061" s="1611"/>
      <c r="CF1061" s="1611"/>
      <c r="CG1061" s="1611"/>
      <c r="CH1061" s="1611"/>
    </row>
    <row r="1062" spans="1:90" ht="16.5" hidden="1" customHeight="1">
      <c r="C1062" s="1634" t="s">
        <v>1083</v>
      </c>
      <c r="Y1062" s="1625"/>
      <c r="Z1062" s="1625"/>
      <c r="AA1062" s="1625"/>
      <c r="AB1062" s="1625"/>
      <c r="AE1062" s="2249">
        <v>17048265050</v>
      </c>
      <c r="AF1062" s="2249"/>
      <c r="AG1062" s="2249"/>
      <c r="AH1062" s="2249"/>
      <c r="AI1062" s="2249"/>
      <c r="AJ1062" s="2249"/>
      <c r="AK1062" s="2249"/>
      <c r="AL1062" s="2249"/>
      <c r="AM1062" s="2249"/>
      <c r="AN1062" s="1635"/>
      <c r="AO1062" s="2249">
        <v>6386808272</v>
      </c>
      <c r="AP1062" s="2249"/>
      <c r="AQ1062" s="2249"/>
      <c r="AR1062" s="2249"/>
      <c r="AS1062" s="2249"/>
      <c r="AT1062" s="2249"/>
      <c r="AU1062" s="2249"/>
      <c r="AV1062" s="2249"/>
      <c r="AW1062" s="2249"/>
      <c r="CB1062" s="1611"/>
      <c r="CC1062" s="1611"/>
      <c r="CD1062" s="1611"/>
      <c r="CE1062" s="1611"/>
      <c r="CF1062" s="1611"/>
      <c r="CG1062" s="1611"/>
      <c r="CH1062" s="1611"/>
    </row>
    <row r="1063" spans="1:90" ht="16.5" hidden="1" customHeight="1">
      <c r="C1063" s="1634" t="s">
        <v>1084</v>
      </c>
      <c r="Y1063" s="1625"/>
      <c r="Z1063" s="1625"/>
      <c r="AA1063" s="1625"/>
      <c r="AB1063" s="1625"/>
      <c r="AE1063" s="2249" t="e">
        <v>#DIV/0!</v>
      </c>
      <c r="AF1063" s="2249"/>
      <c r="AG1063" s="2249"/>
      <c r="AH1063" s="2249"/>
      <c r="AI1063" s="2249"/>
      <c r="AJ1063" s="2249"/>
      <c r="AK1063" s="2249"/>
      <c r="AL1063" s="2249"/>
      <c r="AM1063" s="2249"/>
      <c r="AN1063" s="1635"/>
      <c r="AO1063" s="2249">
        <v>11136200</v>
      </c>
      <c r="AP1063" s="2249"/>
      <c r="AQ1063" s="2249"/>
      <c r="AR1063" s="2249"/>
      <c r="AS1063" s="2249"/>
      <c r="AT1063" s="2249"/>
      <c r="AU1063" s="2249"/>
      <c r="AV1063" s="2249"/>
      <c r="AW1063" s="2249"/>
      <c r="CB1063" s="1611"/>
      <c r="CC1063" s="1611"/>
      <c r="CD1063" s="1611"/>
      <c r="CE1063" s="1611"/>
      <c r="CF1063" s="1611"/>
      <c r="CG1063" s="1611"/>
      <c r="CH1063" s="1611"/>
    </row>
    <row r="1064" spans="1:90" ht="16.5" hidden="1" customHeight="1" thickBot="1">
      <c r="C1064" s="1691" t="s">
        <v>1087</v>
      </c>
      <c r="D1064" s="1691"/>
      <c r="E1064" s="1691"/>
      <c r="F1064" s="1691"/>
      <c r="G1064" s="1691"/>
      <c r="H1064" s="1691"/>
      <c r="I1064" s="1691"/>
      <c r="J1064" s="1691"/>
      <c r="K1064" s="1691"/>
      <c r="L1064" s="1691"/>
      <c r="M1064" s="1691"/>
      <c r="N1064" s="1691"/>
      <c r="O1064" s="1691"/>
      <c r="P1064" s="1691"/>
      <c r="Q1064" s="1691"/>
      <c r="R1064" s="1691"/>
      <c r="S1064" s="1691"/>
      <c r="T1064" s="1691"/>
      <c r="U1064" s="1691"/>
      <c r="V1064" s="1691"/>
      <c r="W1064" s="1691"/>
      <c r="X1064" s="1691"/>
      <c r="Y1064" s="1691"/>
      <c r="Z1064" s="1691"/>
      <c r="AA1064" s="1736"/>
      <c r="AE1064" s="2548" t="e">
        <v>#DIV/0!</v>
      </c>
      <c r="AF1064" s="2548"/>
      <c r="AG1064" s="2548"/>
      <c r="AH1064" s="2549"/>
      <c r="AI1064" s="2549"/>
      <c r="AJ1064" s="2548"/>
      <c r="AK1064" s="2550"/>
      <c r="AL1064" s="2548"/>
      <c r="AM1064" s="2548"/>
      <c r="AN1064" s="1664"/>
      <c r="AO1064" s="2548">
        <v>573.51774141987391</v>
      </c>
      <c r="AP1064" s="2548"/>
      <c r="AQ1064" s="2548"/>
      <c r="AR1064" s="2549"/>
      <c r="AS1064" s="2549"/>
      <c r="AT1064" s="2550"/>
      <c r="AU1064" s="2548"/>
      <c r="AV1064" s="2548"/>
      <c r="AW1064" s="2548"/>
      <c r="BU1064" s="2274"/>
      <c r="BV1064" s="2274"/>
      <c r="BW1064" s="2274"/>
      <c r="BX1064" s="2274"/>
      <c r="BY1064" s="2274"/>
      <c r="BZ1064" s="2274"/>
      <c r="CJ1064" s="1392"/>
      <c r="CK1064" s="1754"/>
      <c r="CL1064" s="1754"/>
    </row>
    <row r="1065" spans="1:90" ht="10.5" hidden="1" customHeight="1" thickTop="1">
      <c r="C1065" s="1691"/>
      <c r="D1065" s="1691"/>
      <c r="E1065" s="1691"/>
      <c r="F1065" s="1691"/>
      <c r="G1065" s="1691"/>
      <c r="H1065" s="1691"/>
      <c r="I1065" s="1691"/>
      <c r="J1065" s="1691"/>
      <c r="K1065" s="1691"/>
      <c r="L1065" s="1691"/>
      <c r="M1065" s="1691"/>
      <c r="N1065" s="1691"/>
      <c r="O1065" s="1691"/>
      <c r="P1065" s="1691"/>
      <c r="Q1065" s="1691"/>
      <c r="R1065" s="1691"/>
      <c r="S1065" s="1691"/>
      <c r="T1065" s="1691"/>
      <c r="U1065" s="1691"/>
      <c r="V1065" s="1691"/>
      <c r="W1065" s="1691"/>
      <c r="X1065" s="1691"/>
      <c r="Y1065" s="1691"/>
      <c r="Z1065" s="1691"/>
      <c r="AA1065" s="1736"/>
      <c r="AE1065" s="829"/>
      <c r="AF1065" s="829"/>
      <c r="AG1065" s="829"/>
      <c r="AH1065" s="829"/>
      <c r="AI1065" s="829"/>
      <c r="AJ1065" s="829"/>
      <c r="AK1065" s="829"/>
      <c r="AL1065" s="829"/>
      <c r="AM1065" s="829"/>
      <c r="AN1065" s="1664"/>
      <c r="AO1065" s="829"/>
      <c r="AP1065" s="829"/>
      <c r="AQ1065" s="829"/>
      <c r="AR1065" s="829"/>
      <c r="AS1065" s="829"/>
      <c r="AT1065" s="829"/>
      <c r="AU1065" s="829"/>
      <c r="AV1065" s="829"/>
      <c r="AW1065" s="829"/>
      <c r="CJ1065" s="1392"/>
      <c r="CK1065" s="1754"/>
      <c r="CL1065" s="1754"/>
    </row>
    <row r="1066" spans="1:90" ht="60.75" hidden="1" customHeight="1">
      <c r="C1066" s="2250"/>
      <c r="D1066" s="2433"/>
      <c r="E1066" s="2433"/>
      <c r="F1066" s="2433"/>
      <c r="G1066" s="2433"/>
      <c r="H1066" s="2433"/>
      <c r="I1066" s="2433"/>
      <c r="J1066" s="2433"/>
      <c r="K1066" s="2433"/>
      <c r="L1066" s="2433"/>
      <c r="M1066" s="2433"/>
      <c r="N1066" s="2433"/>
      <c r="O1066" s="2433"/>
      <c r="P1066" s="2433"/>
      <c r="Q1066" s="2433"/>
      <c r="R1066" s="2433"/>
      <c r="S1066" s="2433"/>
      <c r="T1066" s="2433"/>
      <c r="U1066" s="2433"/>
      <c r="V1066" s="2433"/>
      <c r="W1066" s="2433"/>
      <c r="X1066" s="2433"/>
      <c r="Y1066" s="2433"/>
      <c r="Z1066" s="2433"/>
      <c r="AA1066" s="2433"/>
      <c r="AB1066" s="2433"/>
      <c r="AC1066" s="2433"/>
      <c r="AD1066" s="2433"/>
      <c r="AE1066" s="2433"/>
      <c r="AF1066" s="2433"/>
      <c r="AG1066" s="2433"/>
      <c r="AH1066" s="2433"/>
      <c r="AI1066" s="2433"/>
      <c r="AJ1066" s="2433"/>
      <c r="AK1066" s="2433"/>
      <c r="AL1066" s="2433"/>
      <c r="AM1066" s="2433"/>
      <c r="AN1066" s="2433"/>
      <c r="AO1066" s="2433"/>
      <c r="AP1066" s="2433"/>
      <c r="AQ1066" s="2433"/>
      <c r="AR1066" s="2433"/>
      <c r="AS1066" s="2433"/>
      <c r="AT1066" s="2433"/>
      <c r="AU1066" s="2433"/>
      <c r="AV1066" s="2433"/>
      <c r="AW1066" s="2433"/>
      <c r="CB1066" s="1611"/>
      <c r="CC1066" s="1611"/>
      <c r="CD1066" s="1611"/>
      <c r="CE1066" s="1611"/>
      <c r="CF1066" s="1611"/>
      <c r="CG1066" s="1611"/>
      <c r="CH1066" s="1611"/>
    </row>
    <row r="1067" spans="1:90" ht="30" hidden="1" customHeight="1">
      <c r="C1067" s="2250" t="s">
        <v>1656</v>
      </c>
      <c r="D1067" s="2433"/>
      <c r="E1067" s="2433"/>
      <c r="F1067" s="2433"/>
      <c r="G1067" s="2433"/>
      <c r="H1067" s="2433"/>
      <c r="I1067" s="2433"/>
      <c r="J1067" s="2433"/>
      <c r="K1067" s="2433"/>
      <c r="L1067" s="2433"/>
      <c r="M1067" s="2433"/>
      <c r="N1067" s="2433"/>
      <c r="O1067" s="2433"/>
      <c r="P1067" s="2433"/>
      <c r="Q1067" s="2433"/>
      <c r="R1067" s="2433"/>
      <c r="S1067" s="2433"/>
      <c r="T1067" s="2433"/>
      <c r="U1067" s="2433"/>
      <c r="V1067" s="2433"/>
      <c r="W1067" s="2433"/>
      <c r="X1067" s="2433"/>
      <c r="Y1067" s="2433"/>
      <c r="Z1067" s="2433"/>
      <c r="AA1067" s="2433"/>
      <c r="AB1067" s="2433"/>
      <c r="AC1067" s="2433"/>
      <c r="AD1067" s="2433"/>
      <c r="AE1067" s="2433"/>
      <c r="AF1067" s="2433"/>
      <c r="AG1067" s="2433"/>
      <c r="AH1067" s="2433"/>
      <c r="AI1067" s="2433"/>
      <c r="AJ1067" s="2433"/>
      <c r="AK1067" s="2433"/>
      <c r="AL1067" s="2433"/>
      <c r="AM1067" s="2433"/>
      <c r="AN1067" s="2433"/>
      <c r="AO1067" s="2433"/>
      <c r="AP1067" s="2433"/>
      <c r="AQ1067" s="2433"/>
      <c r="AR1067" s="2433"/>
      <c r="AS1067" s="2433"/>
      <c r="AT1067" s="2433"/>
      <c r="AU1067" s="2433"/>
      <c r="AV1067" s="2433"/>
      <c r="AW1067" s="2433"/>
      <c r="CB1067" s="1611"/>
      <c r="CC1067" s="1611"/>
      <c r="CD1067" s="1611"/>
      <c r="CE1067" s="1611"/>
      <c r="CF1067" s="1611"/>
      <c r="CG1067" s="1611"/>
      <c r="CH1067" s="1611"/>
    </row>
    <row r="1068" spans="1:90" ht="10.5" hidden="1" customHeight="1">
      <c r="C1068" s="1632"/>
      <c r="D1068" s="1679"/>
      <c r="E1068" s="1679"/>
      <c r="F1068" s="1679"/>
      <c r="G1068" s="1679"/>
      <c r="H1068" s="1679"/>
      <c r="I1068" s="1679"/>
      <c r="J1068" s="1679"/>
      <c r="K1068" s="1679"/>
      <c r="L1068" s="1679"/>
      <c r="M1068" s="1679"/>
      <c r="N1068" s="1679"/>
      <c r="O1068" s="1679"/>
      <c r="P1068" s="1679"/>
      <c r="Q1068" s="1679"/>
      <c r="R1068" s="1679"/>
      <c r="S1068" s="1679"/>
      <c r="T1068" s="1679"/>
      <c r="U1068" s="1679"/>
      <c r="V1068" s="1679"/>
      <c r="W1068" s="1679"/>
      <c r="X1068" s="1679"/>
      <c r="Y1068" s="1679"/>
      <c r="Z1068" s="1679"/>
      <c r="AA1068" s="1679"/>
      <c r="AB1068" s="1679"/>
      <c r="AC1068" s="1679"/>
      <c r="AD1068" s="1679"/>
      <c r="AE1068" s="1679"/>
      <c r="AF1068" s="1679"/>
      <c r="AG1068" s="1679"/>
      <c r="AH1068" s="1679"/>
      <c r="AI1068" s="1679"/>
      <c r="AJ1068" s="1679"/>
      <c r="AK1068" s="1679"/>
      <c r="AL1068" s="1679"/>
      <c r="AM1068" s="1679"/>
      <c r="AN1068" s="1679"/>
      <c r="AO1068" s="1679"/>
      <c r="AP1068" s="1679"/>
      <c r="AQ1068" s="1679"/>
      <c r="AR1068" s="1679"/>
      <c r="AS1068" s="1679"/>
      <c r="AT1068" s="1679"/>
      <c r="AU1068" s="1679"/>
      <c r="AV1068" s="1679"/>
      <c r="AW1068" s="1679"/>
      <c r="CB1068" s="1611"/>
      <c r="CC1068" s="1611"/>
      <c r="CD1068" s="1611"/>
      <c r="CE1068" s="1611"/>
      <c r="CF1068" s="1611"/>
      <c r="CG1068" s="1611"/>
      <c r="CH1068" s="1611"/>
    </row>
    <row r="1069" spans="1:90" ht="17.25" customHeight="1">
      <c r="A1069" s="1712">
        <v>11</v>
      </c>
      <c r="B1069" s="908" t="s">
        <v>536</v>
      </c>
      <c r="C1069" s="908" t="s">
        <v>1088</v>
      </c>
      <c r="D1069" s="883"/>
      <c r="E1069" s="883"/>
      <c r="Y1069" s="1625"/>
      <c r="Z1069" s="1625"/>
      <c r="AA1069" s="1625"/>
      <c r="AB1069" s="1625"/>
      <c r="AE1069" s="1665"/>
      <c r="AF1069" s="1685"/>
      <c r="AG1069" s="1685"/>
      <c r="AH1069" s="1685"/>
      <c r="AI1069" s="1685"/>
      <c r="AJ1069" s="1685"/>
      <c r="AK1069" s="1685"/>
      <c r="AL1069" s="1685"/>
      <c r="AM1069" s="1685"/>
      <c r="AN1069" s="1655"/>
      <c r="AO1069" s="1665"/>
      <c r="AP1069" s="1685"/>
      <c r="AQ1069" s="1685"/>
      <c r="AR1069" s="1685"/>
      <c r="AS1069" s="1685"/>
      <c r="AT1069" s="1685"/>
      <c r="AU1069" s="1685"/>
      <c r="AV1069" s="1685"/>
      <c r="AW1069" s="1685"/>
      <c r="CB1069" s="1611"/>
      <c r="CC1069" s="1611"/>
      <c r="CD1069" s="1611"/>
      <c r="CE1069" s="1611"/>
      <c r="CF1069" s="1611"/>
      <c r="CG1069" s="1611"/>
      <c r="CH1069" s="1611"/>
    </row>
    <row r="1070" spans="1:90" ht="16.5" customHeight="1">
      <c r="C1070" s="1634" t="s">
        <v>1089</v>
      </c>
      <c r="Y1070" s="1625"/>
      <c r="Z1070" s="1625"/>
      <c r="AA1070" s="1625"/>
      <c r="AB1070" s="1625"/>
      <c r="AE1070" s="1665"/>
      <c r="AF1070" s="1685"/>
      <c r="AG1070" s="1685"/>
      <c r="AH1070" s="1685"/>
      <c r="AI1070" s="1685"/>
      <c r="AJ1070" s="1685"/>
      <c r="AK1070" s="1685"/>
      <c r="AL1070" s="1685"/>
      <c r="AM1070" s="1685"/>
      <c r="AN1070" s="1655"/>
      <c r="AO1070" s="1665"/>
      <c r="AP1070" s="1685"/>
      <c r="AQ1070" s="1685"/>
      <c r="AR1070" s="1685"/>
      <c r="AS1070" s="1685"/>
      <c r="AT1070" s="1685"/>
      <c r="AU1070" s="1685"/>
      <c r="AV1070" s="1685"/>
      <c r="AW1070" s="1685"/>
      <c r="CB1070" s="1611"/>
      <c r="CC1070" s="1611"/>
      <c r="CD1070" s="1611"/>
      <c r="CE1070" s="1611"/>
      <c r="CF1070" s="1611"/>
      <c r="CG1070" s="1611"/>
      <c r="CH1070" s="1611"/>
    </row>
    <row r="1071" spans="1:90">
      <c r="C1071" s="1691"/>
      <c r="O1071" s="2369" t="s">
        <v>2039</v>
      </c>
      <c r="P1071" s="2369"/>
      <c r="Q1071" s="2369"/>
      <c r="R1071" s="2369"/>
      <c r="S1071" s="2369"/>
      <c r="T1071" s="2369"/>
      <c r="U1071" s="2369"/>
      <c r="V1071" s="2369"/>
      <c r="W1071" s="2369"/>
      <c r="X1071" s="2369"/>
      <c r="Y1071" s="2369"/>
      <c r="Z1071" s="2369"/>
      <c r="AA1071" s="2369"/>
      <c r="AB1071" s="2369"/>
      <c r="AC1071" s="2369"/>
      <c r="AD1071" s="2369"/>
      <c r="AE1071" s="2369"/>
      <c r="AF1071" s="1636"/>
      <c r="AG1071" s="2368" t="s">
        <v>512</v>
      </c>
      <c r="AH1071" s="2369"/>
      <c r="AI1071" s="2369"/>
      <c r="AJ1071" s="2368"/>
      <c r="AK1071" s="2369"/>
      <c r="AL1071" s="2368"/>
      <c r="AM1071" s="2368"/>
      <c r="AN1071" s="2368"/>
      <c r="AO1071" s="2368"/>
      <c r="AP1071" s="2368"/>
      <c r="AQ1071" s="2368"/>
      <c r="AR1071" s="2369"/>
      <c r="AS1071" s="2369"/>
      <c r="AT1071" s="2369"/>
      <c r="AU1071" s="2368"/>
      <c r="AV1071" s="2368"/>
      <c r="AW1071" s="2368"/>
      <c r="CB1071" s="1611"/>
      <c r="CC1071" s="1611"/>
      <c r="CD1071" s="1611"/>
      <c r="CE1071" s="1611"/>
      <c r="CF1071" s="1611"/>
      <c r="CG1071" s="1611"/>
      <c r="CH1071" s="1611"/>
    </row>
    <row r="1072" spans="1:90">
      <c r="C1072" s="1691"/>
      <c r="O1072" s="2551" t="s">
        <v>923</v>
      </c>
      <c r="P1072" s="2551"/>
      <c r="Q1072" s="2551"/>
      <c r="R1072" s="2551"/>
      <c r="S1072" s="2551"/>
      <c r="T1072" s="2551"/>
      <c r="U1072" s="2551"/>
      <c r="V1072" s="2551"/>
      <c r="W1072" s="1681"/>
      <c r="X1072" s="2544" t="s">
        <v>925</v>
      </c>
      <c r="Y1072" s="2544"/>
      <c r="Z1072" s="2544"/>
      <c r="AA1072" s="2544"/>
      <c r="AB1072" s="2544"/>
      <c r="AC1072" s="2544"/>
      <c r="AD1072" s="2544"/>
      <c r="AE1072" s="2544"/>
      <c r="AF1072" s="1636"/>
      <c r="AG1072" s="3118" t="s">
        <v>923</v>
      </c>
      <c r="AH1072" s="3119"/>
      <c r="AI1072" s="3119"/>
      <c r="AJ1072" s="3118"/>
      <c r="AK1072" s="3120"/>
      <c r="AL1072" s="3118"/>
      <c r="AM1072" s="3118"/>
      <c r="AN1072" s="3118"/>
      <c r="AO1072" s="1687"/>
      <c r="AP1072" s="2240" t="s">
        <v>925</v>
      </c>
      <c r="AQ1072" s="2240"/>
      <c r="AR1072" s="2241"/>
      <c r="AS1072" s="2241"/>
      <c r="AT1072" s="2241"/>
      <c r="AU1072" s="2240"/>
      <c r="AV1072" s="2240"/>
      <c r="AW1072" s="2240"/>
      <c r="CB1072" s="1611"/>
      <c r="CC1072" s="1611"/>
      <c r="CD1072" s="1611"/>
      <c r="CE1072" s="1611"/>
      <c r="CF1072" s="1611"/>
      <c r="CG1072" s="1611"/>
      <c r="CH1072" s="1611"/>
    </row>
    <row r="1073" spans="1:91">
      <c r="C1073" s="1691"/>
      <c r="O1073" s="2412" t="s">
        <v>574</v>
      </c>
      <c r="P1073" s="2412"/>
      <c r="Q1073" s="2412"/>
      <c r="R1073" s="2412"/>
      <c r="S1073" s="2412"/>
      <c r="T1073" s="2412"/>
      <c r="U1073" s="2412"/>
      <c r="V1073" s="2412"/>
      <c r="W1073" s="1687"/>
      <c r="X1073" s="2237" t="s">
        <v>574</v>
      </c>
      <c r="Y1073" s="2237"/>
      <c r="Z1073" s="2237"/>
      <c r="AA1073" s="2237"/>
      <c r="AB1073" s="2237"/>
      <c r="AC1073" s="2237"/>
      <c r="AD1073" s="2237"/>
      <c r="AE1073" s="2237"/>
      <c r="AF1073" s="1687"/>
      <c r="AG1073" s="2259" t="s">
        <v>574</v>
      </c>
      <c r="AH1073" s="2236"/>
      <c r="AI1073" s="2236"/>
      <c r="AJ1073" s="2259"/>
      <c r="AK1073" s="2235"/>
      <c r="AL1073" s="2259"/>
      <c r="AM1073" s="2259"/>
      <c r="AN1073" s="2259"/>
      <c r="AO1073" s="1687"/>
      <c r="AP1073" s="2401" t="s">
        <v>574</v>
      </c>
      <c r="AQ1073" s="2401"/>
      <c r="AR1073" s="2402"/>
      <c r="AS1073" s="2402"/>
      <c r="AT1073" s="2402"/>
      <c r="AU1073" s="2401"/>
      <c r="AV1073" s="2401"/>
      <c r="AW1073" s="2401"/>
      <c r="CB1073" s="1611"/>
      <c r="CC1073" s="1611"/>
      <c r="CD1073" s="1611"/>
      <c r="CE1073" s="1611"/>
      <c r="CF1073" s="1611"/>
      <c r="CG1073" s="1611"/>
      <c r="CH1073" s="1611"/>
    </row>
    <row r="1074" spans="1:91" ht="16.5" customHeight="1">
      <c r="C1074" s="1691" t="s">
        <v>164</v>
      </c>
      <c r="O1074" s="2412"/>
      <c r="P1074" s="2412"/>
      <c r="Q1074" s="2412"/>
      <c r="R1074" s="2412"/>
      <c r="S1074" s="2412"/>
      <c r="T1074" s="2412"/>
      <c r="U1074" s="2412"/>
      <c r="V1074" s="2412"/>
      <c r="W1074" s="1687"/>
      <c r="X1074" s="2480"/>
      <c r="Y1074" s="2480"/>
      <c r="Z1074" s="2480"/>
      <c r="AA1074" s="2480"/>
      <c r="AB1074" s="2480"/>
      <c r="AC1074" s="2480"/>
      <c r="AD1074" s="2480"/>
      <c r="AE1074" s="2480"/>
      <c r="AF1074" s="1687"/>
      <c r="AG1074" s="2237"/>
      <c r="AH1074" s="2237"/>
      <c r="AI1074" s="2237"/>
      <c r="AJ1074" s="2237"/>
      <c r="AK1074" s="2237"/>
      <c r="AL1074" s="2237"/>
      <c r="AM1074" s="2237"/>
      <c r="AN1074" s="2237"/>
      <c r="AO1074" s="1687"/>
      <c r="AP1074" s="2411"/>
      <c r="AQ1074" s="2411"/>
      <c r="AR1074" s="2411"/>
      <c r="AS1074" s="2411"/>
      <c r="AT1074" s="2411"/>
      <c r="AU1074" s="2411"/>
      <c r="AV1074" s="2411"/>
      <c r="AW1074" s="2411"/>
      <c r="CB1074" s="1611"/>
      <c r="CC1074" s="1611"/>
      <c r="CD1074" s="1611"/>
      <c r="CE1074" s="1611"/>
      <c r="CF1074" s="1611"/>
      <c r="CG1074" s="1611"/>
      <c r="CH1074" s="1611"/>
    </row>
    <row r="1075" spans="1:91" ht="29.25" customHeight="1">
      <c r="C1075" s="2280" t="s">
        <v>283</v>
      </c>
      <c r="D1075" s="2280"/>
      <c r="E1075" s="2280"/>
      <c r="F1075" s="2280"/>
      <c r="G1075" s="2280"/>
      <c r="H1075" s="2280"/>
      <c r="I1075" s="2280"/>
      <c r="J1075" s="2280"/>
      <c r="K1075" s="2280"/>
      <c r="L1075" s="2280"/>
      <c r="M1075" s="2280"/>
      <c r="N1075" s="1636"/>
      <c r="O1075" s="2547">
        <v>6763560741</v>
      </c>
      <c r="P1075" s="2547"/>
      <c r="Q1075" s="2547"/>
      <c r="R1075" s="2547"/>
      <c r="S1075" s="2547"/>
      <c r="T1075" s="2547"/>
      <c r="U1075" s="2547"/>
      <c r="V1075" s="2547"/>
      <c r="W1075" s="1687"/>
      <c r="X1075" s="2480"/>
      <c r="Y1075" s="2480"/>
      <c r="Z1075" s="2480"/>
      <c r="AA1075" s="2480"/>
      <c r="AB1075" s="2480"/>
      <c r="AC1075" s="2480"/>
      <c r="AD1075" s="2480"/>
      <c r="AE1075" s="2480"/>
      <c r="AF1075" s="1687"/>
      <c r="AG1075" s="2553">
        <v>42156342744</v>
      </c>
      <c r="AH1075" s="2553"/>
      <c r="AI1075" s="2553"/>
      <c r="AJ1075" s="2480"/>
      <c r="AK1075" s="2480"/>
      <c r="AL1075" s="2480"/>
      <c r="AM1075" s="2480"/>
      <c r="AN1075" s="2480"/>
      <c r="AO1075" s="1687"/>
      <c r="AP1075" s="2411"/>
      <c r="AQ1075" s="2411"/>
      <c r="AR1075" s="2411"/>
      <c r="AS1075" s="2411"/>
      <c r="AT1075" s="2411"/>
      <c r="AU1075" s="2411"/>
      <c r="AV1075" s="2411"/>
      <c r="AW1075" s="2411"/>
      <c r="CB1075" s="1611"/>
      <c r="CC1075" s="1611"/>
      <c r="CD1075" s="1611"/>
      <c r="CE1075" s="1611"/>
      <c r="CF1075" s="1611"/>
      <c r="CG1075" s="1611"/>
      <c r="CH1075" s="1611"/>
    </row>
    <row r="1076" spans="1:91" ht="29.25" customHeight="1">
      <c r="C1076" s="2280" t="s">
        <v>284</v>
      </c>
      <c r="D1076" s="2280"/>
      <c r="E1076" s="2280"/>
      <c r="F1076" s="2280"/>
      <c r="G1076" s="2280"/>
      <c r="H1076" s="2280"/>
      <c r="I1076" s="2280"/>
      <c r="J1076" s="2280"/>
      <c r="K1076" s="2280"/>
      <c r="L1076" s="2280"/>
      <c r="M1076" s="2280"/>
      <c r="N1076" s="1636"/>
      <c r="O1076" s="2547">
        <v>619258886669</v>
      </c>
      <c r="P1076" s="2547"/>
      <c r="Q1076" s="2547"/>
      <c r="R1076" s="2547"/>
      <c r="S1076" s="2547"/>
      <c r="T1076" s="2547"/>
      <c r="U1076" s="2547"/>
      <c r="V1076" s="2547"/>
      <c r="W1076" s="1687"/>
      <c r="X1076" s="2552">
        <v>-7300000000</v>
      </c>
      <c r="Y1076" s="2552"/>
      <c r="Z1076" s="2552"/>
      <c r="AA1076" s="2552"/>
      <c r="AB1076" s="2552"/>
      <c r="AC1076" s="2552"/>
      <c r="AD1076" s="2552"/>
      <c r="AE1076" s="2552"/>
      <c r="AF1076" s="1687"/>
      <c r="AG1076" s="2553">
        <v>417264634453</v>
      </c>
      <c r="AH1076" s="2553"/>
      <c r="AI1076" s="2553"/>
      <c r="AJ1076" s="2480"/>
      <c r="AK1076" s="2480"/>
      <c r="AL1076" s="2480"/>
      <c r="AM1076" s="2480"/>
      <c r="AN1076" s="2480"/>
      <c r="AP1076" s="2552">
        <v>-7300000000</v>
      </c>
      <c r="AQ1076" s="2552"/>
      <c r="AR1076" s="2552"/>
      <c r="AS1076" s="2552"/>
      <c r="AT1076" s="2552"/>
      <c r="AU1076" s="2552"/>
      <c r="AV1076" s="2552"/>
      <c r="AW1076" s="2552"/>
      <c r="CB1076" s="1611"/>
      <c r="CC1076" s="1611"/>
      <c r="CD1076" s="1611"/>
      <c r="CE1076" s="1611"/>
      <c r="CF1076" s="1611"/>
      <c r="CG1076" s="1611"/>
      <c r="CH1076" s="1611"/>
    </row>
    <row r="1077" spans="1:91" ht="15.75" customHeight="1">
      <c r="C1077" s="1634" t="s">
        <v>1090</v>
      </c>
      <c r="O1077" s="2249">
        <v>0</v>
      </c>
      <c r="P1077" s="2249"/>
      <c r="Q1077" s="2249"/>
      <c r="R1077" s="2249"/>
      <c r="S1077" s="2249"/>
      <c r="T1077" s="2249"/>
      <c r="U1077" s="2249"/>
      <c r="V1077" s="2249"/>
      <c r="W1077" s="1636"/>
      <c r="X1077" s="2280"/>
      <c r="Y1077" s="2280"/>
      <c r="Z1077" s="2280"/>
      <c r="AA1077" s="2280"/>
      <c r="AB1077" s="2280"/>
      <c r="AC1077" s="2280"/>
      <c r="AD1077" s="2280"/>
      <c r="AE1077" s="2280"/>
      <c r="AF1077" s="1636"/>
      <c r="AG1077" s="2554">
        <v>78765000000</v>
      </c>
      <c r="AH1077" s="2554"/>
      <c r="AI1077" s="2554"/>
      <c r="AJ1077" s="2555"/>
      <c r="AK1077" s="2555"/>
      <c r="AL1077" s="2555"/>
      <c r="AM1077" s="2555"/>
      <c r="AN1077" s="2555"/>
      <c r="AO1077" s="1639"/>
      <c r="AP1077" s="2429"/>
      <c r="AQ1077" s="2429"/>
      <c r="AR1077" s="2429"/>
      <c r="AS1077" s="2429"/>
      <c r="AT1077" s="2429"/>
      <c r="AU1077" s="2429"/>
      <c r="AV1077" s="2429"/>
      <c r="AW1077" s="2429"/>
      <c r="CB1077" s="1611"/>
      <c r="CC1077" s="1611"/>
      <c r="CD1077" s="1611"/>
      <c r="CE1077" s="1611"/>
      <c r="CF1077" s="1611"/>
      <c r="CG1077" s="1611"/>
      <c r="CH1077" s="1611"/>
    </row>
    <row r="1078" spans="1:91" hidden="1">
      <c r="C1078" s="1634" t="s">
        <v>1091</v>
      </c>
      <c r="O1078" s="3113">
        <v>0</v>
      </c>
      <c r="P1078" s="3113"/>
      <c r="Q1078" s="3113"/>
      <c r="R1078" s="3113"/>
      <c r="S1078" s="3113"/>
      <c r="T1078" s="3113"/>
      <c r="U1078" s="3113"/>
      <c r="V1078" s="3113"/>
      <c r="W1078" s="1636"/>
      <c r="X1078" s="2280"/>
      <c r="Y1078" s="2280"/>
      <c r="Z1078" s="2280"/>
      <c r="AA1078" s="2280"/>
      <c r="AB1078" s="2280"/>
      <c r="AC1078" s="2280"/>
      <c r="AD1078" s="2280"/>
      <c r="AE1078" s="2280"/>
      <c r="AF1078" s="1636"/>
      <c r="AG1078" s="2279">
        <v>0</v>
      </c>
      <c r="AH1078" s="2279"/>
      <c r="AI1078" s="2279"/>
      <c r="AJ1078" s="2280"/>
      <c r="AK1078" s="2280"/>
      <c r="AL1078" s="2280"/>
      <c r="AM1078" s="2280"/>
      <c r="AN1078" s="2280"/>
      <c r="AO1078" s="1639"/>
      <c r="AP1078" s="2256"/>
      <c r="AQ1078" s="2256"/>
      <c r="AR1078" s="2256"/>
      <c r="AS1078" s="2256"/>
      <c r="AT1078" s="2256"/>
      <c r="AU1078" s="2256"/>
      <c r="AV1078" s="2256"/>
      <c r="AW1078" s="2256"/>
      <c r="CB1078" s="1611"/>
      <c r="CC1078" s="1611"/>
      <c r="CD1078" s="1611"/>
      <c r="CE1078" s="1611"/>
      <c r="CF1078" s="1611"/>
      <c r="CG1078" s="1611"/>
      <c r="CH1078" s="1611"/>
    </row>
    <row r="1079" spans="1:91" ht="17.25" customHeight="1">
      <c r="C1079" s="1634" t="s">
        <v>462</v>
      </c>
      <c r="O1079" s="2249">
        <v>164095176260</v>
      </c>
      <c r="P1079" s="2249"/>
      <c r="Q1079" s="2249"/>
      <c r="R1079" s="2249"/>
      <c r="S1079" s="2249"/>
      <c r="T1079" s="2249"/>
      <c r="U1079" s="2249"/>
      <c r="V1079" s="2249"/>
      <c r="W1079" s="439"/>
      <c r="X1079" s="2608">
        <v>0</v>
      </c>
      <c r="Y1079" s="2608"/>
      <c r="Z1079" s="2608"/>
      <c r="AA1079" s="2608"/>
      <c r="AB1079" s="2608"/>
      <c r="AC1079" s="2608"/>
      <c r="AD1079" s="2608"/>
      <c r="AE1079" s="2608"/>
      <c r="AF1079" s="439"/>
      <c r="AG1079" s="2279">
        <v>9241676260</v>
      </c>
      <c r="AH1079" s="2279"/>
      <c r="AI1079" s="2279"/>
      <c r="AJ1079" s="2280"/>
      <c r="AK1079" s="2280"/>
      <c r="AL1079" s="2280"/>
      <c r="AM1079" s="2280"/>
      <c r="AN1079" s="2280"/>
      <c r="AO1079" s="439"/>
      <c r="AP1079" s="2581">
        <v>0</v>
      </c>
      <c r="AQ1079" s="2581"/>
      <c r="AR1079" s="2582"/>
      <c r="AS1079" s="2582"/>
      <c r="AT1079" s="2582"/>
      <c r="AU1079" s="2581"/>
      <c r="AV1079" s="2581"/>
      <c r="AW1079" s="2581"/>
      <c r="CB1079" s="1611"/>
      <c r="CC1079" s="1611"/>
      <c r="CD1079" s="1611"/>
      <c r="CE1079" s="1611"/>
      <c r="CF1079" s="1611"/>
      <c r="CG1079" s="1611"/>
      <c r="CH1079" s="1611"/>
    </row>
    <row r="1080" spans="1:91" s="1691" customFormat="1" ht="15.75" customHeight="1" thickBot="1">
      <c r="A1080" s="1712"/>
      <c r="B1080" s="1672"/>
      <c r="C1080" s="2394" t="s">
        <v>580</v>
      </c>
      <c r="D1080" s="2394"/>
      <c r="E1080" s="2394"/>
      <c r="F1080" s="2394"/>
      <c r="G1080" s="2394"/>
      <c r="H1080" s="2394"/>
      <c r="I1080" s="2394"/>
      <c r="J1080" s="2394"/>
      <c r="K1080" s="2394"/>
      <c r="L1080" s="2394"/>
      <c r="M1080" s="2394"/>
      <c r="N1080" s="1670"/>
      <c r="O1080" s="2629">
        <v>790117623670</v>
      </c>
      <c r="P1080" s="2629"/>
      <c r="Q1080" s="2629"/>
      <c r="R1080" s="2629"/>
      <c r="S1080" s="2629"/>
      <c r="T1080" s="2629"/>
      <c r="U1080" s="2629"/>
      <c r="V1080" s="2629"/>
      <c r="W1080" s="829">
        <v>-7300000000</v>
      </c>
      <c r="X1080" s="2598">
        <v>-7300000000</v>
      </c>
      <c r="Y1080" s="2598"/>
      <c r="Z1080" s="2598"/>
      <c r="AA1080" s="2598"/>
      <c r="AB1080" s="2598"/>
      <c r="AC1080" s="2598"/>
      <c r="AD1080" s="2598"/>
      <c r="AE1080" s="2598"/>
      <c r="AF1080" s="1191"/>
      <c r="AG1080" s="2583">
        <v>547427653457</v>
      </c>
      <c r="AH1080" s="2583"/>
      <c r="AI1080" s="2583"/>
      <c r="AJ1080" s="2584"/>
      <c r="AK1080" s="2584"/>
      <c r="AL1080" s="2584"/>
      <c r="AM1080" s="2584"/>
      <c r="AN1080" s="2584"/>
      <c r="AO1080" s="1191"/>
      <c r="AP1080" s="2546">
        <v>-7300000000</v>
      </c>
      <c r="AQ1080" s="2546"/>
      <c r="AR1080" s="2546"/>
      <c r="AS1080" s="2546"/>
      <c r="AT1080" s="2546"/>
      <c r="AU1080" s="2546"/>
      <c r="AV1080" s="2546"/>
      <c r="AW1080" s="2546"/>
      <c r="AY1080" s="1672"/>
      <c r="AZ1080" s="1672"/>
      <c r="CB1080" s="257"/>
      <c r="CC1080" s="257"/>
      <c r="CD1080" s="257"/>
      <c r="CE1080" s="257"/>
      <c r="CF1080" s="257"/>
      <c r="CG1080" s="257"/>
      <c r="CH1080" s="257"/>
      <c r="CI1080" s="1226"/>
      <c r="CJ1080" s="1279"/>
      <c r="CM1080" s="1226"/>
    </row>
    <row r="1081" spans="1:91" s="1691" customFormat="1" ht="14.25">
      <c r="A1081" s="1712"/>
      <c r="B1081" s="1672"/>
      <c r="C1081" s="1670"/>
      <c r="D1081" s="1670"/>
      <c r="E1081" s="1670"/>
      <c r="F1081" s="1670"/>
      <c r="G1081" s="1670"/>
      <c r="H1081" s="1670"/>
      <c r="I1081" s="1670"/>
      <c r="J1081" s="1670"/>
      <c r="K1081" s="1670"/>
      <c r="L1081" s="1670"/>
      <c r="M1081" s="1670"/>
      <c r="N1081" s="1670"/>
      <c r="O1081" s="1258"/>
      <c r="P1081" s="1258"/>
      <c r="Q1081" s="1258"/>
      <c r="R1081" s="1258"/>
      <c r="S1081" s="1258"/>
      <c r="T1081" s="1258"/>
      <c r="U1081" s="1258"/>
      <c r="V1081" s="1258"/>
      <c r="W1081" s="981"/>
      <c r="X1081" s="981"/>
      <c r="Y1081" s="981"/>
      <c r="Z1081" s="981"/>
      <c r="AA1081" s="981"/>
      <c r="AB1081" s="981"/>
      <c r="AC1081" s="981"/>
      <c r="AD1081" s="981"/>
      <c r="AE1081" s="981"/>
      <c r="AF1081" s="1191"/>
      <c r="AG1081" s="1259"/>
      <c r="AH1081" s="1259"/>
      <c r="AI1081" s="1259"/>
      <c r="AJ1081" s="1260"/>
      <c r="AK1081" s="1260"/>
      <c r="AL1081" s="1260"/>
      <c r="AM1081" s="1260"/>
      <c r="AN1081" s="1260"/>
      <c r="AO1081" s="1191"/>
      <c r="AP1081" s="981"/>
      <c r="AQ1081" s="981"/>
      <c r="AR1081" s="981"/>
      <c r="AS1081" s="981"/>
      <c r="AT1081" s="981"/>
      <c r="AU1081" s="981"/>
      <c r="AV1081" s="981"/>
      <c r="AW1081" s="981"/>
      <c r="AY1081" s="1672"/>
      <c r="AZ1081" s="1672"/>
      <c r="CB1081" s="257"/>
      <c r="CC1081" s="257"/>
      <c r="CD1081" s="257"/>
      <c r="CE1081" s="257"/>
      <c r="CF1081" s="257"/>
      <c r="CG1081" s="257"/>
      <c r="CH1081" s="257"/>
      <c r="CI1081" s="1226"/>
      <c r="CJ1081" s="1279"/>
      <c r="CM1081" s="1226"/>
    </row>
    <row r="1082" spans="1:91" ht="17.25" customHeight="1">
      <c r="C1082" s="1691" t="s">
        <v>285</v>
      </c>
      <c r="O1082" s="434"/>
      <c r="P1082" s="434"/>
      <c r="Q1082" s="434"/>
      <c r="R1082" s="434"/>
      <c r="S1082" s="434"/>
      <c r="T1082" s="434"/>
      <c r="U1082" s="434"/>
      <c r="V1082" s="434"/>
      <c r="W1082" s="1687"/>
      <c r="X1082" s="1687"/>
      <c r="Y1082" s="1641"/>
      <c r="Z1082" s="1641"/>
      <c r="AA1082" s="1641"/>
      <c r="AB1082" s="1641"/>
      <c r="AC1082" s="1641"/>
      <c r="AD1082" s="1641"/>
      <c r="AE1082" s="2237" t="s">
        <v>2039</v>
      </c>
      <c r="AF1082" s="2237"/>
      <c r="AG1082" s="2237"/>
      <c r="AH1082" s="2237"/>
      <c r="AI1082" s="2237"/>
      <c r="AJ1082" s="2237"/>
      <c r="AK1082" s="2237"/>
      <c r="AL1082" s="2237"/>
      <c r="AM1082" s="2237"/>
      <c r="AN1082" s="1713"/>
      <c r="AO1082" s="2237" t="s">
        <v>512</v>
      </c>
      <c r="AP1082" s="2237"/>
      <c r="AQ1082" s="2237"/>
      <c r="AR1082" s="2237"/>
      <c r="AS1082" s="2237"/>
      <c r="AT1082" s="2237"/>
      <c r="AU1082" s="2237"/>
      <c r="AV1082" s="2237"/>
      <c r="AW1082" s="2237"/>
      <c r="CB1082" s="1611"/>
      <c r="CC1082" s="1611"/>
      <c r="CD1082" s="1611"/>
      <c r="CE1082" s="1611"/>
      <c r="CF1082" s="1611"/>
      <c r="CG1082" s="1611"/>
      <c r="CH1082" s="1611"/>
    </row>
    <row r="1083" spans="1:91" ht="17.25" customHeight="1">
      <c r="C1083" s="1691"/>
      <c r="O1083" s="434"/>
      <c r="P1083" s="434"/>
      <c r="Q1083" s="434"/>
      <c r="R1083" s="434"/>
      <c r="S1083" s="434"/>
      <c r="T1083" s="434"/>
      <c r="U1083" s="434"/>
      <c r="V1083" s="434"/>
      <c r="W1083" s="1687"/>
      <c r="X1083" s="1687"/>
      <c r="Y1083" s="1641"/>
      <c r="Z1083" s="1641"/>
      <c r="AA1083" s="1641"/>
      <c r="AB1083" s="1641"/>
      <c r="AC1083" s="1641"/>
      <c r="AD1083" s="1641"/>
      <c r="AE1083" s="2238" t="s">
        <v>574</v>
      </c>
      <c r="AF1083" s="2238"/>
      <c r="AG1083" s="2238"/>
      <c r="AH1083" s="2239"/>
      <c r="AI1083" s="2239"/>
      <c r="AJ1083" s="2238"/>
      <c r="AK1083" s="2239"/>
      <c r="AL1083" s="2238"/>
      <c r="AM1083" s="2238"/>
      <c r="AN1083" s="1713"/>
      <c r="AO1083" s="2238" t="s">
        <v>574</v>
      </c>
      <c r="AP1083" s="2238"/>
      <c r="AQ1083" s="2238"/>
      <c r="AR1083" s="2239"/>
      <c r="AS1083" s="2239"/>
      <c r="AT1083" s="2239"/>
      <c r="AU1083" s="2238"/>
      <c r="AV1083" s="2238"/>
      <c r="AW1083" s="2238"/>
      <c r="CB1083" s="1611"/>
      <c r="CC1083" s="1611"/>
      <c r="CD1083" s="1611"/>
      <c r="CE1083" s="1611"/>
      <c r="CF1083" s="1611"/>
      <c r="CG1083" s="1611"/>
      <c r="CH1083" s="1611"/>
    </row>
    <row r="1084" spans="1:91" ht="17.25" customHeight="1">
      <c r="C1084" s="1634" t="s">
        <v>1990</v>
      </c>
      <c r="N1084" s="1636"/>
      <c r="O1084" s="434"/>
      <c r="P1084" s="434"/>
      <c r="Q1084" s="434"/>
      <c r="R1084" s="434"/>
      <c r="S1084" s="434"/>
      <c r="T1084" s="434"/>
      <c r="U1084" s="434"/>
      <c r="V1084" s="434"/>
      <c r="W1084" s="1687"/>
      <c r="X1084" s="1687"/>
      <c r="Y1084" s="1641"/>
      <c r="Z1084" s="1641"/>
      <c r="AA1084" s="1641"/>
      <c r="AB1084" s="1641"/>
      <c r="AC1084" s="1641"/>
      <c r="AD1084" s="1641"/>
      <c r="AE1084" s="2553">
        <v>722408154602</v>
      </c>
      <c r="AF1084" s="2480"/>
      <c r="AG1084" s="2480"/>
      <c r="AH1084" s="2480"/>
      <c r="AI1084" s="2480"/>
      <c r="AJ1084" s="2480"/>
      <c r="AK1084" s="2480"/>
      <c r="AL1084" s="2480"/>
      <c r="AM1084" s="2480"/>
      <c r="AN1084" s="1681"/>
      <c r="AO1084" s="2553">
        <v>393299809677</v>
      </c>
      <c r="AP1084" s="2480"/>
      <c r="AQ1084" s="2480"/>
      <c r="AR1084" s="2480"/>
      <c r="AS1084" s="2480"/>
      <c r="AT1084" s="2480"/>
      <c r="AU1084" s="2480"/>
      <c r="AV1084" s="2480"/>
      <c r="AW1084" s="2480"/>
      <c r="CB1084" s="1611"/>
      <c r="CC1084" s="1611"/>
      <c r="CD1084" s="1611"/>
      <c r="CE1084" s="1611"/>
      <c r="CF1084" s="1611"/>
      <c r="CG1084" s="1611"/>
      <c r="CH1084" s="1611"/>
    </row>
    <row r="1085" spans="1:91" ht="17.25" customHeight="1">
      <c r="C1085" s="1634" t="s">
        <v>286</v>
      </c>
      <c r="N1085" s="1636"/>
      <c r="O1085" s="434"/>
      <c r="P1085" s="434"/>
      <c r="Q1085" s="434"/>
      <c r="R1085" s="434"/>
      <c r="S1085" s="434"/>
      <c r="T1085" s="434"/>
      <c r="U1085" s="434"/>
      <c r="V1085" s="434"/>
      <c r="W1085" s="1687"/>
      <c r="X1085" s="1687"/>
      <c r="Y1085" s="1641"/>
      <c r="Z1085" s="1641"/>
      <c r="AA1085" s="1641"/>
      <c r="AB1085" s="1641"/>
      <c r="AC1085" s="1641"/>
      <c r="AD1085" s="1641"/>
      <c r="AE1085" s="2553">
        <v>607143211520</v>
      </c>
      <c r="AF1085" s="2480"/>
      <c r="AG1085" s="2480"/>
      <c r="AH1085" s="2480"/>
      <c r="AI1085" s="2480"/>
      <c r="AJ1085" s="2480"/>
      <c r="AK1085" s="2480"/>
      <c r="AL1085" s="2480"/>
      <c r="AM1085" s="2480"/>
      <c r="AN1085" s="1681"/>
      <c r="AO1085" s="2553">
        <v>285942476909</v>
      </c>
      <c r="AP1085" s="2480"/>
      <c r="AQ1085" s="2480"/>
      <c r="AR1085" s="2480"/>
      <c r="AS1085" s="2480"/>
      <c r="AT1085" s="2480"/>
      <c r="AU1085" s="2480"/>
      <c r="AV1085" s="2480"/>
      <c r="AW1085" s="2480"/>
      <c r="CB1085" s="1611"/>
      <c r="CC1085" s="1611"/>
      <c r="CD1085" s="1611"/>
      <c r="CE1085" s="1611"/>
      <c r="CF1085" s="1611"/>
      <c r="CG1085" s="1611"/>
      <c r="CH1085" s="1611"/>
    </row>
    <row r="1086" spans="1:91" ht="17.25" customHeight="1">
      <c r="C1086" s="1634" t="s">
        <v>526</v>
      </c>
      <c r="O1086" s="1625"/>
      <c r="P1086" s="1625"/>
      <c r="Q1086" s="1625"/>
      <c r="R1086" s="1625"/>
      <c r="S1086" s="1625"/>
      <c r="T1086" s="1625"/>
      <c r="U1086" s="1625"/>
      <c r="V1086" s="1625"/>
      <c r="W1086" s="1641"/>
      <c r="X1086" s="1641"/>
      <c r="Y1086" s="1641"/>
      <c r="Z1086" s="1641"/>
      <c r="AA1086" s="1641"/>
      <c r="AB1086" s="1641"/>
      <c r="AC1086" s="1641"/>
      <c r="AD1086" s="1641"/>
      <c r="AE1086" s="2632">
        <v>38300887048</v>
      </c>
      <c r="AF1086" s="2633"/>
      <c r="AG1086" s="2633"/>
      <c r="AH1086" s="2634"/>
      <c r="AI1086" s="2634"/>
      <c r="AJ1086" s="2633"/>
      <c r="AK1086" s="2634"/>
      <c r="AL1086" s="2633"/>
      <c r="AM1086" s="2633"/>
      <c r="AN1086" s="1681"/>
      <c r="AO1086" s="2632">
        <v>46559502199</v>
      </c>
      <c r="AP1086" s="2633"/>
      <c r="AQ1086" s="2633"/>
      <c r="AR1086" s="2634"/>
      <c r="AS1086" s="2634"/>
      <c r="AT1086" s="2634"/>
      <c r="AU1086" s="2633"/>
      <c r="AV1086" s="2633"/>
      <c r="AW1086" s="2633"/>
      <c r="CB1086" s="1611"/>
      <c r="CC1086" s="1611"/>
      <c r="CD1086" s="1611"/>
      <c r="CE1086" s="1611"/>
      <c r="CF1086" s="1611"/>
      <c r="CG1086" s="1611"/>
      <c r="CH1086" s="1611"/>
    </row>
    <row r="1087" spans="1:91" ht="18" customHeight="1" thickBot="1">
      <c r="C1087" s="2394" t="s">
        <v>580</v>
      </c>
      <c r="D1087" s="2394"/>
      <c r="E1087" s="2394"/>
      <c r="F1087" s="2394"/>
      <c r="G1087" s="2394"/>
      <c r="H1087" s="2394"/>
      <c r="I1087" s="2394"/>
      <c r="J1087" s="2394"/>
      <c r="K1087" s="2394"/>
      <c r="L1087" s="2394"/>
      <c r="M1087" s="2394"/>
      <c r="N1087" s="1670"/>
      <c r="O1087" s="1706"/>
      <c r="P1087" s="1706"/>
      <c r="Q1087" s="1706"/>
      <c r="R1087" s="1706"/>
      <c r="S1087" s="1706"/>
      <c r="T1087" s="1706"/>
      <c r="U1087" s="1706"/>
      <c r="V1087" s="1706"/>
      <c r="W1087" s="1707"/>
      <c r="X1087" s="1707"/>
      <c r="Y1087" s="1706"/>
      <c r="Z1087" s="1706"/>
      <c r="AA1087" s="1706"/>
      <c r="AB1087" s="1706"/>
      <c r="AC1087" s="1706"/>
      <c r="AD1087" s="1706"/>
      <c r="AE1087" s="2243">
        <v>1367852253170</v>
      </c>
      <c r="AF1087" s="2243"/>
      <c r="AG1087" s="2243"/>
      <c r="AH1087" s="2244"/>
      <c r="AI1087" s="2244"/>
      <c r="AJ1087" s="2243"/>
      <c r="AK1087" s="2245"/>
      <c r="AL1087" s="2243"/>
      <c r="AM1087" s="2243"/>
      <c r="AN1087" s="1621"/>
      <c r="AO1087" s="2243">
        <v>725801788785</v>
      </c>
      <c r="AP1087" s="2243"/>
      <c r="AQ1087" s="2243"/>
      <c r="AR1087" s="2244"/>
      <c r="AS1087" s="2244"/>
      <c r="AT1087" s="2245"/>
      <c r="AU1087" s="2243"/>
      <c r="AV1087" s="2243"/>
      <c r="AW1087" s="2243"/>
      <c r="CB1087" s="1611"/>
      <c r="CC1087" s="1611"/>
      <c r="CD1087" s="1611"/>
      <c r="CE1087" s="1611"/>
      <c r="CF1087" s="1611"/>
      <c r="CG1087" s="1611"/>
      <c r="CH1087" s="1611"/>
    </row>
    <row r="1088" spans="1:91" ht="11.25" customHeight="1" thickTop="1">
      <c r="C1088" s="1670"/>
      <c r="D1088" s="1670"/>
      <c r="E1088" s="1670"/>
      <c r="F1088" s="1670"/>
      <c r="G1088" s="1670"/>
      <c r="H1088" s="1670"/>
      <c r="I1088" s="1670"/>
      <c r="J1088" s="1670"/>
      <c r="K1088" s="1670"/>
      <c r="L1088" s="1670"/>
      <c r="M1088" s="1670"/>
      <c r="N1088" s="1670"/>
      <c r="O1088" s="1706"/>
      <c r="P1088" s="1706"/>
      <c r="Q1088" s="1706"/>
      <c r="R1088" s="1706"/>
      <c r="S1088" s="1706"/>
      <c r="T1088" s="1706"/>
      <c r="U1088" s="1706"/>
      <c r="V1088" s="1706"/>
      <c r="W1088" s="1707"/>
      <c r="X1088" s="1707"/>
      <c r="Y1088" s="1706"/>
      <c r="Z1088" s="1706"/>
      <c r="AA1088" s="1706"/>
      <c r="AB1088" s="1706"/>
      <c r="AC1088" s="1706"/>
      <c r="AD1088" s="1706"/>
      <c r="AE1088" s="1706"/>
      <c r="AF1088" s="1707"/>
      <c r="AG1088" s="1625"/>
      <c r="AH1088" s="1625"/>
      <c r="AI1088" s="1625"/>
      <c r="AJ1088" s="1625"/>
      <c r="AK1088" s="1625"/>
      <c r="AL1088" s="1625"/>
      <c r="AM1088" s="1625"/>
      <c r="AN1088" s="1625"/>
      <c r="AO1088" s="1707"/>
      <c r="AP1088" s="1706"/>
      <c r="AQ1088" s="1706"/>
      <c r="AR1088" s="1706"/>
      <c r="AS1088" s="1706"/>
      <c r="AT1088" s="1706"/>
      <c r="AU1088" s="1706"/>
      <c r="AV1088" s="1706"/>
      <c r="AW1088" s="1706"/>
      <c r="CB1088" s="1611"/>
      <c r="CC1088" s="1611"/>
      <c r="CD1088" s="1611"/>
      <c r="CE1088" s="1611"/>
      <c r="CF1088" s="1611"/>
      <c r="CG1088" s="1611"/>
      <c r="CH1088" s="1611"/>
    </row>
    <row r="1089" spans="3:86" ht="15" customHeight="1">
      <c r="C1089" s="2216" t="s">
        <v>1093</v>
      </c>
      <c r="D1089" s="2216"/>
      <c r="E1089" s="2216"/>
      <c r="F1089" s="2216"/>
      <c r="G1089" s="2216"/>
      <c r="H1089" s="2216"/>
      <c r="I1089" s="2216"/>
      <c r="J1089" s="2216"/>
      <c r="K1089" s="2216"/>
      <c r="L1089" s="2216"/>
      <c r="M1089" s="2216"/>
      <c r="N1089" s="2216"/>
      <c r="O1089" s="2216"/>
      <c r="P1089" s="2216"/>
      <c r="Q1089" s="2216"/>
      <c r="R1089" s="2216"/>
      <c r="S1089" s="2216"/>
      <c r="T1089" s="2216"/>
      <c r="U1089" s="2216"/>
      <c r="V1089" s="2216"/>
      <c r="W1089" s="2216"/>
      <c r="X1089" s="2216"/>
      <c r="Y1089" s="2216"/>
      <c r="Z1089" s="2216"/>
      <c r="AA1089" s="2216"/>
      <c r="AB1089" s="2216"/>
      <c r="AC1089" s="2216"/>
      <c r="AD1089" s="2216"/>
      <c r="AE1089" s="2216"/>
      <c r="AF1089" s="2216"/>
      <c r="AG1089" s="2216"/>
      <c r="AH1089" s="2216"/>
      <c r="AI1089" s="2216"/>
      <c r="AJ1089" s="2216"/>
      <c r="AK1089" s="2216"/>
      <c r="AL1089" s="2216"/>
      <c r="AM1089" s="2216"/>
      <c r="AN1089" s="2216"/>
      <c r="AO1089" s="2216"/>
      <c r="AP1089" s="2216"/>
      <c r="AQ1089" s="2216"/>
      <c r="AR1089" s="2216"/>
      <c r="AS1089" s="2216"/>
      <c r="AT1089" s="2216"/>
      <c r="AU1089" s="2216"/>
      <c r="AV1089" s="2216"/>
      <c r="AW1089" s="2216"/>
      <c r="CB1089" s="1611"/>
      <c r="CC1089" s="1611"/>
      <c r="CD1089" s="1611"/>
      <c r="CE1089" s="1611"/>
      <c r="CF1089" s="1611"/>
      <c r="CG1089" s="1611"/>
      <c r="CH1089" s="1611"/>
    </row>
    <row r="1090" spans="3:86">
      <c r="C1090" s="2216"/>
      <c r="D1090" s="2216"/>
      <c r="E1090" s="2216"/>
      <c r="F1090" s="2216"/>
      <c r="G1090" s="2216"/>
      <c r="H1090" s="2216"/>
      <c r="I1090" s="2216"/>
      <c r="J1090" s="2216"/>
      <c r="K1090" s="2216"/>
      <c r="L1090" s="2216"/>
      <c r="M1090" s="2216"/>
      <c r="N1090" s="2216"/>
      <c r="O1090" s="2216"/>
      <c r="P1090" s="2216"/>
      <c r="Q1090" s="2216"/>
      <c r="R1090" s="2216"/>
      <c r="S1090" s="2216"/>
      <c r="T1090" s="2216"/>
      <c r="U1090" s="2216"/>
      <c r="V1090" s="2216"/>
      <c r="W1090" s="2216"/>
      <c r="X1090" s="2216"/>
      <c r="Y1090" s="2216"/>
      <c r="Z1090" s="2216"/>
      <c r="AA1090" s="2216"/>
      <c r="AB1090" s="2216"/>
      <c r="AC1090" s="2216"/>
      <c r="AD1090" s="2216"/>
      <c r="AE1090" s="2216"/>
      <c r="AF1090" s="2216"/>
      <c r="AG1090" s="2216"/>
      <c r="AH1090" s="2216"/>
      <c r="AI1090" s="2216"/>
      <c r="AJ1090" s="2216"/>
      <c r="AK1090" s="2216"/>
      <c r="AL1090" s="2216"/>
      <c r="AM1090" s="2216"/>
      <c r="AN1090" s="2216"/>
      <c r="AO1090" s="2216"/>
      <c r="AP1090" s="2216"/>
      <c r="AQ1090" s="2216"/>
      <c r="AR1090" s="2216"/>
      <c r="AS1090" s="2216"/>
      <c r="AT1090" s="2216"/>
      <c r="AU1090" s="2216"/>
      <c r="AV1090" s="2216"/>
      <c r="AW1090" s="2216"/>
      <c r="CB1090" s="1611"/>
      <c r="CC1090" s="1611"/>
      <c r="CD1090" s="1611"/>
      <c r="CE1090" s="1611"/>
      <c r="CF1090" s="1611"/>
      <c r="CG1090" s="1611"/>
      <c r="CH1090" s="1611"/>
    </row>
    <row r="1091" spans="3:86">
      <c r="C1091" s="2216"/>
      <c r="D1091" s="2216"/>
      <c r="E1091" s="2216"/>
      <c r="F1091" s="2216"/>
      <c r="G1091" s="2216"/>
      <c r="H1091" s="2216"/>
      <c r="I1091" s="2216"/>
      <c r="J1091" s="2216"/>
      <c r="K1091" s="2216"/>
      <c r="L1091" s="2216"/>
      <c r="M1091" s="2216"/>
      <c r="N1091" s="2216"/>
      <c r="O1091" s="2216"/>
      <c r="P1091" s="2216"/>
      <c r="Q1091" s="2216"/>
      <c r="R1091" s="2216"/>
      <c r="S1091" s="2216"/>
      <c r="T1091" s="2216"/>
      <c r="U1091" s="2216"/>
      <c r="V1091" s="2216"/>
      <c r="W1091" s="2216"/>
      <c r="X1091" s="2216"/>
      <c r="Y1091" s="2216"/>
      <c r="Z1091" s="2216"/>
      <c r="AA1091" s="2216"/>
      <c r="AB1091" s="2216"/>
      <c r="AC1091" s="2216"/>
      <c r="AD1091" s="2216"/>
      <c r="AE1091" s="2216"/>
      <c r="AF1091" s="2216"/>
      <c r="AG1091" s="2216"/>
      <c r="AH1091" s="2216"/>
      <c r="AI1091" s="2216"/>
      <c r="AJ1091" s="2216"/>
      <c r="AK1091" s="2216"/>
      <c r="AL1091" s="2216"/>
      <c r="AM1091" s="2216"/>
      <c r="AN1091" s="2216"/>
      <c r="AO1091" s="2216"/>
      <c r="AP1091" s="2216"/>
      <c r="AQ1091" s="2216"/>
      <c r="AR1091" s="2216"/>
      <c r="AS1091" s="2216"/>
      <c r="AT1091" s="2216"/>
      <c r="AU1091" s="2216"/>
      <c r="AV1091" s="2216"/>
      <c r="AW1091" s="2216"/>
      <c r="CB1091" s="1611"/>
      <c r="CC1091" s="1611"/>
      <c r="CD1091" s="1611"/>
      <c r="CE1091" s="1611"/>
      <c r="CF1091" s="1611"/>
      <c r="CG1091" s="1611"/>
      <c r="CH1091" s="1611"/>
    </row>
    <row r="1092" spans="3:86">
      <c r="C1092" s="2216"/>
      <c r="D1092" s="2216"/>
      <c r="E1092" s="2216"/>
      <c r="F1092" s="2216"/>
      <c r="G1092" s="2216"/>
      <c r="H1092" s="2216"/>
      <c r="I1092" s="2216"/>
      <c r="J1092" s="2216"/>
      <c r="K1092" s="2216"/>
      <c r="L1092" s="2216"/>
      <c r="M1092" s="2216"/>
      <c r="N1092" s="2216"/>
      <c r="O1092" s="2216"/>
      <c r="P1092" s="2216"/>
      <c r="Q1092" s="2216"/>
      <c r="R1092" s="2216"/>
      <c r="S1092" s="2216"/>
      <c r="T1092" s="2216"/>
      <c r="U1092" s="2216"/>
      <c r="V1092" s="2216"/>
      <c r="W1092" s="2216"/>
      <c r="X1092" s="2216"/>
      <c r="Y1092" s="2216"/>
      <c r="Z1092" s="2216"/>
      <c r="AA1092" s="2216"/>
      <c r="AB1092" s="2216"/>
      <c r="AC1092" s="2216"/>
      <c r="AD1092" s="2216"/>
      <c r="AE1092" s="2216"/>
      <c r="AF1092" s="2216"/>
      <c r="AG1092" s="2216"/>
      <c r="AH1092" s="2216"/>
      <c r="AI1092" s="2216"/>
      <c r="AJ1092" s="2216"/>
      <c r="AK1092" s="2216"/>
      <c r="AL1092" s="2216"/>
      <c r="AM1092" s="2216"/>
      <c r="AN1092" s="2216"/>
      <c r="AO1092" s="2216"/>
      <c r="AP1092" s="2216"/>
      <c r="AQ1092" s="2216"/>
      <c r="AR1092" s="2216"/>
      <c r="AS1092" s="2216"/>
      <c r="AT1092" s="2216"/>
      <c r="AU1092" s="2216"/>
      <c r="AV1092" s="2216"/>
      <c r="AW1092" s="2216"/>
      <c r="CB1092" s="1611"/>
      <c r="CC1092" s="1611"/>
      <c r="CD1092" s="1611"/>
      <c r="CE1092" s="1611"/>
      <c r="CF1092" s="1611"/>
      <c r="CG1092" s="1611"/>
      <c r="CH1092" s="1611"/>
    </row>
    <row r="1093" spans="3:86">
      <c r="C1093" s="2216"/>
      <c r="D1093" s="2216"/>
      <c r="E1093" s="2216"/>
      <c r="F1093" s="2216"/>
      <c r="G1093" s="2216"/>
      <c r="H1093" s="2216"/>
      <c r="I1093" s="2216"/>
      <c r="J1093" s="2216"/>
      <c r="K1093" s="2216"/>
      <c r="L1093" s="2216"/>
      <c r="M1093" s="2216"/>
      <c r="N1093" s="2216"/>
      <c r="O1093" s="2216"/>
      <c r="P1093" s="2216"/>
      <c r="Q1093" s="2216"/>
      <c r="R1093" s="2216"/>
      <c r="S1093" s="2216"/>
      <c r="T1093" s="2216"/>
      <c r="U1093" s="2216"/>
      <c r="V1093" s="2216"/>
      <c r="W1093" s="2216"/>
      <c r="X1093" s="2216"/>
      <c r="Y1093" s="2216"/>
      <c r="Z1093" s="2216"/>
      <c r="AA1093" s="2216"/>
      <c r="AB1093" s="2216"/>
      <c r="AC1093" s="2216"/>
      <c r="AD1093" s="2216"/>
      <c r="AE1093" s="2216"/>
      <c r="AF1093" s="2216"/>
      <c r="AG1093" s="2216"/>
      <c r="AH1093" s="2216"/>
      <c r="AI1093" s="2216"/>
      <c r="AJ1093" s="2216"/>
      <c r="AK1093" s="2216"/>
      <c r="AL1093" s="2216"/>
      <c r="AM1093" s="2216"/>
      <c r="AN1093" s="2216"/>
      <c r="AO1093" s="2216"/>
      <c r="AP1093" s="2216"/>
      <c r="AQ1093" s="2216"/>
      <c r="AR1093" s="2216"/>
      <c r="AS1093" s="2216"/>
      <c r="AT1093" s="2216"/>
      <c r="AU1093" s="2216"/>
      <c r="AV1093" s="2216"/>
      <c r="AW1093" s="2216"/>
      <c r="CB1093" s="1611"/>
      <c r="CC1093" s="1611"/>
      <c r="CD1093" s="1611"/>
      <c r="CE1093" s="1611"/>
      <c r="CF1093" s="1611"/>
      <c r="CG1093" s="1611"/>
      <c r="CH1093" s="1611"/>
    </row>
    <row r="1094" spans="3:86" ht="14.25" customHeight="1">
      <c r="C1094" s="2216"/>
      <c r="D1094" s="2216"/>
      <c r="E1094" s="2216"/>
      <c r="F1094" s="2216"/>
      <c r="G1094" s="2216"/>
      <c r="H1094" s="2216"/>
      <c r="I1094" s="2216"/>
      <c r="J1094" s="2216"/>
      <c r="K1094" s="2216"/>
      <c r="L1094" s="2216"/>
      <c r="M1094" s="2216"/>
      <c r="N1094" s="2216"/>
      <c r="O1094" s="2216"/>
      <c r="P1094" s="2216"/>
      <c r="Q1094" s="2216"/>
      <c r="R1094" s="2216"/>
      <c r="S1094" s="2216"/>
      <c r="T1094" s="2216"/>
      <c r="U1094" s="2216"/>
      <c r="V1094" s="2216"/>
      <c r="W1094" s="2216"/>
      <c r="X1094" s="2216"/>
      <c r="Y1094" s="2216"/>
      <c r="Z1094" s="2216"/>
      <c r="AA1094" s="2216"/>
      <c r="AB1094" s="2216"/>
      <c r="AC1094" s="2216"/>
      <c r="AD1094" s="2216"/>
      <c r="AE1094" s="2216"/>
      <c r="AF1094" s="2216"/>
      <c r="AG1094" s="2216"/>
      <c r="AH1094" s="2216"/>
      <c r="AI1094" s="2216"/>
      <c r="AJ1094" s="2216"/>
      <c r="AK1094" s="2216"/>
      <c r="AL1094" s="2216"/>
      <c r="AM1094" s="2216"/>
      <c r="AN1094" s="2216"/>
      <c r="AO1094" s="2216"/>
      <c r="AP1094" s="2216"/>
      <c r="AQ1094" s="2216"/>
      <c r="AR1094" s="2216"/>
      <c r="AS1094" s="2216"/>
      <c r="AT1094" s="2216"/>
      <c r="AU1094" s="2216"/>
      <c r="AV1094" s="2216"/>
      <c r="AW1094" s="2216"/>
      <c r="CB1094" s="1611"/>
      <c r="CC1094" s="1611"/>
      <c r="CD1094" s="1611"/>
      <c r="CE1094" s="1611"/>
      <c r="CF1094" s="1611"/>
      <c r="CG1094" s="1611"/>
      <c r="CH1094" s="1611"/>
    </row>
    <row r="1095" spans="3:86" ht="2.25" customHeight="1">
      <c r="C1095" s="2216"/>
      <c r="D1095" s="2216"/>
      <c r="E1095" s="2216"/>
      <c r="F1095" s="2216"/>
      <c r="G1095" s="2216"/>
      <c r="H1095" s="2216"/>
      <c r="I1095" s="2216"/>
      <c r="J1095" s="2216"/>
      <c r="K1095" s="2216"/>
      <c r="L1095" s="2216"/>
      <c r="M1095" s="2216"/>
      <c r="N1095" s="2216"/>
      <c r="O1095" s="2216"/>
      <c r="P1095" s="2216"/>
      <c r="Q1095" s="2216"/>
      <c r="R1095" s="2216"/>
      <c r="S1095" s="2216"/>
      <c r="T1095" s="2216"/>
      <c r="U1095" s="2216"/>
      <c r="V1095" s="2216"/>
      <c r="W1095" s="2216"/>
      <c r="X1095" s="2216"/>
      <c r="Y1095" s="2216"/>
      <c r="Z1095" s="2216"/>
      <c r="AA1095" s="2216"/>
      <c r="AB1095" s="2216"/>
      <c r="AC1095" s="2216"/>
      <c r="AD1095" s="2216"/>
      <c r="AE1095" s="2216"/>
      <c r="AF1095" s="2216"/>
      <c r="AG1095" s="2216"/>
      <c r="AH1095" s="2216"/>
      <c r="AI1095" s="2216"/>
      <c r="AJ1095" s="2216"/>
      <c r="AK1095" s="2216"/>
      <c r="AL1095" s="2216"/>
      <c r="AM1095" s="2216"/>
      <c r="AN1095" s="2216"/>
      <c r="AO1095" s="2216"/>
      <c r="AP1095" s="2216"/>
      <c r="AQ1095" s="2216"/>
      <c r="AR1095" s="2216"/>
      <c r="AS1095" s="2216"/>
      <c r="AT1095" s="2216"/>
      <c r="AU1095" s="2216"/>
      <c r="AV1095" s="2216"/>
      <c r="AW1095" s="2216"/>
      <c r="CB1095" s="1611"/>
      <c r="CC1095" s="1611"/>
      <c r="CD1095" s="1611"/>
      <c r="CE1095" s="1611"/>
      <c r="CF1095" s="1611"/>
      <c r="CG1095" s="1611"/>
      <c r="CH1095" s="1611"/>
    </row>
    <row r="1096" spans="3:86" ht="1.5" customHeight="1">
      <c r="C1096" s="2216"/>
      <c r="D1096" s="2216"/>
      <c r="E1096" s="2216"/>
      <c r="F1096" s="2216"/>
      <c r="G1096" s="2216"/>
      <c r="H1096" s="2216"/>
      <c r="I1096" s="2216"/>
      <c r="J1096" s="2216"/>
      <c r="K1096" s="2216"/>
      <c r="L1096" s="2216"/>
      <c r="M1096" s="2216"/>
      <c r="N1096" s="2216"/>
      <c r="O1096" s="2216"/>
      <c r="P1096" s="2216"/>
      <c r="Q1096" s="2216"/>
      <c r="R1096" s="2216"/>
      <c r="S1096" s="2216"/>
      <c r="T1096" s="2216"/>
      <c r="U1096" s="2216"/>
      <c r="V1096" s="2216"/>
      <c r="W1096" s="2216"/>
      <c r="X1096" s="2216"/>
      <c r="Y1096" s="2216"/>
      <c r="Z1096" s="2216"/>
      <c r="AA1096" s="2216"/>
      <c r="AB1096" s="2216"/>
      <c r="AC1096" s="2216"/>
      <c r="AD1096" s="2216"/>
      <c r="AE1096" s="2216"/>
      <c r="AF1096" s="2216"/>
      <c r="AG1096" s="2216"/>
      <c r="AH1096" s="2216"/>
      <c r="AI1096" s="2216"/>
      <c r="AJ1096" s="2216"/>
      <c r="AK1096" s="2216"/>
      <c r="AL1096" s="2216"/>
      <c r="AM1096" s="2216"/>
      <c r="AN1096" s="2216"/>
      <c r="AO1096" s="2216"/>
      <c r="AP1096" s="2216"/>
      <c r="AQ1096" s="2216"/>
      <c r="AR1096" s="2216"/>
      <c r="AS1096" s="2216"/>
      <c r="AT1096" s="2216"/>
      <c r="AU1096" s="2216"/>
      <c r="AV1096" s="2216"/>
      <c r="AW1096" s="2216"/>
      <c r="CB1096" s="1611"/>
      <c r="CC1096" s="1611"/>
      <c r="CD1096" s="1611"/>
      <c r="CE1096" s="1611"/>
      <c r="CF1096" s="1611"/>
      <c r="CG1096" s="1611"/>
      <c r="CH1096" s="1611"/>
    </row>
    <row r="1097" spans="3:86" ht="11.25" customHeight="1">
      <c r="C1097" s="1670"/>
      <c r="D1097" s="1670"/>
      <c r="E1097" s="1670"/>
      <c r="F1097" s="1670"/>
      <c r="G1097" s="1670"/>
      <c r="H1097" s="1670"/>
      <c r="I1097" s="1670"/>
      <c r="J1097" s="1670"/>
      <c r="K1097" s="1670"/>
      <c r="L1097" s="1670"/>
      <c r="M1097" s="1670"/>
      <c r="N1097" s="1670"/>
      <c r="O1097" s="1706"/>
      <c r="P1097" s="1706"/>
      <c r="Q1097" s="1706"/>
      <c r="R1097" s="1706"/>
      <c r="S1097" s="1706"/>
      <c r="T1097" s="1706"/>
      <c r="U1097" s="1706"/>
      <c r="V1097" s="1706"/>
      <c r="W1097" s="1707"/>
      <c r="X1097" s="1707"/>
      <c r="Y1097" s="1706"/>
      <c r="Z1097" s="1706"/>
      <c r="AA1097" s="1706"/>
      <c r="AB1097" s="1706"/>
      <c r="AC1097" s="1706"/>
      <c r="AD1097" s="1706"/>
      <c r="AE1097" s="1706"/>
      <c r="AF1097" s="1707"/>
      <c r="AG1097" s="1625"/>
      <c r="AH1097" s="1625"/>
      <c r="AI1097" s="1625"/>
      <c r="AJ1097" s="1625"/>
      <c r="AK1097" s="1625"/>
      <c r="AL1097" s="1625"/>
      <c r="AM1097" s="1625"/>
      <c r="AN1097" s="1625"/>
      <c r="AO1097" s="1707"/>
      <c r="AP1097" s="1706"/>
      <c r="AQ1097" s="1706"/>
      <c r="AR1097" s="1706"/>
      <c r="AS1097" s="1706"/>
      <c r="AT1097" s="1706"/>
      <c r="AU1097" s="1706"/>
      <c r="AV1097" s="1706"/>
      <c r="AW1097" s="1706"/>
      <c r="CB1097" s="1611"/>
      <c r="CC1097" s="1611"/>
      <c r="CD1097" s="1611"/>
      <c r="CE1097" s="1611"/>
      <c r="CF1097" s="1611"/>
      <c r="CG1097" s="1611"/>
      <c r="CH1097" s="1611"/>
    </row>
    <row r="1098" spans="3:86">
      <c r="C1098" s="2414" t="s">
        <v>1094</v>
      </c>
      <c r="D1098" s="2414"/>
      <c r="E1098" s="2414"/>
      <c r="F1098" s="2414"/>
      <c r="G1098" s="2414"/>
      <c r="H1098" s="2414"/>
      <c r="I1098" s="2414"/>
      <c r="J1098" s="2414"/>
      <c r="K1098" s="2414"/>
      <c r="L1098" s="2414"/>
      <c r="M1098" s="2414"/>
      <c r="N1098" s="2414"/>
      <c r="O1098" s="2414"/>
      <c r="P1098" s="2414"/>
      <c r="Q1098" s="2414"/>
      <c r="R1098" s="2414"/>
      <c r="S1098" s="2414"/>
      <c r="T1098" s="2414"/>
      <c r="U1098" s="2414"/>
      <c r="V1098" s="2414"/>
      <c r="W1098" s="2414"/>
      <c r="X1098" s="2414"/>
      <c r="Y1098" s="2414"/>
      <c r="Z1098" s="2414"/>
      <c r="AA1098" s="2414"/>
      <c r="AB1098" s="2414"/>
      <c r="AC1098" s="2414"/>
      <c r="AD1098" s="2414"/>
      <c r="AE1098" s="2414"/>
      <c r="AF1098" s="2414"/>
      <c r="AG1098" s="2414"/>
      <c r="AH1098" s="2414"/>
      <c r="AI1098" s="2414"/>
      <c r="AJ1098" s="2414"/>
      <c r="AK1098" s="2414"/>
      <c r="AL1098" s="2414"/>
      <c r="AM1098" s="2414"/>
      <c r="AN1098" s="2414"/>
      <c r="AO1098" s="2414"/>
      <c r="AP1098" s="2414"/>
      <c r="AQ1098" s="2414"/>
      <c r="AR1098" s="2414"/>
      <c r="AS1098" s="2414"/>
      <c r="AT1098" s="2414"/>
      <c r="AU1098" s="2414"/>
      <c r="AV1098" s="2414"/>
      <c r="AW1098" s="2414"/>
      <c r="CB1098" s="1611"/>
      <c r="CC1098" s="1611"/>
      <c r="CD1098" s="1611"/>
      <c r="CE1098" s="1611"/>
      <c r="CF1098" s="1611"/>
      <c r="CG1098" s="1611"/>
      <c r="CH1098" s="1611"/>
    </row>
    <row r="1099" spans="3:86" ht="65.25" customHeight="1">
      <c r="C1099" s="2250" t="s">
        <v>1566</v>
      </c>
      <c r="D1099" s="2250"/>
      <c r="E1099" s="2250"/>
      <c r="F1099" s="2250"/>
      <c r="G1099" s="2250"/>
      <c r="H1099" s="2250"/>
      <c r="I1099" s="2250"/>
      <c r="J1099" s="2250"/>
      <c r="K1099" s="2250"/>
      <c r="L1099" s="2250"/>
      <c r="M1099" s="2250"/>
      <c r="N1099" s="2250"/>
      <c r="O1099" s="2250"/>
      <c r="P1099" s="2250"/>
      <c r="Q1099" s="2250"/>
      <c r="R1099" s="2250"/>
      <c r="S1099" s="2250"/>
      <c r="T1099" s="2250"/>
      <c r="U1099" s="2250"/>
      <c r="V1099" s="2250"/>
      <c r="W1099" s="2250"/>
      <c r="X1099" s="2250"/>
      <c r="Y1099" s="2250"/>
      <c r="Z1099" s="2250"/>
      <c r="AA1099" s="2250"/>
      <c r="AB1099" s="2250"/>
      <c r="AC1099" s="2250"/>
      <c r="AD1099" s="2250"/>
      <c r="AE1099" s="2250"/>
      <c r="AF1099" s="2250"/>
      <c r="AG1099" s="2250"/>
      <c r="AH1099" s="2250"/>
      <c r="AI1099" s="2250"/>
      <c r="AJ1099" s="2250"/>
      <c r="AK1099" s="2250"/>
      <c r="AL1099" s="2250"/>
      <c r="AM1099" s="2250"/>
      <c r="AN1099" s="2250"/>
      <c r="AO1099" s="2250"/>
      <c r="AP1099" s="2250"/>
      <c r="AQ1099" s="2250"/>
      <c r="AR1099" s="2250"/>
      <c r="AS1099" s="2250"/>
      <c r="AT1099" s="2250"/>
      <c r="AU1099" s="2250"/>
      <c r="AV1099" s="2250"/>
      <c r="AW1099" s="2250"/>
      <c r="CB1099" s="1611"/>
      <c r="CC1099" s="1611"/>
      <c r="CD1099" s="1611"/>
      <c r="CE1099" s="1611"/>
      <c r="CF1099" s="1611"/>
      <c r="CG1099" s="1611"/>
      <c r="CH1099" s="1611"/>
    </row>
    <row r="1100" spans="3:86" ht="9" customHeight="1">
      <c r="C1100" s="1670"/>
      <c r="D1100" s="1670"/>
      <c r="E1100" s="1670"/>
      <c r="F1100" s="1670"/>
      <c r="G1100" s="1670"/>
      <c r="H1100" s="1670"/>
      <c r="I1100" s="1670"/>
      <c r="J1100" s="1670"/>
      <c r="K1100" s="1670"/>
      <c r="L1100" s="1670"/>
      <c r="M1100" s="1670"/>
      <c r="N1100" s="1670"/>
      <c r="O1100" s="1706"/>
      <c r="P1100" s="1706"/>
      <c r="Q1100" s="1706"/>
      <c r="R1100" s="1706"/>
      <c r="S1100" s="1706"/>
      <c r="T1100" s="1706"/>
      <c r="U1100" s="1706"/>
      <c r="V1100" s="1706"/>
      <c r="W1100" s="1707"/>
      <c r="X1100" s="1707"/>
      <c r="Y1100" s="1706"/>
      <c r="Z1100" s="1706"/>
      <c r="AA1100" s="1706"/>
      <c r="AB1100" s="1706"/>
      <c r="AC1100" s="1706"/>
      <c r="AD1100" s="1706"/>
      <c r="AE1100" s="1706"/>
      <c r="AF1100" s="1707"/>
      <c r="AG1100" s="1625"/>
      <c r="AH1100" s="1625"/>
      <c r="AI1100" s="1625"/>
      <c r="AJ1100" s="1625"/>
      <c r="AK1100" s="1625"/>
      <c r="AL1100" s="1625"/>
      <c r="AM1100" s="1625"/>
      <c r="AN1100" s="1625"/>
      <c r="AO1100" s="1707"/>
      <c r="AP1100" s="1706"/>
      <c r="AQ1100" s="1706"/>
      <c r="AR1100" s="1706"/>
      <c r="AS1100" s="1706"/>
      <c r="AT1100" s="1706"/>
      <c r="AU1100" s="1706"/>
      <c r="AV1100" s="1706"/>
      <c r="AW1100" s="1706"/>
      <c r="CB1100" s="1611"/>
      <c r="CC1100" s="1611"/>
      <c r="CD1100" s="1611"/>
      <c r="CE1100" s="1611"/>
      <c r="CF1100" s="1611"/>
      <c r="CG1100" s="1611"/>
      <c r="CH1100" s="1611"/>
    </row>
    <row r="1101" spans="3:86">
      <c r="C1101" s="1672" t="s">
        <v>287</v>
      </c>
      <c r="D1101" s="1670"/>
      <c r="E1101" s="1670"/>
      <c r="F1101" s="1670"/>
      <c r="G1101" s="1670"/>
      <c r="H1101" s="1670"/>
      <c r="I1101" s="1670"/>
      <c r="J1101" s="1670"/>
      <c r="K1101" s="1670"/>
      <c r="L1101" s="1670"/>
      <c r="M1101" s="1670"/>
      <c r="N1101" s="1670"/>
      <c r="O1101" s="1706"/>
      <c r="P1101" s="1706"/>
      <c r="Q1101" s="1706"/>
      <c r="R1101" s="1706"/>
      <c r="S1101" s="1706"/>
      <c r="T1101" s="1706"/>
      <c r="U1101" s="1706"/>
      <c r="V1101" s="1706"/>
      <c r="W1101" s="1707"/>
      <c r="X1101" s="1707"/>
      <c r="Y1101" s="1706"/>
      <c r="Z1101" s="1706"/>
      <c r="AA1101" s="1706"/>
      <c r="AB1101" s="1706"/>
      <c r="AC1101" s="1706"/>
      <c r="AD1101" s="1706"/>
      <c r="AE1101" s="1706"/>
      <c r="AF1101" s="1707"/>
      <c r="AG1101" s="1625"/>
      <c r="AH1101" s="1625"/>
      <c r="AI1101" s="1625"/>
      <c r="AJ1101" s="1625"/>
      <c r="AK1101" s="1625"/>
      <c r="AL1101" s="1625"/>
      <c r="AM1101" s="1625"/>
      <c r="AN1101" s="1625"/>
      <c r="AO1101" s="1707"/>
      <c r="AP1101" s="1706"/>
      <c r="AQ1101" s="1706"/>
      <c r="AR1101" s="1706"/>
      <c r="AS1101" s="1706"/>
      <c r="AT1101" s="1706"/>
      <c r="AU1101" s="1706"/>
      <c r="AV1101" s="1706"/>
      <c r="AW1101" s="1706"/>
      <c r="CB1101" s="1611"/>
      <c r="CC1101" s="1611"/>
      <c r="CD1101" s="1611"/>
      <c r="CE1101" s="1611"/>
      <c r="CF1101" s="1611"/>
      <c r="CG1101" s="1611"/>
      <c r="CH1101" s="1611"/>
    </row>
    <row r="1102" spans="3:86">
      <c r="C1102" s="1702" t="s">
        <v>1095</v>
      </c>
      <c r="D1102" s="1670"/>
      <c r="E1102" s="1670"/>
      <c r="F1102" s="1670"/>
      <c r="G1102" s="1670"/>
      <c r="H1102" s="1670"/>
      <c r="I1102" s="1670"/>
      <c r="J1102" s="1670"/>
      <c r="K1102" s="1670"/>
      <c r="L1102" s="1670"/>
      <c r="M1102" s="1670"/>
      <c r="N1102" s="1670"/>
      <c r="O1102" s="1706"/>
      <c r="P1102" s="1706"/>
      <c r="Q1102" s="1706"/>
      <c r="R1102" s="1706"/>
      <c r="S1102" s="1706"/>
      <c r="T1102" s="1706"/>
      <c r="U1102" s="1706"/>
      <c r="V1102" s="1706"/>
      <c r="W1102" s="1707"/>
      <c r="X1102" s="1707"/>
      <c r="Y1102" s="1706"/>
      <c r="Z1102" s="1706"/>
      <c r="AA1102" s="1706"/>
      <c r="AB1102" s="1706"/>
      <c r="AC1102" s="1706"/>
      <c r="AD1102" s="1706"/>
      <c r="AE1102" s="1706"/>
      <c r="AF1102" s="1707"/>
      <c r="AG1102" s="1625"/>
      <c r="AH1102" s="1625"/>
      <c r="AI1102" s="1625"/>
      <c r="AJ1102" s="1625"/>
      <c r="AK1102" s="1625"/>
      <c r="AL1102" s="1625"/>
      <c r="AM1102" s="1625"/>
      <c r="AN1102" s="1625"/>
      <c r="AO1102" s="1707"/>
      <c r="AP1102" s="1706"/>
      <c r="AQ1102" s="1706"/>
      <c r="AR1102" s="1706"/>
      <c r="AS1102" s="1706"/>
      <c r="AT1102" s="1706"/>
      <c r="AU1102" s="1706"/>
      <c r="AV1102" s="1706"/>
      <c r="AW1102" s="1706"/>
      <c r="CB1102" s="1611"/>
      <c r="CC1102" s="1611"/>
      <c r="CD1102" s="1611"/>
      <c r="CE1102" s="1611"/>
      <c r="CF1102" s="1611"/>
      <c r="CG1102" s="1611"/>
      <c r="CH1102" s="1611"/>
    </row>
    <row r="1103" spans="3:86" ht="11.25" customHeight="1">
      <c r="C1103" s="1670"/>
      <c r="D1103" s="1670"/>
      <c r="E1103" s="1670"/>
      <c r="F1103" s="1670"/>
      <c r="G1103" s="1670"/>
      <c r="H1103" s="1670"/>
      <c r="I1103" s="1670"/>
      <c r="J1103" s="1670"/>
      <c r="K1103" s="1670"/>
      <c r="L1103" s="1670"/>
      <c r="M1103" s="1670"/>
      <c r="N1103" s="1670"/>
      <c r="O1103" s="1706"/>
      <c r="P1103" s="1706"/>
      <c r="Q1103" s="1706"/>
      <c r="R1103" s="1706"/>
      <c r="S1103" s="1706"/>
      <c r="T1103" s="1706"/>
      <c r="U1103" s="1706"/>
      <c r="V1103" s="1706"/>
      <c r="W1103" s="1707"/>
      <c r="X1103" s="1707"/>
      <c r="Y1103" s="1706"/>
      <c r="Z1103" s="1706"/>
      <c r="AA1103" s="1706"/>
      <c r="AB1103" s="1706"/>
      <c r="AC1103" s="1706"/>
      <c r="AD1103" s="1706"/>
      <c r="AE1103" s="1706"/>
      <c r="AF1103" s="1707"/>
      <c r="AG1103" s="1625"/>
      <c r="AH1103" s="1625"/>
      <c r="AI1103" s="1625"/>
      <c r="AJ1103" s="1625"/>
      <c r="AK1103" s="1625"/>
      <c r="AL1103" s="1625"/>
      <c r="AM1103" s="1625"/>
      <c r="AN1103" s="1625"/>
      <c r="AO1103" s="1707"/>
      <c r="AP1103" s="1706"/>
      <c r="AQ1103" s="1706"/>
      <c r="AR1103" s="1706"/>
      <c r="AS1103" s="1706"/>
      <c r="AT1103" s="1706"/>
      <c r="AU1103" s="1706"/>
      <c r="AV1103" s="1706"/>
      <c r="AW1103" s="1706"/>
      <c r="CB1103" s="1611"/>
      <c r="CC1103" s="1611"/>
      <c r="CD1103" s="1611"/>
      <c r="CE1103" s="1611"/>
      <c r="CF1103" s="1611"/>
      <c r="CG1103" s="1611"/>
      <c r="CH1103" s="1611"/>
    </row>
    <row r="1104" spans="3:86" ht="15" customHeight="1">
      <c r="C1104" s="2269" t="s">
        <v>1096</v>
      </c>
      <c r="D1104" s="2269"/>
      <c r="E1104" s="2269"/>
      <c r="F1104" s="2269"/>
      <c r="G1104" s="2269"/>
      <c r="H1104" s="2269"/>
      <c r="I1104" s="2269"/>
      <c r="J1104" s="2269"/>
      <c r="K1104" s="2269"/>
      <c r="L1104" s="2269"/>
      <c r="M1104" s="2269"/>
      <c r="N1104" s="2269"/>
      <c r="O1104" s="2269"/>
      <c r="P1104" s="2269"/>
      <c r="Q1104" s="2269"/>
      <c r="R1104" s="2269"/>
      <c r="S1104" s="2269"/>
      <c r="T1104" s="2269"/>
      <c r="U1104" s="2269"/>
      <c r="V1104" s="2269"/>
      <c r="W1104" s="2269"/>
      <c r="X1104" s="2269"/>
      <c r="Y1104" s="2269"/>
      <c r="Z1104" s="2269"/>
      <c r="AA1104" s="2269"/>
      <c r="AB1104" s="2269"/>
      <c r="AC1104" s="2269"/>
      <c r="AD1104" s="2269"/>
      <c r="AE1104" s="2269"/>
      <c r="AF1104" s="2269"/>
      <c r="AG1104" s="2269"/>
      <c r="AH1104" s="2269"/>
      <c r="AI1104" s="2269"/>
      <c r="AJ1104" s="2269"/>
      <c r="AK1104" s="2269"/>
      <c r="AL1104" s="2269"/>
      <c r="AM1104" s="2269"/>
      <c r="AN1104" s="2269"/>
      <c r="AO1104" s="2269"/>
      <c r="AP1104" s="2269"/>
      <c r="AQ1104" s="2269"/>
      <c r="AR1104" s="2269"/>
      <c r="AS1104" s="2269"/>
      <c r="AT1104" s="2269"/>
      <c r="AU1104" s="2269"/>
      <c r="AV1104" s="2269"/>
      <c r="AW1104" s="2269"/>
      <c r="CB1104" s="1611"/>
      <c r="CC1104" s="1611"/>
      <c r="CD1104" s="1611"/>
      <c r="CE1104" s="1611"/>
      <c r="CF1104" s="1611"/>
      <c r="CG1104" s="1611"/>
      <c r="CH1104" s="1611"/>
    </row>
    <row r="1105" spans="3:90" ht="62.25" customHeight="1">
      <c r="C1105" s="2250" t="s">
        <v>1097</v>
      </c>
      <c r="D1105" s="2250"/>
      <c r="E1105" s="2250"/>
      <c r="F1105" s="2250"/>
      <c r="G1105" s="2250"/>
      <c r="H1105" s="2250"/>
      <c r="I1105" s="2250"/>
      <c r="J1105" s="2250"/>
      <c r="K1105" s="2250"/>
      <c r="L1105" s="2250"/>
      <c r="M1105" s="2250"/>
      <c r="N1105" s="2250"/>
      <c r="O1105" s="2250"/>
      <c r="P1105" s="2250"/>
      <c r="Q1105" s="2250"/>
      <c r="R1105" s="2250"/>
      <c r="S1105" s="2250"/>
      <c r="T1105" s="2250"/>
      <c r="U1105" s="2250"/>
      <c r="V1105" s="2250"/>
      <c r="W1105" s="2250"/>
      <c r="X1105" s="2250"/>
      <c r="Y1105" s="2250"/>
      <c r="Z1105" s="2250"/>
      <c r="AA1105" s="2250"/>
      <c r="AB1105" s="2250"/>
      <c r="AC1105" s="2250"/>
      <c r="AD1105" s="2250"/>
      <c r="AE1105" s="2250"/>
      <c r="AF1105" s="2250"/>
      <c r="AG1105" s="2250"/>
      <c r="AH1105" s="2250"/>
      <c r="AI1105" s="2250"/>
      <c r="AJ1105" s="2250"/>
      <c r="AK1105" s="2250"/>
      <c r="AL1105" s="2250"/>
      <c r="AM1105" s="2250"/>
      <c r="AN1105" s="2250"/>
      <c r="AO1105" s="2250"/>
      <c r="AP1105" s="2250"/>
      <c r="AQ1105" s="2250"/>
      <c r="AR1105" s="2250"/>
      <c r="AS1105" s="2250"/>
      <c r="AT1105" s="2250"/>
      <c r="AU1105" s="2250"/>
      <c r="AV1105" s="2250"/>
      <c r="AW1105" s="2250"/>
      <c r="CB1105" s="1611"/>
      <c r="CC1105" s="1611"/>
      <c r="CD1105" s="1611"/>
      <c r="CE1105" s="1611"/>
      <c r="CF1105" s="1611"/>
      <c r="CG1105" s="1611"/>
      <c r="CH1105" s="1611"/>
    </row>
    <row r="1106" spans="3:90" ht="10.5" customHeight="1">
      <c r="C1106" s="1670"/>
      <c r="D1106" s="1670"/>
      <c r="E1106" s="1670"/>
      <c r="F1106" s="1670"/>
      <c r="G1106" s="1670"/>
      <c r="H1106" s="1670"/>
      <c r="I1106" s="1670"/>
      <c r="J1106" s="1670"/>
      <c r="K1106" s="1670"/>
      <c r="L1106" s="1670"/>
      <c r="M1106" s="1670"/>
      <c r="N1106" s="1670"/>
      <c r="O1106" s="1706"/>
      <c r="P1106" s="1706"/>
      <c r="Q1106" s="1706"/>
      <c r="R1106" s="1706"/>
      <c r="S1106" s="1706"/>
      <c r="T1106" s="1706"/>
      <c r="U1106" s="1706"/>
      <c r="V1106" s="1706"/>
      <c r="W1106" s="1707"/>
      <c r="X1106" s="1707"/>
      <c r="Y1106" s="1706"/>
      <c r="Z1106" s="1706"/>
      <c r="AA1106" s="1706"/>
      <c r="AB1106" s="1706"/>
      <c r="AC1106" s="1706"/>
      <c r="AD1106" s="1706"/>
      <c r="AE1106" s="1706"/>
      <c r="AF1106" s="1707"/>
      <c r="AG1106" s="1625"/>
      <c r="AH1106" s="1625"/>
      <c r="AI1106" s="1625"/>
      <c r="AJ1106" s="1625"/>
      <c r="AK1106" s="1625"/>
      <c r="AL1106" s="1625"/>
      <c r="AM1106" s="1625"/>
      <c r="AN1106" s="1625"/>
      <c r="AO1106" s="1707"/>
      <c r="AP1106" s="1706"/>
      <c r="AQ1106" s="1706"/>
      <c r="AR1106" s="1706"/>
      <c r="AS1106" s="1706"/>
      <c r="AT1106" s="1706"/>
      <c r="AU1106" s="1706"/>
      <c r="AV1106" s="1706"/>
      <c r="AW1106" s="1706"/>
      <c r="CB1106" s="1611"/>
      <c r="CC1106" s="1611"/>
      <c r="CD1106" s="1611"/>
      <c r="CE1106" s="1611"/>
      <c r="CF1106" s="1611"/>
      <c r="CG1106" s="1611"/>
      <c r="CH1106" s="1611"/>
    </row>
    <row r="1107" spans="3:90">
      <c r="C1107" s="1672" t="s">
        <v>1098</v>
      </c>
      <c r="D1107" s="1670"/>
      <c r="E1107" s="1670"/>
      <c r="F1107" s="1670"/>
      <c r="G1107" s="1670"/>
      <c r="H1107" s="1670"/>
      <c r="I1107" s="1670"/>
      <c r="J1107" s="1670"/>
      <c r="K1107" s="1670"/>
      <c r="L1107" s="1670"/>
      <c r="M1107" s="1670"/>
      <c r="N1107" s="1670"/>
      <c r="O1107" s="1706"/>
      <c r="P1107" s="1706"/>
      <c r="Q1107" s="1706"/>
      <c r="R1107" s="1706"/>
      <c r="S1107" s="1706"/>
      <c r="T1107" s="1706"/>
      <c r="U1107" s="1706"/>
      <c r="V1107" s="1706"/>
      <c r="W1107" s="1707"/>
      <c r="X1107" s="1707"/>
      <c r="Y1107" s="1706"/>
      <c r="Z1107" s="1706"/>
      <c r="AA1107" s="1706"/>
      <c r="AB1107" s="1706"/>
      <c r="AC1107" s="1706"/>
      <c r="AD1107" s="1706"/>
      <c r="AE1107" s="1706"/>
      <c r="AF1107" s="1707"/>
      <c r="AG1107" s="1625"/>
      <c r="AH1107" s="1625"/>
      <c r="AI1107" s="1625"/>
      <c r="AJ1107" s="1625"/>
      <c r="AK1107" s="1625"/>
      <c r="AL1107" s="1625"/>
      <c r="AM1107" s="1625"/>
      <c r="AN1107" s="1625"/>
      <c r="AO1107" s="1707"/>
      <c r="AP1107" s="1706"/>
      <c r="AQ1107" s="1706"/>
      <c r="AR1107" s="1706"/>
      <c r="AS1107" s="1706"/>
      <c r="AT1107" s="1706"/>
      <c r="AU1107" s="1706"/>
      <c r="AV1107" s="1706"/>
      <c r="AW1107" s="1706"/>
      <c r="CB1107" s="1611"/>
      <c r="CC1107" s="1611"/>
      <c r="CD1107" s="1611"/>
      <c r="CE1107" s="1611"/>
      <c r="CF1107" s="1611"/>
      <c r="CG1107" s="1611"/>
      <c r="CH1107" s="1611"/>
    </row>
    <row r="1108" spans="3:90" ht="51" customHeight="1">
      <c r="C1108" s="2250" t="s">
        <v>1099</v>
      </c>
      <c r="D1108" s="2250"/>
      <c r="E1108" s="2250"/>
      <c r="F1108" s="2250"/>
      <c r="G1108" s="2250"/>
      <c r="H1108" s="2250"/>
      <c r="I1108" s="2250"/>
      <c r="J1108" s="2250"/>
      <c r="K1108" s="2250"/>
      <c r="L1108" s="2250"/>
      <c r="M1108" s="2250"/>
      <c r="N1108" s="2250"/>
      <c r="O1108" s="2250"/>
      <c r="P1108" s="2250"/>
      <c r="Q1108" s="2250"/>
      <c r="R1108" s="2250"/>
      <c r="S1108" s="2250"/>
      <c r="T1108" s="2250"/>
      <c r="U1108" s="2250"/>
      <c r="V1108" s="2250"/>
      <c r="W1108" s="2250"/>
      <c r="X1108" s="2250"/>
      <c r="Y1108" s="2250"/>
      <c r="Z1108" s="2250"/>
      <c r="AA1108" s="2250"/>
      <c r="AB1108" s="2250"/>
      <c r="AC1108" s="2250"/>
      <c r="AD1108" s="2250"/>
      <c r="AE1108" s="2250"/>
      <c r="AF1108" s="2250"/>
      <c r="AG1108" s="2250"/>
      <c r="AH1108" s="2250"/>
      <c r="AI1108" s="2250"/>
      <c r="AJ1108" s="2250"/>
      <c r="AK1108" s="2250"/>
      <c r="AL1108" s="2250"/>
      <c r="AM1108" s="2250"/>
      <c r="AN1108" s="2250"/>
      <c r="AO1108" s="2250"/>
      <c r="AP1108" s="2250"/>
      <c r="AQ1108" s="2250"/>
      <c r="AR1108" s="2250"/>
      <c r="AS1108" s="2250"/>
      <c r="AT1108" s="2250"/>
      <c r="AU1108" s="2250"/>
      <c r="AV1108" s="2250"/>
      <c r="AW1108" s="2250"/>
      <c r="CB1108" s="1611"/>
      <c r="CC1108" s="1611"/>
      <c r="CD1108" s="1611"/>
      <c r="CE1108" s="1611"/>
      <c r="CF1108" s="1611"/>
      <c r="CG1108" s="1611"/>
      <c r="CH1108" s="1611"/>
    </row>
    <row r="1109" spans="3:90" ht="8.25" customHeight="1">
      <c r="C1109" s="1670"/>
      <c r="D1109" s="1670"/>
      <c r="E1109" s="1670"/>
      <c r="F1109" s="1670"/>
      <c r="G1109" s="1670"/>
      <c r="H1109" s="1670"/>
      <c r="I1109" s="1670"/>
      <c r="J1109" s="1670"/>
      <c r="K1109" s="1670"/>
      <c r="L1109" s="1670"/>
      <c r="M1109" s="1670"/>
      <c r="N1109" s="1670"/>
      <c r="O1109" s="1706"/>
      <c r="P1109" s="1706"/>
      <c r="Q1109" s="1706"/>
      <c r="R1109" s="1706"/>
      <c r="S1109" s="1706"/>
      <c r="T1109" s="1706"/>
      <c r="U1109" s="1706"/>
      <c r="V1109" s="1706"/>
      <c r="W1109" s="1707"/>
      <c r="X1109" s="1707"/>
      <c r="Y1109" s="1706"/>
      <c r="Z1109" s="1706"/>
      <c r="AA1109" s="1706"/>
      <c r="AB1109" s="1706"/>
      <c r="AC1109" s="1706"/>
      <c r="AD1109" s="1706"/>
      <c r="AE1109" s="1706"/>
      <c r="AF1109" s="1707"/>
      <c r="AG1109" s="1625"/>
      <c r="AH1109" s="1625"/>
      <c r="AI1109" s="1625"/>
      <c r="AJ1109" s="1625"/>
      <c r="AK1109" s="1625"/>
      <c r="AL1109" s="1625"/>
      <c r="AM1109" s="1625"/>
      <c r="AN1109" s="1625"/>
      <c r="AO1109" s="1707"/>
      <c r="AP1109" s="1706"/>
      <c r="AQ1109" s="1706"/>
      <c r="AR1109" s="1706"/>
      <c r="AS1109" s="1706"/>
      <c r="AT1109" s="1706"/>
      <c r="AU1109" s="1706"/>
      <c r="AV1109" s="1706"/>
      <c r="AW1109" s="1706"/>
      <c r="CB1109" s="1611"/>
      <c r="CC1109" s="1611"/>
      <c r="CD1109" s="1611"/>
      <c r="CE1109" s="1611"/>
      <c r="CF1109" s="1611"/>
      <c r="CG1109" s="1611"/>
      <c r="CH1109" s="1611"/>
    </row>
    <row r="1110" spans="3:90">
      <c r="C1110" s="1672" t="s">
        <v>1100</v>
      </c>
      <c r="D1110" s="1670"/>
      <c r="E1110" s="1670"/>
      <c r="F1110" s="1670"/>
      <c r="G1110" s="1670"/>
      <c r="H1110" s="1670"/>
      <c r="I1110" s="1670"/>
      <c r="J1110" s="1670"/>
      <c r="K1110" s="1670"/>
      <c r="L1110" s="1670"/>
      <c r="M1110" s="1670"/>
      <c r="N1110" s="1670"/>
      <c r="O1110" s="1706"/>
      <c r="P1110" s="1706"/>
      <c r="Q1110" s="1706"/>
      <c r="R1110" s="1706"/>
      <c r="S1110" s="1706"/>
      <c r="T1110" s="1706"/>
      <c r="U1110" s="1706"/>
      <c r="V1110" s="1706"/>
      <c r="W1110" s="1707"/>
      <c r="X1110" s="1707"/>
      <c r="Y1110" s="1706"/>
      <c r="Z1110" s="1706"/>
      <c r="AA1110" s="1706"/>
      <c r="AB1110" s="1706"/>
      <c r="AC1110" s="1706"/>
      <c r="AD1110" s="1706"/>
      <c r="AE1110" s="1706"/>
      <c r="AF1110" s="1707"/>
      <c r="AG1110" s="1625"/>
      <c r="AH1110" s="1625"/>
      <c r="AI1110" s="1625"/>
      <c r="AJ1110" s="1625"/>
      <c r="AK1110" s="1625"/>
      <c r="AL1110" s="1625"/>
      <c r="AM1110" s="1625"/>
      <c r="AN1110" s="1625"/>
      <c r="AO1110" s="1707"/>
      <c r="AP1110" s="1706"/>
      <c r="AQ1110" s="1706"/>
      <c r="AR1110" s="1706"/>
      <c r="AS1110" s="1706"/>
      <c r="AT1110" s="1706"/>
      <c r="AU1110" s="1706"/>
      <c r="AV1110" s="1706"/>
      <c r="AW1110" s="1706"/>
      <c r="CB1110" s="1611"/>
      <c r="CC1110" s="1611"/>
      <c r="CD1110" s="1611"/>
      <c r="CE1110" s="1611"/>
      <c r="CF1110" s="1611"/>
      <c r="CG1110" s="1611"/>
      <c r="CH1110" s="1611"/>
    </row>
    <row r="1111" spans="3:90" ht="64.5" customHeight="1">
      <c r="C1111" s="2250" t="s">
        <v>1101</v>
      </c>
      <c r="D1111" s="2250"/>
      <c r="E1111" s="2250"/>
      <c r="F1111" s="2250"/>
      <c r="G1111" s="2250"/>
      <c r="H1111" s="2250"/>
      <c r="I1111" s="2250"/>
      <c r="J1111" s="2250"/>
      <c r="K1111" s="2250"/>
      <c r="L1111" s="2250"/>
      <c r="M1111" s="2250"/>
      <c r="N1111" s="2250"/>
      <c r="O1111" s="2250"/>
      <c r="P1111" s="2250"/>
      <c r="Q1111" s="2250"/>
      <c r="R1111" s="2250"/>
      <c r="S1111" s="2250"/>
      <c r="T1111" s="2250"/>
      <c r="U1111" s="2250"/>
      <c r="V1111" s="2250"/>
      <c r="W1111" s="2250"/>
      <c r="X1111" s="2250"/>
      <c r="Y1111" s="2250"/>
      <c r="Z1111" s="2250"/>
      <c r="AA1111" s="2250"/>
      <c r="AB1111" s="2250"/>
      <c r="AC1111" s="2250"/>
      <c r="AD1111" s="2250"/>
      <c r="AE1111" s="2250"/>
      <c r="AF1111" s="2250"/>
      <c r="AG1111" s="2250"/>
      <c r="AH1111" s="2250"/>
      <c r="AI1111" s="2250"/>
      <c r="AJ1111" s="2250"/>
      <c r="AK1111" s="2250"/>
      <c r="AL1111" s="2250"/>
      <c r="AM1111" s="2250"/>
      <c r="AN1111" s="2250"/>
      <c r="AO1111" s="2250"/>
      <c r="AP1111" s="2250"/>
      <c r="AQ1111" s="2250"/>
      <c r="AR1111" s="2250"/>
      <c r="AS1111" s="2250"/>
      <c r="AT1111" s="2250"/>
      <c r="AU1111" s="2250"/>
      <c r="AV1111" s="2250"/>
      <c r="AW1111" s="2250"/>
      <c r="CB1111" s="1611"/>
      <c r="CC1111" s="1611"/>
      <c r="CD1111" s="1611"/>
      <c r="CE1111" s="1611"/>
      <c r="CF1111" s="1611"/>
      <c r="CG1111" s="1611"/>
      <c r="CH1111" s="1611"/>
    </row>
    <row r="1112" spans="3:90" ht="9" customHeight="1">
      <c r="C1112" s="1670"/>
      <c r="D1112" s="1670"/>
      <c r="E1112" s="1670"/>
      <c r="F1112" s="1670"/>
      <c r="G1112" s="1670"/>
      <c r="H1112" s="1670"/>
      <c r="I1112" s="1670"/>
      <c r="J1112" s="1670"/>
      <c r="K1112" s="1670"/>
      <c r="L1112" s="1670"/>
      <c r="M1112" s="1670"/>
      <c r="N1112" s="1670"/>
      <c r="O1112" s="1706"/>
      <c r="P1112" s="1706"/>
      <c r="Q1112" s="1706"/>
      <c r="R1112" s="1706"/>
      <c r="S1112" s="1706"/>
      <c r="T1112" s="1706"/>
      <c r="U1112" s="1706"/>
      <c r="V1112" s="1706"/>
      <c r="W1112" s="1707"/>
      <c r="X1112" s="1707"/>
      <c r="Y1112" s="1706"/>
      <c r="Z1112" s="1706"/>
      <c r="AA1112" s="1706"/>
      <c r="AB1112" s="1706"/>
      <c r="AC1112" s="1706"/>
      <c r="AD1112" s="1706"/>
      <c r="AE1112" s="1706"/>
      <c r="AF1112" s="1707"/>
      <c r="AG1112" s="1625"/>
      <c r="AH1112" s="1625"/>
      <c r="AI1112" s="1625"/>
      <c r="AJ1112" s="1625"/>
      <c r="AK1112" s="1625"/>
      <c r="AL1112" s="1625"/>
      <c r="AM1112" s="1625"/>
      <c r="AN1112" s="1625"/>
      <c r="AO1112" s="1707"/>
      <c r="AP1112" s="1706"/>
      <c r="AQ1112" s="1706"/>
      <c r="AR1112" s="1706"/>
      <c r="AS1112" s="1706"/>
      <c r="AT1112" s="1706"/>
      <c r="AU1112" s="1706"/>
      <c r="AV1112" s="1706"/>
      <c r="AW1112" s="1706"/>
      <c r="CB1112" s="1611"/>
      <c r="CC1112" s="1611"/>
      <c r="CD1112" s="1611"/>
      <c r="CE1112" s="1611"/>
      <c r="CF1112" s="1611"/>
      <c r="CG1112" s="1611"/>
      <c r="CH1112" s="1611"/>
    </row>
    <row r="1113" spans="3:90">
      <c r="C1113" s="1672" t="s">
        <v>1102</v>
      </c>
      <c r="D1113" s="1670"/>
      <c r="E1113" s="1670"/>
      <c r="F1113" s="1670"/>
      <c r="G1113" s="1670"/>
      <c r="H1113" s="1670"/>
      <c r="I1113" s="1670"/>
      <c r="J1113" s="1670"/>
      <c r="K1113" s="1670"/>
      <c r="L1113" s="1670"/>
      <c r="M1113" s="1670"/>
      <c r="N1113" s="1670"/>
      <c r="O1113" s="1706"/>
      <c r="P1113" s="1706"/>
      <c r="Q1113" s="1706"/>
      <c r="R1113" s="1706"/>
      <c r="S1113" s="1706"/>
      <c r="T1113" s="1706"/>
      <c r="U1113" s="1706"/>
      <c r="V1113" s="1706"/>
      <c r="W1113" s="1707"/>
      <c r="X1113" s="1707"/>
      <c r="Y1113" s="1706"/>
      <c r="Z1113" s="1706"/>
      <c r="AA1113" s="1706"/>
      <c r="AB1113" s="1706"/>
      <c r="AC1113" s="1706"/>
      <c r="AD1113" s="1706"/>
      <c r="AE1113" s="1706"/>
      <c r="AF1113" s="1707"/>
      <c r="AG1113" s="1625"/>
      <c r="AH1113" s="1625"/>
      <c r="AI1113" s="1625"/>
      <c r="AJ1113" s="1625"/>
      <c r="AK1113" s="1625"/>
      <c r="AL1113" s="1625"/>
      <c r="AM1113" s="1625"/>
      <c r="AN1113" s="1625"/>
      <c r="AO1113" s="1707"/>
      <c r="AP1113" s="1706"/>
      <c r="AQ1113" s="1706"/>
      <c r="AR1113" s="1706"/>
      <c r="AS1113" s="1706"/>
      <c r="AT1113" s="1706"/>
      <c r="AU1113" s="1706"/>
      <c r="AV1113" s="1706"/>
      <c r="AW1113" s="1706"/>
      <c r="CB1113" s="1611"/>
      <c r="CC1113" s="1611"/>
      <c r="CD1113" s="1611"/>
      <c r="CE1113" s="1611"/>
      <c r="CF1113" s="1611"/>
      <c r="CG1113" s="1611"/>
      <c r="CH1113" s="1611"/>
    </row>
    <row r="1114" spans="3:90" ht="66" customHeight="1">
      <c r="C1114" s="2250" t="s">
        <v>1103</v>
      </c>
      <c r="D1114" s="2250"/>
      <c r="E1114" s="2250"/>
      <c r="F1114" s="2250"/>
      <c r="G1114" s="2250"/>
      <c r="H1114" s="2250"/>
      <c r="I1114" s="2250"/>
      <c r="J1114" s="2250"/>
      <c r="K1114" s="2250"/>
      <c r="L1114" s="2250"/>
      <c r="M1114" s="2250"/>
      <c r="N1114" s="2250"/>
      <c r="O1114" s="2250"/>
      <c r="P1114" s="2250"/>
      <c r="Q1114" s="2250"/>
      <c r="R1114" s="2250"/>
      <c r="S1114" s="2250"/>
      <c r="T1114" s="2250"/>
      <c r="U1114" s="2250"/>
      <c r="V1114" s="2250"/>
      <c r="W1114" s="2250"/>
      <c r="X1114" s="2250"/>
      <c r="Y1114" s="2250"/>
      <c r="Z1114" s="2250"/>
      <c r="AA1114" s="2250"/>
      <c r="AB1114" s="2250"/>
      <c r="AC1114" s="2250"/>
      <c r="AD1114" s="2250"/>
      <c r="AE1114" s="2250"/>
      <c r="AF1114" s="2250"/>
      <c r="AG1114" s="2250"/>
      <c r="AH1114" s="2250"/>
      <c r="AI1114" s="2250"/>
      <c r="AJ1114" s="2250"/>
      <c r="AK1114" s="2250"/>
      <c r="AL1114" s="2250"/>
      <c r="AM1114" s="2250"/>
      <c r="AN1114" s="2250"/>
      <c r="AO1114" s="2250"/>
      <c r="AP1114" s="2250"/>
      <c r="AQ1114" s="2250"/>
      <c r="AR1114" s="2250"/>
      <c r="AS1114" s="2250"/>
      <c r="AT1114" s="2250"/>
      <c r="AU1114" s="2250"/>
      <c r="AV1114" s="2250"/>
      <c r="AW1114" s="2250"/>
      <c r="CB1114" s="1611"/>
      <c r="CC1114" s="1611"/>
      <c r="CD1114" s="1611"/>
      <c r="CE1114" s="1611"/>
      <c r="CF1114" s="1611"/>
      <c r="CG1114" s="1611"/>
      <c r="CH1114" s="1611"/>
    </row>
    <row r="1115" spans="3:90">
      <c r="C1115" s="1670"/>
      <c r="D1115" s="1670"/>
      <c r="E1115" s="1670"/>
      <c r="F1115" s="1670"/>
      <c r="G1115" s="1670"/>
      <c r="H1115" s="1670"/>
      <c r="I1115" s="1670"/>
      <c r="J1115" s="1670"/>
      <c r="K1115" s="1670"/>
      <c r="L1115" s="1670"/>
      <c r="M1115" s="1670"/>
      <c r="N1115" s="1604"/>
      <c r="O1115" s="1706"/>
      <c r="P1115" s="1706"/>
      <c r="Q1115" s="1706"/>
      <c r="R1115" s="1706"/>
      <c r="S1115" s="1706"/>
      <c r="T1115" s="1706"/>
      <c r="U1115" s="1706"/>
      <c r="V1115" s="1706"/>
      <c r="W1115" s="1261"/>
      <c r="X1115" s="1261"/>
      <c r="Y1115" s="1262"/>
      <c r="Z1115" s="1262"/>
      <c r="AA1115" s="1262"/>
      <c r="AB1115" s="1262"/>
      <c r="AC1115" s="1262"/>
      <c r="AD1115" s="1262"/>
      <c r="AE1115" s="1706"/>
      <c r="AF1115" s="1707"/>
      <c r="AG1115" s="1625"/>
      <c r="AH1115" s="1625"/>
      <c r="AI1115" s="1625"/>
      <c r="AJ1115" s="1625"/>
      <c r="AK1115" s="1625"/>
      <c r="AL1115" s="1625"/>
      <c r="AM1115" s="1625"/>
      <c r="AN1115" s="1625"/>
      <c r="AO1115" s="1707"/>
      <c r="AP1115" s="1706"/>
      <c r="AQ1115" s="1706"/>
      <c r="AR1115" s="1706"/>
      <c r="AS1115" s="1706"/>
      <c r="AT1115" s="1706"/>
      <c r="AU1115" s="1706"/>
      <c r="AV1115" s="1706"/>
      <c r="AW1115" s="1706"/>
      <c r="CB1115" s="1611"/>
      <c r="CC1115" s="1611"/>
      <c r="CD1115" s="1611"/>
      <c r="CE1115" s="1611"/>
      <c r="CF1115" s="1611"/>
      <c r="CG1115" s="1611"/>
      <c r="CH1115" s="1611"/>
    </row>
    <row r="1116" spans="3:90" ht="29.25" customHeight="1">
      <c r="C1116" s="1665"/>
      <c r="D1116" s="1625"/>
      <c r="E1116" s="1625"/>
      <c r="F1116" s="1625"/>
      <c r="G1116" s="1625"/>
      <c r="H1116" s="1625"/>
      <c r="I1116" s="1625"/>
      <c r="J1116" s="1625"/>
      <c r="K1116" s="1625"/>
      <c r="L1116" s="335"/>
      <c r="M1116" s="1263"/>
      <c r="N1116" s="2563" t="s">
        <v>1104</v>
      </c>
      <c r="O1116" s="2563"/>
      <c r="P1116" s="2563"/>
      <c r="Q1116" s="2563"/>
      <c r="R1116" s="2563"/>
      <c r="S1116" s="2563"/>
      <c r="T1116" s="2563"/>
      <c r="U1116" s="2563"/>
      <c r="V1116" s="434"/>
      <c r="W1116" s="2239" t="s">
        <v>1105</v>
      </c>
      <c r="X1116" s="2239"/>
      <c r="Y1116" s="2239"/>
      <c r="Z1116" s="2239"/>
      <c r="AA1116" s="2239"/>
      <c r="AB1116" s="2239"/>
      <c r="AC1116" s="2239"/>
      <c r="AD1116" s="2239"/>
      <c r="AE1116" s="1641"/>
      <c r="AF1116" s="2544" t="s">
        <v>1106</v>
      </c>
      <c r="AG1116" s="2544"/>
      <c r="AH1116" s="2544"/>
      <c r="AI1116" s="2544"/>
      <c r="AJ1116" s="2544"/>
      <c r="AK1116" s="2544"/>
      <c r="AL1116" s="2544"/>
      <c r="AM1116" s="2544"/>
      <c r="AN1116" s="1641"/>
      <c r="AO1116" s="2560" t="s">
        <v>1107</v>
      </c>
      <c r="AP1116" s="2560"/>
      <c r="AQ1116" s="2560"/>
      <c r="AR1116" s="2560"/>
      <c r="AS1116" s="2560"/>
      <c r="AT1116" s="2560"/>
      <c r="AU1116" s="2560"/>
      <c r="AV1116" s="2560"/>
      <c r="AW1116" s="2560"/>
      <c r="BA1116" s="1672"/>
      <c r="BB1116" s="1672"/>
      <c r="BC1116" s="1672"/>
      <c r="BD1116" s="1672"/>
      <c r="BE1116" s="1672"/>
      <c r="BF1116" s="1672"/>
      <c r="BG1116" s="1672"/>
      <c r="BH1116" s="1672"/>
      <c r="BI1116" s="1672"/>
      <c r="BJ1116" s="1672"/>
      <c r="BK1116" s="1672"/>
      <c r="BL1116" s="1672"/>
      <c r="BM1116" s="1672"/>
      <c r="BN1116" s="1672"/>
      <c r="BO1116" s="1672"/>
      <c r="BP1116" s="1672"/>
      <c r="BQ1116" s="1672"/>
      <c r="BR1116" s="1672"/>
      <c r="BU1116" s="257"/>
      <c r="BV1116" s="257"/>
      <c r="BW1116" s="257"/>
      <c r="BX1116" s="257"/>
      <c r="BY1116" s="257"/>
      <c r="BZ1116" s="257"/>
      <c r="CB1116" s="257"/>
      <c r="CC1116" s="257"/>
      <c r="CD1116" s="257"/>
      <c r="CE1116" s="257"/>
      <c r="CF1116" s="257"/>
      <c r="CG1116" s="257"/>
      <c r="CH1116" s="257"/>
      <c r="CK1116" s="1619"/>
      <c r="CL1116" s="1754"/>
    </row>
    <row r="1117" spans="3:90" ht="15" customHeight="1">
      <c r="J1117" s="1736"/>
      <c r="K1117" s="1736"/>
      <c r="L1117" s="1736"/>
      <c r="M1117" s="1344"/>
      <c r="N1117" s="2559" t="s">
        <v>574</v>
      </c>
      <c r="O1117" s="2559"/>
      <c r="P1117" s="2559"/>
      <c r="Q1117" s="2559"/>
      <c r="R1117" s="2559"/>
      <c r="S1117" s="2559"/>
      <c r="T1117" s="2559"/>
      <c r="U1117" s="2559"/>
      <c r="V1117" s="434"/>
      <c r="W1117" s="2545" t="s">
        <v>574</v>
      </c>
      <c r="X1117" s="2545"/>
      <c r="Y1117" s="2545"/>
      <c r="Z1117" s="2545"/>
      <c r="AA1117" s="2545"/>
      <c r="AB1117" s="2545"/>
      <c r="AC1117" s="2545"/>
      <c r="AD1117" s="2545"/>
      <c r="AE1117" s="1641"/>
      <c r="AF1117" s="2545" t="s">
        <v>574</v>
      </c>
      <c r="AG1117" s="2545"/>
      <c r="AH1117" s="2545"/>
      <c r="AI1117" s="2545"/>
      <c r="AJ1117" s="2545"/>
      <c r="AK1117" s="2545"/>
      <c r="AL1117" s="2545"/>
      <c r="AM1117" s="2545"/>
      <c r="AN1117" s="1641"/>
      <c r="AO1117" s="3117" t="s">
        <v>574</v>
      </c>
      <c r="AP1117" s="3117"/>
      <c r="AQ1117" s="3117"/>
      <c r="AR1117" s="3117"/>
      <c r="AS1117" s="3117"/>
      <c r="AT1117" s="3117"/>
      <c r="AU1117" s="3117"/>
      <c r="AV1117" s="3117"/>
      <c r="AW1117" s="3117"/>
      <c r="BA1117" s="1672"/>
      <c r="BB1117" s="1672"/>
      <c r="BC1117" s="1672"/>
      <c r="BD1117" s="1672"/>
      <c r="BE1117" s="1672"/>
      <c r="BF1117" s="1672"/>
      <c r="BG1117" s="1672"/>
      <c r="BH1117" s="1672"/>
      <c r="BI1117" s="1672"/>
      <c r="BJ1117" s="1672"/>
      <c r="BK1117" s="1672"/>
      <c r="BL1117" s="1672"/>
      <c r="BM1117" s="1672"/>
      <c r="BN1117" s="1672"/>
      <c r="BO1117" s="1672"/>
      <c r="BP1117" s="1672"/>
      <c r="BQ1117" s="1672"/>
      <c r="BR1117" s="1672"/>
      <c r="BU1117" s="257"/>
      <c r="BV1117" s="257"/>
      <c r="BW1117" s="257"/>
      <c r="BX1117" s="257"/>
      <c r="BY1117" s="257"/>
      <c r="BZ1117" s="257"/>
      <c r="CB1117" s="257"/>
      <c r="CC1117" s="257"/>
      <c r="CD1117" s="257"/>
      <c r="CE1117" s="257"/>
      <c r="CF1117" s="257"/>
      <c r="CG1117" s="257"/>
      <c r="CH1117" s="257"/>
      <c r="CK1117" s="1619"/>
      <c r="CL1117" s="1754"/>
    </row>
    <row r="1118" spans="3:90" ht="17.25" customHeight="1">
      <c r="C1118" s="1736" t="s">
        <v>2039</v>
      </c>
      <c r="E1118" s="1736"/>
      <c r="F1118" s="1736"/>
      <c r="G1118" s="1736"/>
      <c r="H1118" s="1736"/>
      <c r="I1118" s="1736"/>
      <c r="J1118" s="1736"/>
      <c r="K1118" s="1736"/>
      <c r="L1118" s="1736"/>
      <c r="M1118" s="1736"/>
      <c r="N1118" s="2359"/>
      <c r="O1118" s="2359"/>
      <c r="P1118" s="2359"/>
      <c r="Q1118" s="2359"/>
      <c r="R1118" s="2359"/>
      <c r="S1118" s="2359"/>
      <c r="T1118" s="2359"/>
      <c r="U1118" s="2359"/>
      <c r="V1118" s="1665"/>
      <c r="W1118" s="2480"/>
      <c r="X1118" s="2480"/>
      <c r="Y1118" s="2480"/>
      <c r="Z1118" s="2480"/>
      <c r="AA1118" s="2480"/>
      <c r="AB1118" s="2480"/>
      <c r="AC1118" s="2480"/>
      <c r="AD1118" s="2480"/>
      <c r="AE1118" s="1706"/>
      <c r="AF1118" s="2480"/>
      <c r="AG1118" s="2480"/>
      <c r="AH1118" s="2480"/>
      <c r="AI1118" s="2480"/>
      <c r="AJ1118" s="2480"/>
      <c r="AK1118" s="2480"/>
      <c r="AL1118" s="2480"/>
      <c r="AM1118" s="2480"/>
      <c r="AN1118" s="1641"/>
      <c r="AO1118" s="2480"/>
      <c r="AP1118" s="2480"/>
      <c r="AQ1118" s="2480"/>
      <c r="AR1118" s="2480"/>
      <c r="AS1118" s="2480"/>
      <c r="AT1118" s="2480"/>
      <c r="AU1118" s="2480"/>
      <c r="AV1118" s="2480"/>
      <c r="AW1118" s="2480"/>
      <c r="BA1118" s="1672"/>
      <c r="BB1118" s="1672"/>
      <c r="BC1118" s="1672"/>
      <c r="BD1118" s="1672"/>
      <c r="BE1118" s="1672"/>
      <c r="BF1118" s="1672"/>
      <c r="BG1118" s="1672"/>
      <c r="BH1118" s="1672"/>
      <c r="BI1118" s="1672"/>
      <c r="BJ1118" s="1672"/>
      <c r="BK1118" s="1672"/>
      <c r="BL1118" s="1672"/>
      <c r="BM1118" s="1672"/>
      <c r="BN1118" s="1672"/>
      <c r="BO1118" s="1672"/>
      <c r="BP1118" s="1672"/>
      <c r="BQ1118" s="1672"/>
      <c r="BR1118" s="1672"/>
      <c r="BU1118" s="257"/>
      <c r="BV1118" s="257"/>
      <c r="BW1118" s="257"/>
      <c r="BX1118" s="257"/>
      <c r="BY1118" s="257"/>
      <c r="BZ1118" s="257"/>
      <c r="CB1118" s="257"/>
      <c r="CC1118" s="257"/>
      <c r="CD1118" s="257"/>
      <c r="CE1118" s="257"/>
      <c r="CF1118" s="257"/>
      <c r="CG1118" s="257"/>
      <c r="CH1118" s="257"/>
      <c r="CK1118" s="1619"/>
      <c r="CL1118" s="1754"/>
    </row>
    <row r="1119" spans="3:90" ht="30.75" customHeight="1">
      <c r="C1119" s="2060" t="s">
        <v>283</v>
      </c>
      <c r="D1119" s="2060"/>
      <c r="E1119" s="2060"/>
      <c r="F1119" s="2060"/>
      <c r="G1119" s="2060"/>
      <c r="H1119" s="2060"/>
      <c r="I1119" s="2060"/>
      <c r="J1119" s="2060"/>
      <c r="K1119" s="2060"/>
      <c r="L1119" s="2060"/>
      <c r="M1119" s="2060"/>
      <c r="N1119" s="2249">
        <v>6763560741</v>
      </c>
      <c r="O1119" s="2249"/>
      <c r="P1119" s="2249"/>
      <c r="Q1119" s="2249"/>
      <c r="R1119" s="2249"/>
      <c r="S1119" s="2249"/>
      <c r="T1119" s="2249"/>
      <c r="U1119" s="2249"/>
      <c r="V1119" s="1686"/>
      <c r="W1119" s="2630"/>
      <c r="X1119" s="2630"/>
      <c r="Y1119" s="2630"/>
      <c r="Z1119" s="2630"/>
      <c r="AA1119" s="2630"/>
      <c r="AB1119" s="2630"/>
      <c r="AC1119" s="2630"/>
      <c r="AD1119" s="2630"/>
      <c r="AE1119" s="1714"/>
      <c r="AF1119" s="2631"/>
      <c r="AG1119" s="2631"/>
      <c r="AH1119" s="2631"/>
      <c r="AI1119" s="2631"/>
      <c r="AJ1119" s="2631"/>
      <c r="AK1119" s="2631"/>
      <c r="AL1119" s="2631"/>
      <c r="AM1119" s="2631"/>
      <c r="AN1119" s="1701"/>
      <c r="AO1119" s="2543">
        <v>6763560741</v>
      </c>
      <c r="AP1119" s="2543"/>
      <c r="AQ1119" s="2543"/>
      <c r="AR1119" s="2543"/>
      <c r="AS1119" s="2543"/>
      <c r="AT1119" s="2543"/>
      <c r="AU1119" s="2543"/>
      <c r="AV1119" s="2543"/>
      <c r="AW1119" s="2543"/>
      <c r="BA1119" s="1672"/>
      <c r="BB1119" s="1672"/>
      <c r="BC1119" s="1672"/>
      <c r="BD1119" s="1672"/>
      <c r="BE1119" s="1672"/>
      <c r="BF1119" s="1672"/>
      <c r="BG1119" s="1672"/>
      <c r="BH1119" s="1672"/>
      <c r="BI1119" s="1672"/>
      <c r="BJ1119" s="1672"/>
      <c r="BK1119" s="1672"/>
      <c r="BL1119" s="1672"/>
      <c r="BM1119" s="1672"/>
      <c r="BN1119" s="1672"/>
      <c r="BO1119" s="1672"/>
      <c r="BP1119" s="1672"/>
      <c r="BQ1119" s="1672"/>
      <c r="BR1119" s="1672"/>
      <c r="BU1119" s="257"/>
      <c r="BV1119" s="257"/>
      <c r="BW1119" s="257"/>
      <c r="BX1119" s="257"/>
      <c r="BY1119" s="257"/>
      <c r="BZ1119" s="257"/>
      <c r="CB1119" s="257"/>
      <c r="CC1119" s="257"/>
      <c r="CD1119" s="257"/>
      <c r="CE1119" s="257"/>
      <c r="CF1119" s="257"/>
      <c r="CG1119" s="257"/>
      <c r="CH1119" s="257"/>
      <c r="CK1119" s="1619"/>
      <c r="CL1119" s="1754"/>
    </row>
    <row r="1120" spans="3:90" ht="30.75" customHeight="1">
      <c r="C1120" s="2060" t="s">
        <v>284</v>
      </c>
      <c r="D1120" s="2060"/>
      <c r="E1120" s="2060"/>
      <c r="F1120" s="2060"/>
      <c r="G1120" s="2060"/>
      <c r="H1120" s="2060"/>
      <c r="I1120" s="2060"/>
      <c r="J1120" s="2060"/>
      <c r="K1120" s="2060"/>
      <c r="L1120" s="2060"/>
      <c r="M1120" s="2060"/>
      <c r="N1120" s="2249">
        <v>617251568725</v>
      </c>
      <c r="O1120" s="2249"/>
      <c r="P1120" s="2249"/>
      <c r="Q1120" s="2249"/>
      <c r="R1120" s="2249"/>
      <c r="S1120" s="2249"/>
      <c r="T1120" s="2249"/>
      <c r="U1120" s="2249"/>
      <c r="V1120" s="1686"/>
      <c r="W1120" s="2543">
        <v>2007317944</v>
      </c>
      <c r="X1120" s="2543"/>
      <c r="Y1120" s="2543"/>
      <c r="Z1120" s="2543"/>
      <c r="AA1120" s="2543"/>
      <c r="AB1120" s="2543"/>
      <c r="AC1120" s="2543"/>
      <c r="AD1120" s="2543"/>
      <c r="AE1120" s="1701"/>
      <c r="AF1120" s="2541"/>
      <c r="AG1120" s="2541"/>
      <c r="AH1120" s="2541"/>
      <c r="AI1120" s="2541"/>
      <c r="AJ1120" s="2541"/>
      <c r="AK1120" s="2541"/>
      <c r="AL1120" s="2541"/>
      <c r="AM1120" s="2541"/>
      <c r="AN1120" s="1701"/>
      <c r="AO1120" s="2543">
        <v>619258886669</v>
      </c>
      <c r="AP1120" s="2543"/>
      <c r="AQ1120" s="2543"/>
      <c r="AR1120" s="2543"/>
      <c r="AS1120" s="2543"/>
      <c r="AT1120" s="2543"/>
      <c r="AU1120" s="2543"/>
      <c r="AV1120" s="2543"/>
      <c r="AW1120" s="2543"/>
      <c r="BA1120" s="1672"/>
      <c r="BB1120" s="1672"/>
      <c r="BC1120" s="1672"/>
      <c r="BD1120" s="1672"/>
      <c r="BE1120" s="1672"/>
      <c r="BF1120" s="1672"/>
      <c r="BG1120" s="1672"/>
      <c r="BH1120" s="1672"/>
      <c r="BI1120" s="1672"/>
      <c r="BJ1120" s="1672"/>
      <c r="BK1120" s="1672"/>
      <c r="BL1120" s="1672"/>
      <c r="BM1120" s="1672"/>
      <c r="BN1120" s="1672"/>
      <c r="BO1120" s="1672"/>
      <c r="BP1120" s="1672"/>
      <c r="BQ1120" s="1672"/>
      <c r="BR1120" s="1672"/>
      <c r="BU1120" s="257"/>
      <c r="BV1120" s="257"/>
      <c r="BW1120" s="257"/>
      <c r="BX1120" s="257"/>
      <c r="BY1120" s="257"/>
      <c r="BZ1120" s="257"/>
      <c r="CB1120" s="257"/>
      <c r="CC1120" s="257"/>
      <c r="CD1120" s="257"/>
      <c r="CE1120" s="257"/>
      <c r="CF1120" s="257"/>
      <c r="CG1120" s="257"/>
      <c r="CH1120" s="257"/>
      <c r="CK1120" s="1876"/>
      <c r="CL1120" s="1754"/>
    </row>
    <row r="1121" spans="3:90" ht="17.25" customHeight="1">
      <c r="C1121" s="1737" t="s">
        <v>1090</v>
      </c>
      <c r="E1121" s="1625"/>
      <c r="F1121" s="1625"/>
      <c r="G1121" s="1625"/>
      <c r="H1121" s="1625"/>
      <c r="I1121" s="1625"/>
      <c r="J1121" s="1625"/>
      <c r="K1121" s="1625"/>
      <c r="L1121" s="1625"/>
      <c r="M1121" s="1625"/>
      <c r="N1121" s="2249">
        <v>0</v>
      </c>
      <c r="O1121" s="2249"/>
      <c r="P1121" s="2249"/>
      <c r="Q1121" s="2249"/>
      <c r="R1121" s="2249"/>
      <c r="S1121" s="2249"/>
      <c r="T1121" s="2249"/>
      <c r="U1121" s="2249"/>
      <c r="V1121" s="1686"/>
      <c r="W1121" s="2561"/>
      <c r="X1121" s="2561"/>
      <c r="Y1121" s="2561"/>
      <c r="Z1121" s="2561"/>
      <c r="AA1121" s="2561"/>
      <c r="AB1121" s="2561"/>
      <c r="AC1121" s="2561"/>
      <c r="AD1121" s="2561"/>
      <c r="AE1121" s="1705"/>
      <c r="AF1121" s="2542"/>
      <c r="AG1121" s="2542"/>
      <c r="AH1121" s="2542"/>
      <c r="AI1121" s="2542"/>
      <c r="AJ1121" s="2542"/>
      <c r="AK1121" s="2542"/>
      <c r="AL1121" s="2542"/>
      <c r="AM1121" s="2542"/>
      <c r="AN1121" s="1701"/>
      <c r="AO1121" s="2543">
        <v>0</v>
      </c>
      <c r="AP1121" s="2543"/>
      <c r="AQ1121" s="2543"/>
      <c r="AR1121" s="2543"/>
      <c r="AS1121" s="2543"/>
      <c r="AT1121" s="2543"/>
      <c r="AU1121" s="2543"/>
      <c r="AV1121" s="2543"/>
      <c r="AW1121" s="2543"/>
      <c r="BA1121" s="1672"/>
      <c r="BB1121" s="1672"/>
      <c r="BC1121" s="1672"/>
      <c r="BD1121" s="1672"/>
      <c r="BE1121" s="1672"/>
      <c r="BF1121" s="1672"/>
      <c r="BG1121" s="1672"/>
      <c r="BH1121" s="1672"/>
      <c r="BI1121" s="1672"/>
      <c r="BJ1121" s="1672"/>
      <c r="BK1121" s="1672"/>
      <c r="BL1121" s="1672"/>
      <c r="BM1121" s="1672"/>
      <c r="BN1121" s="1672"/>
      <c r="BO1121" s="1672"/>
      <c r="BP1121" s="1672"/>
      <c r="BQ1121" s="1672"/>
      <c r="BR1121" s="1672"/>
      <c r="BU1121" s="257"/>
      <c r="BV1121" s="257"/>
      <c r="BW1121" s="257"/>
      <c r="BX1121" s="257"/>
      <c r="BY1121" s="257"/>
      <c r="BZ1121" s="257"/>
      <c r="CB1121" s="257"/>
      <c r="CC1121" s="257"/>
      <c r="CD1121" s="257"/>
      <c r="CE1121" s="257"/>
      <c r="CF1121" s="257"/>
      <c r="CG1121" s="257"/>
      <c r="CH1121" s="257"/>
      <c r="CK1121" s="1619"/>
      <c r="CL1121" s="1754"/>
    </row>
    <row r="1122" spans="3:90" ht="17.25" hidden="1" customHeight="1">
      <c r="C1122" s="1702" t="s">
        <v>1091</v>
      </c>
      <c r="D1122" s="1670"/>
      <c r="E1122" s="1670"/>
      <c r="F1122" s="1670"/>
      <c r="G1122" s="1670"/>
      <c r="H1122" s="1670"/>
      <c r="I1122" s="1670"/>
      <c r="J1122" s="1670"/>
      <c r="K1122" s="1670"/>
      <c r="L1122" s="1670"/>
      <c r="M1122" s="1670"/>
      <c r="N1122" s="2599"/>
      <c r="O1122" s="2599"/>
      <c r="P1122" s="2599"/>
      <c r="Q1122" s="2599"/>
      <c r="R1122" s="2599"/>
      <c r="S1122" s="2599"/>
      <c r="T1122" s="2599"/>
      <c r="U1122" s="2599"/>
      <c r="V1122" s="1691"/>
      <c r="W1122" s="2561"/>
      <c r="X1122" s="2561"/>
      <c r="Y1122" s="2561"/>
      <c r="Z1122" s="2561"/>
      <c r="AA1122" s="2561"/>
      <c r="AB1122" s="2561"/>
      <c r="AC1122" s="2561"/>
      <c r="AD1122" s="2561"/>
      <c r="AE1122" s="1705"/>
      <c r="AF1122" s="2542"/>
      <c r="AG1122" s="2542"/>
      <c r="AH1122" s="2542"/>
      <c r="AI1122" s="2542"/>
      <c r="AJ1122" s="2542"/>
      <c r="AK1122" s="2542"/>
      <c r="AL1122" s="2542"/>
      <c r="AM1122" s="2542"/>
      <c r="AN1122" s="1701"/>
      <c r="AO1122" s="2628">
        <v>0</v>
      </c>
      <c r="AP1122" s="2628"/>
      <c r="AQ1122" s="2628"/>
      <c r="AR1122" s="2628"/>
      <c r="AS1122" s="2628"/>
      <c r="AT1122" s="2628"/>
      <c r="AU1122" s="2628"/>
      <c r="AV1122" s="2628"/>
      <c r="AW1122" s="2628"/>
      <c r="CB1122" s="1611"/>
      <c r="CC1122" s="1611"/>
      <c r="CD1122" s="1611"/>
      <c r="CE1122" s="1611"/>
      <c r="CF1122" s="1611"/>
      <c r="CG1122" s="1611"/>
      <c r="CH1122" s="1611"/>
    </row>
    <row r="1123" spans="3:90" ht="17.25" customHeight="1">
      <c r="C1123" s="1702" t="s">
        <v>462</v>
      </c>
      <c r="D1123" s="1670"/>
      <c r="E1123" s="1670"/>
      <c r="F1123" s="1670"/>
      <c r="G1123" s="1670"/>
      <c r="H1123" s="1670"/>
      <c r="I1123" s="1670"/>
      <c r="J1123" s="1670"/>
      <c r="K1123" s="1670"/>
      <c r="L1123" s="1670"/>
      <c r="M1123" s="1670"/>
      <c r="N1123" s="2359"/>
      <c r="O1123" s="2359"/>
      <c r="P1123" s="2359"/>
      <c r="Q1123" s="2359"/>
      <c r="R1123" s="2359"/>
      <c r="S1123" s="2359"/>
      <c r="T1123" s="2359"/>
      <c r="U1123" s="2359"/>
      <c r="V1123" s="1691"/>
      <c r="W1123" s="2468">
        <v>164095176260</v>
      </c>
      <c r="X1123" s="2468"/>
      <c r="Y1123" s="2468"/>
      <c r="Z1123" s="2468"/>
      <c r="AA1123" s="2468"/>
      <c r="AB1123" s="2468"/>
      <c r="AC1123" s="2468"/>
      <c r="AD1123" s="2468"/>
      <c r="AE1123" s="1705"/>
      <c r="AF1123" s="2542"/>
      <c r="AG1123" s="2542"/>
      <c r="AH1123" s="2542"/>
      <c r="AI1123" s="2542"/>
      <c r="AJ1123" s="2542"/>
      <c r="AK1123" s="2542"/>
      <c r="AL1123" s="2542"/>
      <c r="AM1123" s="2542"/>
      <c r="AN1123" s="1701"/>
      <c r="AO1123" s="2543">
        <v>164095176260</v>
      </c>
      <c r="AP1123" s="2543"/>
      <c r="AQ1123" s="2543"/>
      <c r="AR1123" s="2543"/>
      <c r="AS1123" s="2543"/>
      <c r="AT1123" s="2543"/>
      <c r="AU1123" s="2543"/>
      <c r="AV1123" s="2543"/>
      <c r="AW1123" s="2543"/>
      <c r="CB1123" s="1611"/>
      <c r="CC1123" s="1611"/>
      <c r="CD1123" s="1611"/>
      <c r="CE1123" s="1611"/>
      <c r="CF1123" s="1611"/>
      <c r="CG1123" s="1611"/>
      <c r="CH1123" s="1611"/>
    </row>
    <row r="1124" spans="3:90" ht="17.25" customHeight="1" thickBot="1">
      <c r="C1124" s="2394" t="s">
        <v>580</v>
      </c>
      <c r="D1124" s="2394"/>
      <c r="E1124" s="2394"/>
      <c r="F1124" s="2394"/>
      <c r="G1124" s="2394"/>
      <c r="H1124" s="2394"/>
      <c r="I1124" s="2394"/>
      <c r="J1124" s="2394"/>
      <c r="K1124" s="2394"/>
      <c r="L1124" s="2394"/>
      <c r="M1124" s="2562">
        <v>624015129466</v>
      </c>
      <c r="N1124" s="2562"/>
      <c r="O1124" s="2562"/>
      <c r="P1124" s="2562"/>
      <c r="Q1124" s="2562"/>
      <c r="R1124" s="2562"/>
      <c r="S1124" s="2562"/>
      <c r="T1124" s="2562"/>
      <c r="U1124" s="2562"/>
      <c r="V1124" s="1701"/>
      <c r="W1124" s="2562">
        <v>166102494204</v>
      </c>
      <c r="X1124" s="2562"/>
      <c r="Y1124" s="2562"/>
      <c r="Z1124" s="2562"/>
      <c r="AA1124" s="2562"/>
      <c r="AB1124" s="2562"/>
      <c r="AC1124" s="2562"/>
      <c r="AD1124" s="2562"/>
      <c r="AE1124" s="1701"/>
      <c r="AF1124" s="2497">
        <v>0</v>
      </c>
      <c r="AG1124" s="2497"/>
      <c r="AH1124" s="2497"/>
      <c r="AI1124" s="2497"/>
      <c r="AJ1124" s="2497"/>
      <c r="AK1124" s="2497"/>
      <c r="AL1124" s="2497"/>
      <c r="AM1124" s="2497"/>
      <c r="AN1124" s="1741"/>
      <c r="AO1124" s="2562">
        <v>790117623670</v>
      </c>
      <c r="AP1124" s="2562"/>
      <c r="AQ1124" s="2562"/>
      <c r="AR1124" s="2562"/>
      <c r="AS1124" s="2562"/>
      <c r="AT1124" s="2562"/>
      <c r="AU1124" s="2562"/>
      <c r="AV1124" s="2562"/>
      <c r="AW1124" s="2562"/>
      <c r="CB1124" s="1611"/>
      <c r="CC1124" s="1611"/>
      <c r="CD1124" s="1611"/>
      <c r="CE1124" s="1611"/>
      <c r="CF1124" s="1611"/>
      <c r="CG1124" s="1611"/>
      <c r="CH1124" s="1611"/>
    </row>
    <row r="1125" spans="3:90" ht="17.25" customHeight="1" thickTop="1">
      <c r="C1125" s="1736" t="s">
        <v>512</v>
      </c>
      <c r="D1125" s="1670"/>
      <c r="E1125" s="1670"/>
      <c r="F1125" s="1670"/>
      <c r="G1125" s="1670"/>
      <c r="H1125" s="1670"/>
      <c r="I1125" s="1670"/>
      <c r="J1125" s="1670"/>
      <c r="K1125" s="1670"/>
      <c r="L1125" s="1670"/>
      <c r="M1125" s="1670"/>
      <c r="N1125" s="2233">
        <v>0</v>
      </c>
      <c r="O1125" s="2233"/>
      <c r="P1125" s="2233"/>
      <c r="Q1125" s="2233"/>
      <c r="R1125" s="2233"/>
      <c r="S1125" s="2233"/>
      <c r="T1125" s="2233"/>
      <c r="U1125" s="2233"/>
      <c r="V1125" s="1625"/>
      <c r="W1125" s="2576"/>
      <c r="X1125" s="2576"/>
      <c r="Y1125" s="2576"/>
      <c r="Z1125" s="2576"/>
      <c r="AA1125" s="2576"/>
      <c r="AB1125" s="2576"/>
      <c r="AC1125" s="2576"/>
      <c r="AD1125" s="2576"/>
      <c r="AE1125" s="1707"/>
      <c r="AF1125" s="2461"/>
      <c r="AG1125" s="2461"/>
      <c r="AH1125" s="2461"/>
      <c r="AI1125" s="2461"/>
      <c r="AJ1125" s="2461"/>
      <c r="AK1125" s="2461"/>
      <c r="AL1125" s="2461"/>
      <c r="AM1125" s="2461"/>
      <c r="AN1125" s="1641"/>
      <c r="AO1125" s="2576"/>
      <c r="AP1125" s="2576"/>
      <c r="AQ1125" s="2576"/>
      <c r="AR1125" s="2576"/>
      <c r="AS1125" s="2576"/>
      <c r="AT1125" s="2576"/>
      <c r="AU1125" s="2576"/>
      <c r="AV1125" s="2576"/>
      <c r="AW1125" s="2576"/>
      <c r="CB1125" s="1611"/>
      <c r="CC1125" s="1611"/>
      <c r="CD1125" s="1611"/>
      <c r="CE1125" s="1611"/>
      <c r="CF1125" s="1611"/>
      <c r="CG1125" s="1611"/>
      <c r="CH1125" s="1611"/>
    </row>
    <row r="1126" spans="3:90" ht="32.25" customHeight="1">
      <c r="C1126" s="2060" t="s">
        <v>283</v>
      </c>
      <c r="D1126" s="2060"/>
      <c r="E1126" s="2060"/>
      <c r="F1126" s="2060"/>
      <c r="G1126" s="2060"/>
      <c r="H1126" s="2060"/>
      <c r="I1126" s="2060"/>
      <c r="J1126" s="2060"/>
      <c r="K1126" s="2060"/>
      <c r="L1126" s="2060"/>
      <c r="M1126" s="2060"/>
      <c r="N1126" s="2249">
        <v>42156342744</v>
      </c>
      <c r="O1126" s="2249"/>
      <c r="P1126" s="2249"/>
      <c r="Q1126" s="2249"/>
      <c r="R1126" s="2249"/>
      <c r="S1126" s="2249"/>
      <c r="T1126" s="2249"/>
      <c r="U1126" s="2249"/>
      <c r="V1126" s="1638"/>
      <c r="W1126" s="2576"/>
      <c r="X1126" s="2576"/>
      <c r="Y1126" s="2576"/>
      <c r="Z1126" s="2576"/>
      <c r="AA1126" s="2576"/>
      <c r="AB1126" s="2576"/>
      <c r="AC1126" s="2576"/>
      <c r="AD1126" s="2576"/>
      <c r="AE1126" s="1707"/>
      <c r="AF1126" s="2461"/>
      <c r="AG1126" s="2461"/>
      <c r="AH1126" s="2461"/>
      <c r="AI1126" s="2461"/>
      <c r="AJ1126" s="2461"/>
      <c r="AK1126" s="2461"/>
      <c r="AL1126" s="2461"/>
      <c r="AM1126" s="2461"/>
      <c r="AN1126" s="1641"/>
      <c r="AO1126" s="2543">
        <v>42156342744</v>
      </c>
      <c r="AP1126" s="2543"/>
      <c r="AQ1126" s="2543"/>
      <c r="AR1126" s="2543"/>
      <c r="AS1126" s="2543"/>
      <c r="AT1126" s="2543"/>
      <c r="AU1126" s="2543"/>
      <c r="AV1126" s="2543"/>
      <c r="AW1126" s="2543"/>
      <c r="CB1126" s="1611"/>
      <c r="CC1126" s="1611"/>
      <c r="CD1126" s="1611"/>
      <c r="CE1126" s="1611"/>
      <c r="CF1126" s="1611"/>
      <c r="CG1126" s="1611"/>
      <c r="CH1126" s="1611"/>
    </row>
    <row r="1127" spans="3:90" ht="30" customHeight="1">
      <c r="C1127" s="2060" t="s">
        <v>284</v>
      </c>
      <c r="D1127" s="2060"/>
      <c r="E1127" s="2060"/>
      <c r="F1127" s="2060"/>
      <c r="G1127" s="2060"/>
      <c r="H1127" s="2060"/>
      <c r="I1127" s="2060"/>
      <c r="J1127" s="2060"/>
      <c r="K1127" s="2060"/>
      <c r="L1127" s="2060"/>
      <c r="M1127" s="2060"/>
      <c r="N1127" s="2249">
        <v>415750809913</v>
      </c>
      <c r="O1127" s="2249"/>
      <c r="P1127" s="2249"/>
      <c r="Q1127" s="2249"/>
      <c r="R1127" s="2249"/>
      <c r="S1127" s="2249"/>
      <c r="T1127" s="2249"/>
      <c r="U1127" s="2249"/>
      <c r="V1127" s="1638"/>
      <c r="W1127" s="2621">
        <v>1513824540</v>
      </c>
      <c r="X1127" s="2621"/>
      <c r="Y1127" s="2621"/>
      <c r="Z1127" s="2621"/>
      <c r="AA1127" s="2621"/>
      <c r="AB1127" s="2621"/>
      <c r="AC1127" s="2621"/>
      <c r="AD1127" s="2621"/>
      <c r="AE1127" s="1707"/>
      <c r="AF1127" s="2461"/>
      <c r="AG1127" s="2461"/>
      <c r="AH1127" s="2461"/>
      <c r="AI1127" s="2461"/>
      <c r="AJ1127" s="2461"/>
      <c r="AK1127" s="2461"/>
      <c r="AL1127" s="2461"/>
      <c r="AM1127" s="2461"/>
      <c r="AN1127" s="1641"/>
      <c r="AO1127" s="2543">
        <v>417264634453</v>
      </c>
      <c r="AP1127" s="2543"/>
      <c r="AQ1127" s="2543"/>
      <c r="AR1127" s="2543"/>
      <c r="AS1127" s="2543"/>
      <c r="AT1127" s="2543"/>
      <c r="AU1127" s="2543"/>
      <c r="AV1127" s="2543"/>
      <c r="AW1127" s="2543"/>
      <c r="CB1127" s="1611"/>
      <c r="CC1127" s="1611"/>
      <c r="CD1127" s="1611"/>
      <c r="CE1127" s="1611"/>
      <c r="CF1127" s="1611"/>
      <c r="CG1127" s="1611"/>
      <c r="CH1127" s="1611"/>
    </row>
    <row r="1128" spans="3:90" ht="17.25" customHeight="1">
      <c r="C1128" s="1737" t="s">
        <v>1090</v>
      </c>
      <c r="D1128" s="1670"/>
      <c r="E1128" s="1670"/>
      <c r="F1128" s="1670"/>
      <c r="G1128" s="1670"/>
      <c r="H1128" s="1670"/>
      <c r="I1128" s="1670"/>
      <c r="J1128" s="1670"/>
      <c r="K1128" s="1670"/>
      <c r="L1128" s="1670"/>
      <c r="M1128" s="1670"/>
      <c r="N1128" s="2255">
        <v>78765000000</v>
      </c>
      <c r="O1128" s="2255"/>
      <c r="P1128" s="2255"/>
      <c r="Q1128" s="2255"/>
      <c r="R1128" s="2255"/>
      <c r="S1128" s="2255"/>
      <c r="T1128" s="2255"/>
      <c r="U1128" s="2255"/>
      <c r="V1128" s="1638"/>
      <c r="W1128" s="2576"/>
      <c r="X1128" s="2576"/>
      <c r="Y1128" s="2576"/>
      <c r="Z1128" s="2576"/>
      <c r="AA1128" s="2576"/>
      <c r="AB1128" s="2576"/>
      <c r="AC1128" s="2576"/>
      <c r="AD1128" s="2576"/>
      <c r="AE1128" s="1707"/>
      <c r="AF1128" s="2461"/>
      <c r="AG1128" s="2461"/>
      <c r="AH1128" s="2461"/>
      <c r="AI1128" s="2461"/>
      <c r="AJ1128" s="2461"/>
      <c r="AK1128" s="2461"/>
      <c r="AL1128" s="2461"/>
      <c r="AM1128" s="2461"/>
      <c r="AN1128" s="1641"/>
      <c r="AO1128" s="2543">
        <v>78765000000</v>
      </c>
      <c r="AP1128" s="2543"/>
      <c r="AQ1128" s="2543"/>
      <c r="AR1128" s="2543"/>
      <c r="AS1128" s="2543"/>
      <c r="AT1128" s="2543"/>
      <c r="AU1128" s="2543"/>
      <c r="AV1128" s="2543"/>
      <c r="AW1128" s="2543"/>
      <c r="CB1128" s="1611"/>
      <c r="CC1128" s="1611"/>
      <c r="CD1128" s="1611"/>
      <c r="CE1128" s="1611"/>
      <c r="CF1128" s="1611"/>
      <c r="CG1128" s="1611"/>
      <c r="CH1128" s="1611"/>
    </row>
    <row r="1129" spans="3:90" ht="17.25" hidden="1" customHeight="1">
      <c r="C1129" s="1702" t="s">
        <v>1091</v>
      </c>
      <c r="D1129" s="1670"/>
      <c r="E1129" s="1670"/>
      <c r="F1129" s="1670"/>
      <c r="G1129" s="1670"/>
      <c r="H1129" s="1670"/>
      <c r="I1129" s="1670"/>
      <c r="J1129" s="1670"/>
      <c r="K1129" s="1670"/>
      <c r="L1129" s="1670"/>
      <c r="M1129" s="1670"/>
      <c r="N1129" s="2599"/>
      <c r="O1129" s="2599"/>
      <c r="P1129" s="2599"/>
      <c r="Q1129" s="2599"/>
      <c r="R1129" s="2599"/>
      <c r="S1129" s="2599"/>
      <c r="T1129" s="2599"/>
      <c r="U1129" s="2599"/>
      <c r="V1129" s="1691"/>
      <c r="W1129" s="2576"/>
      <c r="X1129" s="2576"/>
      <c r="Y1129" s="2576"/>
      <c r="Z1129" s="2576"/>
      <c r="AA1129" s="2576"/>
      <c r="AB1129" s="2576"/>
      <c r="AC1129" s="2576"/>
      <c r="AD1129" s="2576"/>
      <c r="AE1129" s="1707"/>
      <c r="AF1129" s="2461"/>
      <c r="AG1129" s="2461"/>
      <c r="AH1129" s="2461"/>
      <c r="AI1129" s="2461"/>
      <c r="AJ1129" s="2461"/>
      <c r="AK1129" s="2461"/>
      <c r="AL1129" s="2461"/>
      <c r="AM1129" s="2461"/>
      <c r="AN1129" s="1641"/>
      <c r="AO1129" s="2628">
        <v>0</v>
      </c>
      <c r="AP1129" s="2628"/>
      <c r="AQ1129" s="2628"/>
      <c r="AR1129" s="2628"/>
      <c r="AS1129" s="2628"/>
      <c r="AT1129" s="2628"/>
      <c r="AU1129" s="2628"/>
      <c r="AV1129" s="2628"/>
      <c r="AW1129" s="2628"/>
      <c r="CB1129" s="1611"/>
      <c r="CC1129" s="1611"/>
      <c r="CD1129" s="1611"/>
      <c r="CE1129" s="1611"/>
      <c r="CF1129" s="1611"/>
      <c r="CG1129" s="1611"/>
      <c r="CH1129" s="1611"/>
    </row>
    <row r="1130" spans="3:90" ht="17.25" customHeight="1">
      <c r="C1130" s="1702" t="s">
        <v>462</v>
      </c>
      <c r="D1130" s="1670"/>
      <c r="E1130" s="1670"/>
      <c r="F1130" s="1670"/>
      <c r="G1130" s="1670"/>
      <c r="H1130" s="1670"/>
      <c r="I1130" s="1670"/>
      <c r="J1130" s="1670"/>
      <c r="K1130" s="1670"/>
      <c r="L1130" s="1670"/>
      <c r="M1130" s="1670"/>
      <c r="N1130" s="2599"/>
      <c r="O1130" s="2599"/>
      <c r="P1130" s="2599"/>
      <c r="Q1130" s="2599"/>
      <c r="R1130" s="2599"/>
      <c r="S1130" s="2599"/>
      <c r="T1130" s="2599"/>
      <c r="U1130" s="2599"/>
      <c r="V1130" s="1691"/>
      <c r="W1130" s="2621">
        <v>9241676260</v>
      </c>
      <c r="X1130" s="2621"/>
      <c r="Y1130" s="2621"/>
      <c r="Z1130" s="2621"/>
      <c r="AA1130" s="2621"/>
      <c r="AB1130" s="2621"/>
      <c r="AC1130" s="2621"/>
      <c r="AD1130" s="2621"/>
      <c r="AE1130" s="1707"/>
      <c r="AF1130" s="2461"/>
      <c r="AG1130" s="2461"/>
      <c r="AH1130" s="2461"/>
      <c r="AI1130" s="2461"/>
      <c r="AJ1130" s="2461"/>
      <c r="AK1130" s="2461"/>
      <c r="AL1130" s="2461"/>
      <c r="AM1130" s="2461"/>
      <c r="AN1130" s="1641"/>
      <c r="AO1130" s="2543">
        <v>9241676260</v>
      </c>
      <c r="AP1130" s="2543"/>
      <c r="AQ1130" s="2543"/>
      <c r="AR1130" s="2543"/>
      <c r="AS1130" s="2543"/>
      <c r="AT1130" s="2543"/>
      <c r="AU1130" s="2543"/>
      <c r="AV1130" s="2543"/>
      <c r="AW1130" s="2543"/>
      <c r="CB1130" s="1611"/>
      <c r="CC1130" s="1611"/>
      <c r="CD1130" s="1611"/>
      <c r="CE1130" s="1611"/>
      <c r="CF1130" s="1611"/>
      <c r="CG1130" s="1611"/>
      <c r="CH1130" s="1611"/>
    </row>
    <row r="1131" spans="3:90" ht="17.25" customHeight="1" thickBot="1">
      <c r="C1131" s="2599" t="s">
        <v>580</v>
      </c>
      <c r="D1131" s="2599"/>
      <c r="E1131" s="2599"/>
      <c r="F1131" s="2599"/>
      <c r="G1131" s="2599"/>
      <c r="H1131" s="2599"/>
      <c r="I1131" s="2599"/>
      <c r="J1131" s="2599"/>
      <c r="K1131" s="2599"/>
      <c r="L1131" s="2599"/>
      <c r="M1131" s="2562">
        <v>536672152657</v>
      </c>
      <c r="N1131" s="2562"/>
      <c r="O1131" s="2562"/>
      <c r="P1131" s="2562"/>
      <c r="Q1131" s="2562"/>
      <c r="R1131" s="2562"/>
      <c r="S1131" s="2562"/>
      <c r="T1131" s="2562"/>
      <c r="U1131" s="2562"/>
      <c r="V1131" s="1701"/>
      <c r="W1131" s="2562">
        <v>10755500800</v>
      </c>
      <c r="X1131" s="2562"/>
      <c r="Y1131" s="2562"/>
      <c r="Z1131" s="2562"/>
      <c r="AA1131" s="2562"/>
      <c r="AB1131" s="2562"/>
      <c r="AC1131" s="2562"/>
      <c r="AD1131" s="2562"/>
      <c r="AE1131" s="1701"/>
      <c r="AF1131" s="2497">
        <v>0</v>
      </c>
      <c r="AG1131" s="2497"/>
      <c r="AH1131" s="2497"/>
      <c r="AI1131" s="2497"/>
      <c r="AJ1131" s="2497"/>
      <c r="AK1131" s="2497"/>
      <c r="AL1131" s="2497"/>
      <c r="AM1131" s="2497"/>
      <c r="AN1131" s="1741"/>
      <c r="AO1131" s="2562">
        <v>547427653457</v>
      </c>
      <c r="AP1131" s="2562"/>
      <c r="AQ1131" s="2562"/>
      <c r="AR1131" s="2562"/>
      <c r="AS1131" s="2562"/>
      <c r="AT1131" s="2562"/>
      <c r="AU1131" s="2562"/>
      <c r="AV1131" s="2562"/>
      <c r="AW1131" s="2562"/>
      <c r="CB1131" s="1611"/>
      <c r="CC1131" s="1611"/>
      <c r="CD1131" s="1611"/>
      <c r="CE1131" s="1611"/>
      <c r="CF1131" s="1611"/>
      <c r="CG1131" s="1611"/>
      <c r="CH1131" s="1611"/>
    </row>
    <row r="1132" spans="3:90" ht="11.25" customHeight="1" thickTop="1">
      <c r="C1132" s="1670"/>
      <c r="D1132" s="1670"/>
      <c r="E1132" s="1670"/>
      <c r="F1132" s="1670"/>
      <c r="G1132" s="1670"/>
      <c r="H1132" s="1670"/>
      <c r="I1132" s="1670"/>
      <c r="J1132" s="1670"/>
      <c r="K1132" s="1670"/>
      <c r="L1132" s="1670"/>
      <c r="M1132" s="1670"/>
      <c r="N1132" s="1670"/>
      <c r="O1132" s="1706"/>
      <c r="P1132" s="1706"/>
      <c r="Q1132" s="1706"/>
      <c r="R1132" s="1706"/>
      <c r="S1132" s="1706"/>
      <c r="T1132" s="1706"/>
      <c r="U1132" s="1706"/>
      <c r="V1132" s="1706"/>
      <c r="W1132" s="1707"/>
      <c r="X1132" s="1707"/>
      <c r="Y1132" s="1706"/>
      <c r="Z1132" s="1706"/>
      <c r="AA1132" s="1706"/>
      <c r="AB1132" s="1706"/>
      <c r="AC1132" s="1706"/>
      <c r="AD1132" s="1706"/>
      <c r="AE1132" s="1706"/>
      <c r="AF1132" s="1707"/>
      <c r="AG1132" s="1625"/>
      <c r="AH1132" s="1625"/>
      <c r="AI1132" s="1625"/>
      <c r="AJ1132" s="1625"/>
      <c r="AK1132" s="1625"/>
      <c r="AL1132" s="1625"/>
      <c r="AM1132" s="1625"/>
      <c r="AN1132" s="1625"/>
      <c r="AO1132" s="1707"/>
      <c r="AP1132" s="1706"/>
      <c r="AQ1132" s="1706"/>
      <c r="AR1132" s="1706"/>
      <c r="AS1132" s="1706"/>
      <c r="AT1132" s="1706"/>
      <c r="AU1132" s="1706"/>
      <c r="AV1132" s="1706"/>
      <c r="AW1132" s="1706"/>
      <c r="CB1132" s="1611"/>
      <c r="CC1132" s="1611"/>
      <c r="CD1132" s="1611"/>
      <c r="CE1132" s="1611"/>
      <c r="CF1132" s="1611"/>
      <c r="CG1132" s="1611"/>
      <c r="CH1132" s="1611"/>
    </row>
    <row r="1133" spans="3:90" ht="16.5" customHeight="1">
      <c r="C1133" s="1672" t="s">
        <v>165</v>
      </c>
      <c r="D1133" s="1670"/>
      <c r="E1133" s="1670"/>
      <c r="F1133" s="1670"/>
      <c r="G1133" s="1670"/>
      <c r="H1133" s="1670"/>
      <c r="I1133" s="1670"/>
      <c r="J1133" s="1670"/>
      <c r="K1133" s="1670"/>
      <c r="L1133" s="1670"/>
      <c r="M1133" s="1670"/>
      <c r="N1133" s="1670"/>
      <c r="O1133" s="1706"/>
      <c r="P1133" s="1706"/>
      <c r="Q1133" s="1706"/>
      <c r="R1133" s="1706"/>
      <c r="S1133" s="1706"/>
      <c r="T1133" s="1706"/>
      <c r="U1133" s="1706"/>
      <c r="V1133" s="1706"/>
      <c r="W1133" s="1707"/>
      <c r="X1133" s="1707"/>
      <c r="Y1133" s="1706"/>
      <c r="Z1133" s="1706"/>
      <c r="AA1133" s="1706"/>
      <c r="AB1133" s="1706"/>
      <c r="AC1133" s="1706"/>
      <c r="AD1133" s="1706"/>
      <c r="AE1133" s="1706"/>
      <c r="AF1133" s="1707"/>
      <c r="AG1133" s="1625"/>
      <c r="AH1133" s="1625"/>
      <c r="AI1133" s="1625"/>
      <c r="AJ1133" s="1625"/>
      <c r="AK1133" s="1625"/>
      <c r="AL1133" s="1625"/>
      <c r="AM1133" s="1625"/>
      <c r="AN1133" s="1625"/>
      <c r="AO1133" s="1707"/>
      <c r="AP1133" s="1706"/>
      <c r="AQ1133" s="1706"/>
      <c r="AR1133" s="1706"/>
      <c r="AS1133" s="1706"/>
      <c r="AT1133" s="1706"/>
      <c r="AU1133" s="1706"/>
      <c r="AV1133" s="1706"/>
      <c r="AW1133" s="1706"/>
      <c r="CB1133" s="1611"/>
      <c r="CC1133" s="1611"/>
      <c r="CD1133" s="1611"/>
      <c r="CE1133" s="1611"/>
      <c r="CF1133" s="1611"/>
      <c r="CG1133" s="1611"/>
      <c r="CH1133" s="1611"/>
    </row>
    <row r="1134" spans="3:90" ht="49.5" customHeight="1">
      <c r="C1134" s="2250" t="s">
        <v>1108</v>
      </c>
      <c r="D1134" s="2250"/>
      <c r="E1134" s="2250"/>
      <c r="F1134" s="2250"/>
      <c r="G1134" s="2250"/>
      <c r="H1134" s="2250"/>
      <c r="I1134" s="2250"/>
      <c r="J1134" s="2250"/>
      <c r="K1134" s="2250"/>
      <c r="L1134" s="2250"/>
      <c r="M1134" s="2250"/>
      <c r="N1134" s="2250"/>
      <c r="O1134" s="2250"/>
      <c r="P1134" s="2250"/>
      <c r="Q1134" s="2250"/>
      <c r="R1134" s="2250"/>
      <c r="S1134" s="2250"/>
      <c r="T1134" s="2250"/>
      <c r="U1134" s="2250"/>
      <c r="V1134" s="2250"/>
      <c r="W1134" s="2250"/>
      <c r="X1134" s="2250"/>
      <c r="Y1134" s="2250"/>
      <c r="Z1134" s="2250"/>
      <c r="AA1134" s="2250"/>
      <c r="AB1134" s="2250"/>
      <c r="AC1134" s="2250"/>
      <c r="AD1134" s="2250"/>
      <c r="AE1134" s="2250"/>
      <c r="AF1134" s="2250"/>
      <c r="AG1134" s="2250"/>
      <c r="AH1134" s="2250"/>
      <c r="AI1134" s="2250"/>
      <c r="AJ1134" s="2250"/>
      <c r="AK1134" s="2250"/>
      <c r="AL1134" s="2250"/>
      <c r="AM1134" s="2250"/>
      <c r="AN1134" s="2250"/>
      <c r="AO1134" s="2250"/>
      <c r="AP1134" s="2250"/>
      <c r="AQ1134" s="2250"/>
      <c r="AR1134" s="2250"/>
      <c r="AS1134" s="2250"/>
      <c r="AT1134" s="2250"/>
      <c r="AU1134" s="2250"/>
      <c r="AV1134" s="2250"/>
      <c r="AW1134" s="2250"/>
      <c r="CB1134" s="1611"/>
      <c r="CC1134" s="1611"/>
      <c r="CD1134" s="1611"/>
      <c r="CE1134" s="1611"/>
      <c r="CF1134" s="1611"/>
      <c r="CG1134" s="1611"/>
      <c r="CH1134" s="1611"/>
    </row>
    <row r="1135" spans="3:90" ht="36.75" customHeight="1">
      <c r="C1135" s="2250" t="s">
        <v>1109</v>
      </c>
      <c r="D1135" s="2250"/>
      <c r="E1135" s="2250"/>
      <c r="F1135" s="2250"/>
      <c r="G1135" s="2250"/>
      <c r="H1135" s="2250"/>
      <c r="I1135" s="2250"/>
      <c r="J1135" s="2250"/>
      <c r="K1135" s="2250"/>
      <c r="L1135" s="2250"/>
      <c r="M1135" s="2250"/>
      <c r="N1135" s="2250"/>
      <c r="O1135" s="2250"/>
      <c r="P1135" s="2250"/>
      <c r="Q1135" s="2250"/>
      <c r="R1135" s="2250"/>
      <c r="S1135" s="2250"/>
      <c r="T1135" s="2250"/>
      <c r="U1135" s="2250"/>
      <c r="V1135" s="2250"/>
      <c r="W1135" s="2250"/>
      <c r="X1135" s="2250"/>
      <c r="Y1135" s="2250"/>
      <c r="Z1135" s="2250"/>
      <c r="AA1135" s="2250"/>
      <c r="AB1135" s="2250"/>
      <c r="AC1135" s="2250"/>
      <c r="AD1135" s="2250"/>
      <c r="AE1135" s="2250"/>
      <c r="AF1135" s="2250"/>
      <c r="AG1135" s="2250"/>
      <c r="AH1135" s="2250"/>
      <c r="AI1135" s="2250"/>
      <c r="AJ1135" s="2250"/>
      <c r="AK1135" s="2250"/>
      <c r="AL1135" s="2250"/>
      <c r="AM1135" s="2250"/>
      <c r="AN1135" s="2250"/>
      <c r="AO1135" s="2250"/>
      <c r="AP1135" s="2250"/>
      <c r="AQ1135" s="2250"/>
      <c r="AR1135" s="2250"/>
      <c r="AS1135" s="2250"/>
      <c r="AT1135" s="2250"/>
      <c r="AU1135" s="2250"/>
      <c r="AV1135" s="2250"/>
      <c r="AW1135" s="2250"/>
      <c r="CB1135" s="1611"/>
      <c r="CC1135" s="1611"/>
      <c r="CD1135" s="1611"/>
      <c r="CE1135" s="1611"/>
      <c r="CF1135" s="1611"/>
      <c r="CG1135" s="1611"/>
      <c r="CH1135" s="1611"/>
    </row>
    <row r="1136" spans="3:90" hidden="1">
      <c r="C1136" s="1670"/>
      <c r="D1136" s="1670"/>
      <c r="E1136" s="1670"/>
      <c r="F1136" s="1670"/>
      <c r="G1136" s="1670"/>
      <c r="H1136" s="1670"/>
      <c r="I1136" s="1670"/>
      <c r="J1136" s="1670"/>
      <c r="K1136" s="1670"/>
      <c r="L1136" s="1670"/>
      <c r="M1136" s="1670"/>
      <c r="N1136" s="1670"/>
      <c r="O1136" s="1706"/>
      <c r="P1136" s="1706"/>
      <c r="Q1136" s="1706"/>
      <c r="R1136" s="1706"/>
      <c r="S1136" s="1706"/>
      <c r="T1136" s="1706"/>
      <c r="U1136" s="1706"/>
      <c r="V1136" s="1706"/>
      <c r="W1136" s="1707"/>
      <c r="X1136" s="1707"/>
      <c r="Y1136" s="1706"/>
      <c r="Z1136" s="1706"/>
      <c r="AA1136" s="1706"/>
      <c r="AB1136" s="1706"/>
      <c r="AC1136" s="1706"/>
      <c r="AD1136" s="1706"/>
      <c r="AE1136" s="1706"/>
      <c r="AF1136" s="1707"/>
      <c r="AG1136" s="1625"/>
      <c r="AH1136" s="1625"/>
      <c r="AI1136" s="1625"/>
      <c r="AJ1136" s="1625"/>
      <c r="AK1136" s="1625"/>
      <c r="AL1136" s="1625"/>
      <c r="AM1136" s="1625"/>
      <c r="AN1136" s="1625"/>
      <c r="AO1136" s="1707"/>
      <c r="AP1136" s="1706"/>
      <c r="AQ1136" s="1706"/>
      <c r="AR1136" s="1706"/>
      <c r="AS1136" s="1706"/>
      <c r="AT1136" s="1706"/>
      <c r="AU1136" s="1706"/>
      <c r="AV1136" s="1706"/>
      <c r="AW1136" s="1706"/>
      <c r="CB1136" s="1611"/>
      <c r="CC1136" s="1611"/>
      <c r="CD1136" s="1611"/>
      <c r="CE1136" s="1611"/>
      <c r="CF1136" s="1611"/>
      <c r="CG1136" s="1611"/>
      <c r="CH1136" s="1611"/>
    </row>
    <row r="1137" spans="3:90" ht="28.5" customHeight="1">
      <c r="C1137" s="1665"/>
      <c r="D1137" s="1625"/>
      <c r="E1137" s="1625"/>
      <c r="F1137" s="1625"/>
      <c r="G1137" s="1625"/>
      <c r="H1137" s="1625"/>
      <c r="I1137" s="1625"/>
      <c r="J1137" s="1625"/>
      <c r="K1137" s="1625"/>
      <c r="L1137" s="335"/>
      <c r="M1137" s="335"/>
      <c r="N1137" s="335"/>
      <c r="O1137" s="2398" t="s">
        <v>1104</v>
      </c>
      <c r="P1137" s="2398"/>
      <c r="Q1137" s="2398"/>
      <c r="R1137" s="2398"/>
      <c r="S1137" s="2398"/>
      <c r="T1137" s="2398"/>
      <c r="U1137" s="2398"/>
      <c r="V1137" s="2398"/>
      <c r="W1137" s="2398"/>
      <c r="X1137" s="1636"/>
      <c r="Y1137" s="2239" t="s">
        <v>1105</v>
      </c>
      <c r="Z1137" s="2239"/>
      <c r="AA1137" s="2239"/>
      <c r="AB1137" s="2239"/>
      <c r="AC1137" s="2239"/>
      <c r="AD1137" s="2239"/>
      <c r="AE1137" s="2239"/>
      <c r="AF1137" s="2239"/>
      <c r="AH1137" s="2239" t="s">
        <v>1106</v>
      </c>
      <c r="AI1137" s="2239"/>
      <c r="AJ1137" s="2239"/>
      <c r="AK1137" s="2239"/>
      <c r="AL1137" s="2239"/>
      <c r="AM1137" s="2239"/>
      <c r="AN1137" s="2239"/>
      <c r="AO1137" s="1706"/>
      <c r="AP1137" s="2240" t="s">
        <v>1107</v>
      </c>
      <c r="AQ1137" s="2240"/>
      <c r="AR1137" s="2241"/>
      <c r="AS1137" s="2241"/>
      <c r="AT1137" s="2241"/>
      <c r="AU1137" s="2240"/>
      <c r="AV1137" s="2240"/>
      <c r="AW1137" s="2240"/>
      <c r="BA1137" s="1672"/>
      <c r="BB1137" s="1672"/>
      <c r="BC1137" s="1672"/>
      <c r="BD1137" s="1672"/>
      <c r="BE1137" s="1672"/>
      <c r="BF1137" s="1672"/>
      <c r="BG1137" s="1672"/>
      <c r="BH1137" s="1672"/>
      <c r="BI1137" s="1672"/>
      <c r="BJ1137" s="1672"/>
      <c r="BK1137" s="1672"/>
      <c r="BL1137" s="1672"/>
      <c r="BM1137" s="1672"/>
      <c r="BN1137" s="1672"/>
      <c r="BO1137" s="1672"/>
      <c r="BP1137" s="1672"/>
      <c r="BQ1137" s="1672"/>
      <c r="BR1137" s="1672"/>
      <c r="BU1137" s="257"/>
      <c r="BV1137" s="257"/>
      <c r="BW1137" s="257"/>
      <c r="BX1137" s="257"/>
      <c r="BY1137" s="257"/>
      <c r="BZ1137" s="257"/>
      <c r="CB1137" s="257"/>
      <c r="CC1137" s="257"/>
      <c r="CD1137" s="257"/>
      <c r="CE1137" s="257"/>
      <c r="CF1137" s="257"/>
      <c r="CG1137" s="257"/>
      <c r="CH1137" s="257"/>
      <c r="CK1137" s="1619"/>
      <c r="CL1137" s="1754"/>
    </row>
    <row r="1138" spans="3:90" ht="17.25" customHeight="1">
      <c r="J1138" s="1736"/>
      <c r="K1138" s="1736"/>
      <c r="L1138" s="1736"/>
      <c r="M1138" s="1736"/>
      <c r="N1138" s="1736"/>
      <c r="O1138" s="2559" t="s">
        <v>574</v>
      </c>
      <c r="P1138" s="2559"/>
      <c r="Q1138" s="2559"/>
      <c r="R1138" s="2559"/>
      <c r="S1138" s="2559"/>
      <c r="T1138" s="2559"/>
      <c r="U1138" s="2559"/>
      <c r="V1138" s="2559"/>
      <c r="W1138" s="2559"/>
      <c r="X1138" s="1687"/>
      <c r="Y1138" s="2545" t="s">
        <v>574</v>
      </c>
      <c r="Z1138" s="2545"/>
      <c r="AA1138" s="2545"/>
      <c r="AB1138" s="2545"/>
      <c r="AC1138" s="2545"/>
      <c r="AD1138" s="2545"/>
      <c r="AE1138" s="2545"/>
      <c r="AF1138" s="2545"/>
      <c r="AH1138" s="2545" t="s">
        <v>574</v>
      </c>
      <c r="AI1138" s="2545"/>
      <c r="AJ1138" s="2545"/>
      <c r="AK1138" s="2545"/>
      <c r="AL1138" s="2545"/>
      <c r="AM1138" s="2545"/>
      <c r="AN1138" s="2545"/>
      <c r="AO1138" s="1687"/>
      <c r="AP1138" s="3117" t="s">
        <v>574</v>
      </c>
      <c r="AQ1138" s="3117"/>
      <c r="AR1138" s="3117"/>
      <c r="AS1138" s="3117"/>
      <c r="AT1138" s="3117"/>
      <c r="AU1138" s="3117"/>
      <c r="AV1138" s="3117"/>
      <c r="AW1138" s="3117"/>
      <c r="BA1138" s="1672"/>
      <c r="BB1138" s="1672"/>
      <c r="BC1138" s="1672"/>
      <c r="BD1138" s="1672"/>
      <c r="BE1138" s="1672"/>
      <c r="BF1138" s="1672"/>
      <c r="BG1138" s="1672"/>
      <c r="BH1138" s="1672"/>
      <c r="BI1138" s="1672"/>
      <c r="BJ1138" s="1672"/>
      <c r="BK1138" s="1672"/>
      <c r="BL1138" s="1672"/>
      <c r="BM1138" s="1672"/>
      <c r="BN1138" s="1672"/>
      <c r="BO1138" s="1672"/>
      <c r="BP1138" s="1672"/>
      <c r="BQ1138" s="1672"/>
      <c r="BR1138" s="1672"/>
      <c r="BU1138" s="257"/>
      <c r="BV1138" s="257"/>
      <c r="BW1138" s="257"/>
      <c r="BX1138" s="257"/>
      <c r="BY1138" s="257"/>
      <c r="BZ1138" s="257"/>
      <c r="CB1138" s="257"/>
      <c r="CC1138" s="257"/>
      <c r="CD1138" s="257"/>
      <c r="CE1138" s="257"/>
      <c r="CF1138" s="257"/>
      <c r="CG1138" s="257"/>
      <c r="CH1138" s="257"/>
      <c r="CK1138" s="1619"/>
      <c r="CL1138" s="1754"/>
    </row>
    <row r="1139" spans="3:90" ht="17.25" customHeight="1">
      <c r="C1139" s="1736" t="s">
        <v>2039</v>
      </c>
      <c r="E1139" s="1736"/>
      <c r="F1139" s="1736"/>
      <c r="G1139" s="1736"/>
      <c r="H1139" s="1736"/>
      <c r="I1139" s="1736"/>
      <c r="J1139" s="1736"/>
      <c r="K1139" s="1736"/>
      <c r="L1139" s="1736"/>
      <c r="M1139" s="1736"/>
      <c r="N1139" s="1736"/>
      <c r="O1139" s="2274"/>
      <c r="P1139" s="2274"/>
      <c r="Q1139" s="2274"/>
      <c r="R1139" s="2274"/>
      <c r="S1139" s="2274"/>
      <c r="T1139" s="2274"/>
      <c r="U1139" s="2274"/>
      <c r="V1139" s="2274"/>
      <c r="W1139" s="2274"/>
      <c r="X1139" s="1687"/>
      <c r="Y1139" s="2298"/>
      <c r="Z1139" s="2298"/>
      <c r="AA1139" s="2298"/>
      <c r="AB1139" s="2298"/>
      <c r="AC1139" s="2298"/>
      <c r="AD1139" s="2298"/>
      <c r="AE1139" s="2298"/>
      <c r="AF1139" s="2298"/>
      <c r="AG1139" s="1641"/>
      <c r="AH1139" s="2429"/>
      <c r="AI1139" s="2429"/>
      <c r="AJ1139" s="2429"/>
      <c r="AK1139" s="2429"/>
      <c r="AL1139" s="2429"/>
      <c r="AM1139" s="2429"/>
      <c r="AN1139" s="2429"/>
      <c r="AO1139" s="1687"/>
      <c r="AP1139" s="3047"/>
      <c r="AQ1139" s="3047"/>
      <c r="AR1139" s="3047"/>
      <c r="AS1139" s="3047"/>
      <c r="AT1139" s="3047"/>
      <c r="AU1139" s="3047"/>
      <c r="AV1139" s="3047"/>
      <c r="AW1139" s="3047"/>
      <c r="BA1139" s="1672"/>
      <c r="BB1139" s="1672"/>
      <c r="BC1139" s="1672"/>
      <c r="BD1139" s="1672"/>
      <c r="BE1139" s="1672"/>
      <c r="BF1139" s="1672"/>
      <c r="BG1139" s="1672"/>
      <c r="BH1139" s="1672"/>
      <c r="BI1139" s="1672"/>
      <c r="BJ1139" s="1672"/>
      <c r="BK1139" s="1672"/>
      <c r="BL1139" s="1672"/>
      <c r="BM1139" s="1672"/>
      <c r="BN1139" s="1672"/>
      <c r="BO1139" s="1672"/>
      <c r="BP1139" s="1672"/>
      <c r="BQ1139" s="1672"/>
      <c r="BR1139" s="1672"/>
      <c r="BU1139" s="257"/>
      <c r="BV1139" s="257"/>
      <c r="BW1139" s="257"/>
      <c r="BX1139" s="257"/>
      <c r="BY1139" s="257"/>
      <c r="BZ1139" s="257"/>
      <c r="CB1139" s="257"/>
      <c r="CC1139" s="257"/>
      <c r="CD1139" s="257"/>
      <c r="CE1139" s="257"/>
      <c r="CF1139" s="257"/>
      <c r="CG1139" s="257"/>
      <c r="CH1139" s="257"/>
      <c r="CK1139" s="1619"/>
      <c r="CL1139" s="1754"/>
    </row>
    <row r="1140" spans="3:90" ht="17.25" customHeight="1">
      <c r="C1140" s="1737" t="s">
        <v>1092</v>
      </c>
      <c r="E1140" s="1625"/>
      <c r="F1140" s="1625"/>
      <c r="G1140" s="1625"/>
      <c r="H1140" s="1625"/>
      <c r="I1140" s="1625"/>
      <c r="J1140" s="1625"/>
      <c r="K1140" s="1625"/>
      <c r="L1140" s="1625"/>
      <c r="M1140" s="1625"/>
      <c r="N1140" s="1625"/>
      <c r="O1140" s="2557">
        <v>491824158707</v>
      </c>
      <c r="P1140" s="2557"/>
      <c r="Q1140" s="2557"/>
      <c r="R1140" s="2557"/>
      <c r="S1140" s="2557"/>
      <c r="T1140" s="2557"/>
      <c r="U1140" s="2557"/>
      <c r="V1140" s="2557"/>
      <c r="W1140" s="2557"/>
      <c r="X1140" s="1639"/>
      <c r="Y1140" s="2554">
        <v>4919378795</v>
      </c>
      <c r="Z1140" s="2554"/>
      <c r="AA1140" s="2554"/>
      <c r="AB1140" s="2554"/>
      <c r="AC1140" s="2554"/>
      <c r="AD1140" s="2554"/>
      <c r="AE1140" s="2554"/>
      <c r="AF1140" s="2554"/>
      <c r="AG1140" s="1641"/>
      <c r="AH1140" s="2621">
        <v>225664617100</v>
      </c>
      <c r="AI1140" s="2621"/>
      <c r="AJ1140" s="2621"/>
      <c r="AK1140" s="2621"/>
      <c r="AL1140" s="2621"/>
      <c r="AM1140" s="2621"/>
      <c r="AN1140" s="2621"/>
      <c r="AO1140" s="1639"/>
      <c r="AP1140" s="2543">
        <v>722408154602</v>
      </c>
      <c r="AQ1140" s="2543"/>
      <c r="AR1140" s="2543"/>
      <c r="AS1140" s="2543"/>
      <c r="AT1140" s="2543"/>
      <c r="AU1140" s="2543"/>
      <c r="AV1140" s="2543"/>
      <c r="AW1140" s="2543"/>
      <c r="BA1140" s="1672"/>
      <c r="BB1140" s="1672"/>
      <c r="BC1140" s="1672"/>
      <c r="BD1140" s="1672"/>
      <c r="BE1140" s="1672"/>
      <c r="BF1140" s="1672"/>
      <c r="BG1140" s="1672"/>
      <c r="BH1140" s="1672"/>
      <c r="BI1140" s="1672"/>
      <c r="BJ1140" s="1672"/>
      <c r="BK1140" s="1672"/>
      <c r="BL1140" s="1672"/>
      <c r="BM1140" s="1672"/>
      <c r="BN1140" s="1672"/>
      <c r="BO1140" s="1672"/>
      <c r="BP1140" s="1672"/>
      <c r="BQ1140" s="1672"/>
      <c r="BR1140" s="1672"/>
      <c r="BU1140" s="257"/>
      <c r="BV1140" s="257"/>
      <c r="BW1140" s="257"/>
      <c r="BX1140" s="257"/>
      <c r="BY1140" s="257"/>
      <c r="BZ1140" s="257"/>
      <c r="CB1140" s="257"/>
      <c r="CC1140" s="257"/>
      <c r="CD1140" s="257"/>
      <c r="CE1140" s="257"/>
      <c r="CF1140" s="257"/>
      <c r="CG1140" s="257"/>
      <c r="CH1140" s="257"/>
      <c r="CK1140" s="1619"/>
      <c r="CL1140" s="1754"/>
    </row>
    <row r="1141" spans="3:90" ht="30" customHeight="1">
      <c r="C1141" s="2060" t="s">
        <v>286</v>
      </c>
      <c r="D1141" s="2060"/>
      <c r="E1141" s="2060"/>
      <c r="F1141" s="2060"/>
      <c r="G1141" s="2060"/>
      <c r="H1141" s="2060"/>
      <c r="I1141" s="2060"/>
      <c r="J1141" s="2060"/>
      <c r="K1141" s="2060"/>
      <c r="L1141" s="2060"/>
      <c r="M1141" s="2060"/>
      <c r="N1141" s="2060"/>
      <c r="O1141" s="2557">
        <v>458197749300</v>
      </c>
      <c r="P1141" s="2557"/>
      <c r="Q1141" s="2557"/>
      <c r="R1141" s="2557"/>
      <c r="S1141" s="2557"/>
      <c r="T1141" s="2557"/>
      <c r="U1141" s="2557"/>
      <c r="V1141" s="2557"/>
      <c r="W1141" s="2557"/>
      <c r="X1141" s="1641"/>
      <c r="Y1141" s="2554">
        <v>148945462220</v>
      </c>
      <c r="Z1141" s="2555"/>
      <c r="AA1141" s="2555"/>
      <c r="AB1141" s="2555"/>
      <c r="AC1141" s="2555"/>
      <c r="AD1141" s="2555"/>
      <c r="AE1141" s="2555"/>
      <c r="AF1141" s="2555"/>
      <c r="AG1141" s="1641"/>
      <c r="AH1141" s="2429"/>
      <c r="AI1141" s="2429"/>
      <c r="AJ1141" s="2429"/>
      <c r="AK1141" s="2429"/>
      <c r="AL1141" s="2429"/>
      <c r="AM1141" s="2429"/>
      <c r="AN1141" s="2429"/>
      <c r="AO1141" s="1641"/>
      <c r="AP1141" s="2543">
        <v>607143211520</v>
      </c>
      <c r="AQ1141" s="2543"/>
      <c r="AR1141" s="2543"/>
      <c r="AS1141" s="2543"/>
      <c r="AT1141" s="2543"/>
      <c r="AU1141" s="2543"/>
      <c r="AV1141" s="2543"/>
      <c r="AW1141" s="2543"/>
      <c r="BA1141" s="1672"/>
      <c r="BB1141" s="1672"/>
      <c r="BC1141" s="1672"/>
      <c r="BD1141" s="1672"/>
      <c r="BE1141" s="1672"/>
      <c r="BF1141" s="1672"/>
      <c r="BG1141" s="1672"/>
      <c r="BH1141" s="1672"/>
      <c r="BI1141" s="1672"/>
      <c r="BJ1141" s="1672"/>
      <c r="BK1141" s="1672"/>
      <c r="BL1141" s="1672"/>
      <c r="BM1141" s="1672"/>
      <c r="BN1141" s="1672"/>
      <c r="BO1141" s="1672"/>
      <c r="BP1141" s="1672"/>
      <c r="BQ1141" s="1672"/>
      <c r="BR1141" s="1672"/>
      <c r="BU1141" s="257"/>
      <c r="BV1141" s="257"/>
      <c r="BW1141" s="257"/>
      <c r="BX1141" s="257"/>
      <c r="BY1141" s="257"/>
      <c r="BZ1141" s="257"/>
      <c r="CB1141" s="257"/>
      <c r="CC1141" s="257"/>
      <c r="CD1141" s="257"/>
      <c r="CE1141" s="257"/>
      <c r="CF1141" s="257"/>
      <c r="CG1141" s="257"/>
      <c r="CH1141" s="257"/>
      <c r="CK1141" s="1619"/>
      <c r="CL1141" s="1754"/>
    </row>
    <row r="1142" spans="3:90" ht="17.25" customHeight="1">
      <c r="C1142" s="1737" t="s">
        <v>526</v>
      </c>
      <c r="E1142" s="1625"/>
      <c r="F1142" s="1625"/>
      <c r="G1142" s="1625"/>
      <c r="H1142" s="1625"/>
      <c r="I1142" s="1625"/>
      <c r="J1142" s="1625"/>
      <c r="K1142" s="1625"/>
      <c r="L1142" s="1625"/>
      <c r="M1142" s="1625"/>
      <c r="N1142" s="1625"/>
      <c r="O1142" s="2557">
        <v>38300887048</v>
      </c>
      <c r="P1142" s="2557"/>
      <c r="Q1142" s="2557"/>
      <c r="R1142" s="2557"/>
      <c r="S1142" s="2557"/>
      <c r="T1142" s="2557"/>
      <c r="U1142" s="2557"/>
      <c r="V1142" s="2557"/>
      <c r="W1142" s="2557"/>
      <c r="X1142" s="1707"/>
      <c r="Y1142" s="2429"/>
      <c r="Z1142" s="2429"/>
      <c r="AA1142" s="2429"/>
      <c r="AB1142" s="2429"/>
      <c r="AC1142" s="2429"/>
      <c r="AD1142" s="2429"/>
      <c r="AE1142" s="2429"/>
      <c r="AF1142" s="2429"/>
      <c r="AG1142" s="1641"/>
      <c r="AH1142" s="2353"/>
      <c r="AI1142" s="2353"/>
      <c r="AJ1142" s="2353"/>
      <c r="AK1142" s="2353"/>
      <c r="AL1142" s="2353"/>
      <c r="AM1142" s="2353"/>
      <c r="AN1142" s="2353"/>
      <c r="AO1142" s="1707"/>
      <c r="AP1142" s="2543">
        <v>38300887048</v>
      </c>
      <c r="AQ1142" s="2543"/>
      <c r="AR1142" s="2543"/>
      <c r="AS1142" s="2543"/>
      <c r="AT1142" s="2543"/>
      <c r="AU1142" s="2543"/>
      <c r="AV1142" s="2543"/>
      <c r="AW1142" s="2543"/>
      <c r="BA1142" s="1672"/>
      <c r="BB1142" s="1672"/>
      <c r="BC1142" s="1672"/>
      <c r="BD1142" s="1672"/>
      <c r="BE1142" s="1672"/>
      <c r="BF1142" s="1672"/>
      <c r="BG1142" s="1672"/>
      <c r="BH1142" s="1672"/>
      <c r="BI1142" s="1672"/>
      <c r="BJ1142" s="1672"/>
      <c r="BK1142" s="1672"/>
      <c r="BL1142" s="1672"/>
      <c r="BM1142" s="1672"/>
      <c r="BN1142" s="1672"/>
      <c r="BO1142" s="1672"/>
      <c r="BP1142" s="1672"/>
      <c r="BQ1142" s="1672"/>
      <c r="BR1142" s="1672"/>
      <c r="BU1142" s="257"/>
      <c r="BV1142" s="257"/>
      <c r="BW1142" s="257"/>
      <c r="BX1142" s="257"/>
      <c r="BY1142" s="257"/>
      <c r="BZ1142" s="257"/>
      <c r="CB1142" s="257"/>
      <c r="CC1142" s="257"/>
      <c r="CD1142" s="257"/>
      <c r="CE1142" s="257"/>
      <c r="CF1142" s="257"/>
      <c r="CG1142" s="257"/>
      <c r="CH1142" s="257"/>
      <c r="CK1142" s="1619"/>
      <c r="CL1142" s="1754"/>
    </row>
    <row r="1143" spans="3:90" ht="17.25" customHeight="1" thickBot="1">
      <c r="C1143" s="2394" t="s">
        <v>580</v>
      </c>
      <c r="D1143" s="2394"/>
      <c r="E1143" s="2394"/>
      <c r="F1143" s="2394"/>
      <c r="G1143" s="2394"/>
      <c r="H1143" s="2394"/>
      <c r="I1143" s="2394"/>
      <c r="J1143" s="2394"/>
      <c r="K1143" s="2394"/>
      <c r="L1143" s="2394"/>
      <c r="M1143" s="1701">
        <v>0</v>
      </c>
      <c r="N1143" s="1701"/>
      <c r="O1143" s="2622">
        <v>988322795055</v>
      </c>
      <c r="P1143" s="2622"/>
      <c r="Q1143" s="2622"/>
      <c r="R1143" s="2622"/>
      <c r="S1143" s="2622"/>
      <c r="T1143" s="2622"/>
      <c r="U1143" s="2622"/>
      <c r="V1143" s="2622"/>
      <c r="W1143" s="2622"/>
      <c r="X1143" s="1191"/>
      <c r="Y1143" s="2600">
        <v>153864841015</v>
      </c>
      <c r="Z1143" s="2600"/>
      <c r="AA1143" s="2600"/>
      <c r="AB1143" s="2600"/>
      <c r="AC1143" s="2600"/>
      <c r="AD1143" s="2600"/>
      <c r="AE1143" s="2600"/>
      <c r="AF1143" s="2600"/>
      <c r="AG1143" s="1329">
        <v>0</v>
      </c>
      <c r="AH1143" s="2616"/>
      <c r="AI1143" s="2616"/>
      <c r="AJ1143" s="2616"/>
      <c r="AK1143" s="2616"/>
      <c r="AL1143" s="2616"/>
      <c r="AM1143" s="2616"/>
      <c r="AN1143" s="2616"/>
      <c r="AO1143" s="1191"/>
      <c r="AP1143" s="2626">
        <v>1367852253170</v>
      </c>
      <c r="AQ1143" s="2626"/>
      <c r="AR1143" s="2600"/>
      <c r="AS1143" s="2600"/>
      <c r="AT1143" s="2627"/>
      <c r="AU1143" s="2626"/>
      <c r="AV1143" s="2626"/>
      <c r="AW1143" s="2626"/>
      <c r="CB1143" s="1611"/>
      <c r="CC1143" s="1611"/>
      <c r="CD1143" s="1611"/>
      <c r="CE1143" s="1611"/>
      <c r="CF1143" s="1611"/>
      <c r="CG1143" s="1611"/>
      <c r="CH1143" s="1611"/>
    </row>
    <row r="1144" spans="3:90" ht="17.25" customHeight="1" thickTop="1">
      <c r="C1144" s="1736" t="s">
        <v>512</v>
      </c>
      <c r="E1144" s="1736"/>
      <c r="F1144" s="1736"/>
      <c r="G1144" s="1736"/>
      <c r="H1144" s="1736"/>
      <c r="I1144" s="1736"/>
      <c r="J1144" s="1736"/>
      <c r="K1144" s="1736"/>
      <c r="L1144" s="1736"/>
      <c r="M1144" s="1736"/>
      <c r="N1144" s="1736"/>
      <c r="O1144" s="2594"/>
      <c r="P1144" s="2594"/>
      <c r="Q1144" s="2594"/>
      <c r="R1144" s="2594"/>
      <c r="S1144" s="2594"/>
      <c r="T1144" s="2594"/>
      <c r="U1144" s="2594"/>
      <c r="V1144" s="2594"/>
      <c r="W1144" s="2594"/>
      <c r="X1144" s="1687"/>
      <c r="Y1144" s="2298"/>
      <c r="Z1144" s="2298"/>
      <c r="AA1144" s="2298"/>
      <c r="AB1144" s="2298"/>
      <c r="AC1144" s="2298"/>
      <c r="AD1144" s="2298"/>
      <c r="AE1144" s="2298"/>
      <c r="AF1144" s="2298"/>
      <c r="AG1144" s="1641"/>
      <c r="AH1144" s="2574"/>
      <c r="AI1144" s="2574"/>
      <c r="AJ1144" s="2574"/>
      <c r="AK1144" s="2574"/>
      <c r="AL1144" s="2574"/>
      <c r="AM1144" s="2574"/>
      <c r="AN1144" s="2574"/>
      <c r="AO1144" s="1687"/>
      <c r="AP1144" s="2625"/>
      <c r="AQ1144" s="2625"/>
      <c r="AR1144" s="2625"/>
      <c r="AS1144" s="2625"/>
      <c r="AT1144" s="2625"/>
      <c r="AU1144" s="2625"/>
      <c r="AV1144" s="2625"/>
      <c r="AW1144" s="2625"/>
      <c r="BA1144" s="1672"/>
      <c r="BB1144" s="1672"/>
      <c r="BC1144" s="1672"/>
      <c r="BD1144" s="1672"/>
      <c r="BE1144" s="1672"/>
      <c r="BF1144" s="1672"/>
      <c r="BG1144" s="1672"/>
      <c r="BH1144" s="1672"/>
      <c r="BI1144" s="1672"/>
      <c r="BJ1144" s="1672"/>
      <c r="BK1144" s="1672"/>
      <c r="BL1144" s="1672"/>
      <c r="BM1144" s="1672"/>
      <c r="BN1144" s="1672"/>
      <c r="BO1144" s="1672"/>
      <c r="BP1144" s="1672"/>
      <c r="BQ1144" s="1672"/>
      <c r="BR1144" s="1672"/>
      <c r="BU1144" s="257"/>
      <c r="BV1144" s="257"/>
      <c r="BW1144" s="257"/>
      <c r="BX1144" s="257"/>
      <c r="BY1144" s="257"/>
      <c r="BZ1144" s="257"/>
      <c r="CB1144" s="257"/>
      <c r="CC1144" s="257"/>
      <c r="CD1144" s="257"/>
      <c r="CE1144" s="257"/>
      <c r="CF1144" s="257"/>
      <c r="CG1144" s="257"/>
      <c r="CH1144" s="257"/>
      <c r="CK1144" s="1619"/>
      <c r="CL1144" s="1754"/>
    </row>
    <row r="1145" spans="3:90" ht="17.25" customHeight="1">
      <c r="C1145" s="1737" t="s">
        <v>1092</v>
      </c>
      <c r="E1145" s="1625"/>
      <c r="F1145" s="1625"/>
      <c r="G1145" s="1625"/>
      <c r="H1145" s="1625"/>
      <c r="I1145" s="1625"/>
      <c r="J1145" s="1625"/>
      <c r="K1145" s="1625"/>
      <c r="L1145" s="1625"/>
      <c r="M1145" s="1625"/>
      <c r="N1145" s="1625"/>
      <c r="O1145" s="2557">
        <v>391295946732</v>
      </c>
      <c r="P1145" s="2557"/>
      <c r="Q1145" s="2557"/>
      <c r="R1145" s="2557"/>
      <c r="S1145" s="2557"/>
      <c r="T1145" s="2557"/>
      <c r="U1145" s="2557"/>
      <c r="V1145" s="2557"/>
      <c r="W1145" s="2557"/>
      <c r="X1145" s="1639"/>
      <c r="Y1145" s="2554">
        <v>2003862945</v>
      </c>
      <c r="Z1145" s="2555"/>
      <c r="AA1145" s="2555"/>
      <c r="AB1145" s="2555"/>
      <c r="AC1145" s="2555"/>
      <c r="AD1145" s="2555"/>
      <c r="AE1145" s="2555"/>
      <c r="AF1145" s="2555"/>
      <c r="AG1145" s="1641"/>
      <c r="AH1145" s="2429"/>
      <c r="AI1145" s="2429"/>
      <c r="AJ1145" s="2429"/>
      <c r="AK1145" s="2429"/>
      <c r="AL1145" s="2429"/>
      <c r="AM1145" s="2429"/>
      <c r="AN1145" s="2429"/>
      <c r="AO1145" s="1639"/>
      <c r="AP1145" s="2543">
        <v>393299809677</v>
      </c>
      <c r="AQ1145" s="2543"/>
      <c r="AR1145" s="2543"/>
      <c r="AS1145" s="2543"/>
      <c r="AT1145" s="2543"/>
      <c r="AU1145" s="2543"/>
      <c r="AV1145" s="2543"/>
      <c r="AW1145" s="2543"/>
      <c r="BA1145" s="1672"/>
      <c r="BB1145" s="1672"/>
      <c r="BC1145" s="1672"/>
      <c r="BD1145" s="1672"/>
      <c r="BE1145" s="1672"/>
      <c r="BF1145" s="1672"/>
      <c r="BG1145" s="1672"/>
      <c r="BH1145" s="1672"/>
      <c r="BI1145" s="1672"/>
      <c r="BJ1145" s="1672"/>
      <c r="BK1145" s="1672"/>
      <c r="BL1145" s="1672"/>
      <c r="BM1145" s="1672"/>
      <c r="BN1145" s="1672"/>
      <c r="BO1145" s="1672"/>
      <c r="BP1145" s="1672"/>
      <c r="BQ1145" s="1672"/>
      <c r="BR1145" s="1672"/>
      <c r="BU1145" s="257"/>
      <c r="BV1145" s="257"/>
      <c r="BW1145" s="257"/>
      <c r="BX1145" s="257"/>
      <c r="BY1145" s="257"/>
      <c r="BZ1145" s="257"/>
      <c r="CB1145" s="257"/>
      <c r="CC1145" s="257"/>
      <c r="CD1145" s="257"/>
      <c r="CE1145" s="257"/>
      <c r="CF1145" s="257"/>
      <c r="CG1145" s="257"/>
      <c r="CH1145" s="257"/>
      <c r="CK1145" s="1619"/>
      <c r="CL1145" s="1754"/>
    </row>
    <row r="1146" spans="3:90" ht="29.25" customHeight="1">
      <c r="C1146" s="2060" t="s">
        <v>286</v>
      </c>
      <c r="D1146" s="2060"/>
      <c r="E1146" s="2060"/>
      <c r="F1146" s="2060"/>
      <c r="G1146" s="2060"/>
      <c r="H1146" s="2060"/>
      <c r="I1146" s="2060"/>
      <c r="J1146" s="2060"/>
      <c r="K1146" s="2060"/>
      <c r="L1146" s="2060"/>
      <c r="M1146" s="2060"/>
      <c r="N1146" s="2060"/>
      <c r="O1146" s="2557">
        <v>283828739018</v>
      </c>
      <c r="P1146" s="2557"/>
      <c r="Q1146" s="2557"/>
      <c r="R1146" s="2557"/>
      <c r="S1146" s="2557"/>
      <c r="T1146" s="2557"/>
      <c r="U1146" s="2557"/>
      <c r="V1146" s="2557"/>
      <c r="W1146" s="2557"/>
      <c r="X1146" s="1707"/>
      <c r="Y1146" s="2554">
        <v>2113737891</v>
      </c>
      <c r="Z1146" s="2555"/>
      <c r="AA1146" s="2555"/>
      <c r="AB1146" s="2555"/>
      <c r="AC1146" s="2555"/>
      <c r="AD1146" s="2555"/>
      <c r="AE1146" s="2555"/>
      <c r="AF1146" s="2555"/>
      <c r="AG1146" s="1641"/>
      <c r="AH1146" s="2429"/>
      <c r="AI1146" s="2429"/>
      <c r="AJ1146" s="2429"/>
      <c r="AK1146" s="2429"/>
      <c r="AL1146" s="2429"/>
      <c r="AM1146" s="2429"/>
      <c r="AN1146" s="2429"/>
      <c r="AO1146" s="1707"/>
      <c r="AP1146" s="2543">
        <v>285942476909</v>
      </c>
      <c r="AQ1146" s="2543"/>
      <c r="AR1146" s="2543"/>
      <c r="AS1146" s="2543"/>
      <c r="AT1146" s="2543"/>
      <c r="AU1146" s="2543"/>
      <c r="AV1146" s="2543"/>
      <c r="AW1146" s="2543"/>
      <c r="CB1146" s="1611"/>
      <c r="CC1146" s="1611"/>
      <c r="CD1146" s="1611"/>
      <c r="CE1146" s="1611"/>
      <c r="CF1146" s="1611"/>
      <c r="CG1146" s="1611"/>
      <c r="CH1146" s="1611"/>
      <c r="CK1146" s="1690"/>
    </row>
    <row r="1147" spans="3:90" ht="17.25" customHeight="1">
      <c r="C1147" s="1737" t="s">
        <v>526</v>
      </c>
      <c r="D1147" s="1670"/>
      <c r="E1147" s="1670"/>
      <c r="F1147" s="1670"/>
      <c r="G1147" s="1670"/>
      <c r="H1147" s="1670"/>
      <c r="I1147" s="1670"/>
      <c r="J1147" s="1670"/>
      <c r="K1147" s="1670"/>
      <c r="L1147" s="1670"/>
      <c r="M1147" s="1670"/>
      <c r="N1147" s="1670"/>
      <c r="O1147" s="2557">
        <v>46559502199</v>
      </c>
      <c r="P1147" s="2557"/>
      <c r="Q1147" s="2557"/>
      <c r="R1147" s="2557"/>
      <c r="S1147" s="2557"/>
      <c r="T1147" s="2557"/>
      <c r="U1147" s="2557"/>
      <c r="V1147" s="2557"/>
      <c r="W1147" s="2557"/>
      <c r="X1147" s="1707"/>
      <c r="Y1147" s="2429"/>
      <c r="Z1147" s="2429"/>
      <c r="AA1147" s="2429"/>
      <c r="AB1147" s="2429"/>
      <c r="AC1147" s="2429"/>
      <c r="AD1147" s="2429"/>
      <c r="AE1147" s="2429"/>
      <c r="AF1147" s="2429"/>
      <c r="AG1147" s="1641"/>
      <c r="AH1147" s="2353"/>
      <c r="AI1147" s="2353"/>
      <c r="AJ1147" s="2353"/>
      <c r="AK1147" s="2353"/>
      <c r="AL1147" s="2353"/>
      <c r="AM1147" s="2353"/>
      <c r="AN1147" s="2353"/>
      <c r="AO1147" s="1707"/>
      <c r="AP1147" s="2620">
        <v>46559502199</v>
      </c>
      <c r="AQ1147" s="2620"/>
      <c r="AR1147" s="2620"/>
      <c r="AS1147" s="2620"/>
      <c r="AT1147" s="2620"/>
      <c r="AU1147" s="2620"/>
      <c r="AV1147" s="2620"/>
      <c r="AW1147" s="2620"/>
      <c r="CB1147" s="1611"/>
      <c r="CC1147" s="1611"/>
      <c r="CD1147" s="1611"/>
      <c r="CE1147" s="1611"/>
      <c r="CF1147" s="1611"/>
      <c r="CG1147" s="1611"/>
      <c r="CH1147" s="1611"/>
    </row>
    <row r="1148" spans="3:90" ht="17.25" customHeight="1" thickBot="1">
      <c r="C1148" s="2394" t="s">
        <v>580</v>
      </c>
      <c r="D1148" s="2394"/>
      <c r="E1148" s="2394"/>
      <c r="F1148" s="2394"/>
      <c r="G1148" s="2394"/>
      <c r="H1148" s="2394"/>
      <c r="I1148" s="2394"/>
      <c r="J1148" s="2394"/>
      <c r="K1148" s="2394"/>
      <c r="L1148" s="2394"/>
      <c r="N1148" s="1701"/>
      <c r="O1148" s="2622">
        <v>721684187949</v>
      </c>
      <c r="P1148" s="2622"/>
      <c r="Q1148" s="2622"/>
      <c r="R1148" s="2622"/>
      <c r="S1148" s="2622"/>
      <c r="T1148" s="2622"/>
      <c r="U1148" s="2622"/>
      <c r="V1148" s="2622"/>
      <c r="W1148" s="2622"/>
      <c r="X1148" s="1705"/>
      <c r="Y1148" s="2600">
        <v>4117600836</v>
      </c>
      <c r="Z1148" s="2600"/>
      <c r="AA1148" s="2600"/>
      <c r="AB1148" s="2600"/>
      <c r="AC1148" s="2600"/>
      <c r="AD1148" s="2600"/>
      <c r="AE1148" s="2600"/>
      <c r="AF1148" s="2600"/>
      <c r="AG1148" s="1741">
        <v>0</v>
      </c>
      <c r="AH1148" s="2604"/>
      <c r="AI1148" s="2604"/>
      <c r="AJ1148" s="2604"/>
      <c r="AK1148" s="2604"/>
      <c r="AL1148" s="2604"/>
      <c r="AM1148" s="2604"/>
      <c r="AN1148" s="2604"/>
      <c r="AO1148" s="1701"/>
      <c r="AP1148" s="2588">
        <v>725801788785</v>
      </c>
      <c r="AQ1148" s="2588"/>
      <c r="AR1148" s="2588"/>
      <c r="AS1148" s="2588"/>
      <c r="AT1148" s="2588"/>
      <c r="AU1148" s="2588"/>
      <c r="AV1148" s="2588"/>
      <c r="AW1148" s="2588"/>
      <c r="CB1148" s="1611"/>
      <c r="CC1148" s="1611"/>
      <c r="CD1148" s="1611"/>
      <c r="CE1148" s="1611"/>
      <c r="CF1148" s="1611"/>
      <c r="CG1148" s="1611"/>
      <c r="CH1148" s="1611"/>
    </row>
    <row r="1149" spans="3:90" ht="15.75" hidden="1" thickTop="1">
      <c r="C1149" s="1670"/>
      <c r="D1149" s="1670"/>
      <c r="E1149" s="1670"/>
      <c r="F1149" s="1670"/>
      <c r="G1149" s="1670"/>
      <c r="H1149" s="1670"/>
      <c r="I1149" s="1670"/>
      <c r="J1149" s="1670"/>
      <c r="K1149" s="1670"/>
      <c r="L1149" s="1670"/>
      <c r="M1149" s="1670"/>
      <c r="N1149" s="1670"/>
      <c r="O1149" s="1706"/>
      <c r="P1149" s="1706"/>
      <c r="Q1149" s="1706"/>
      <c r="R1149" s="1706"/>
      <c r="S1149" s="1706"/>
      <c r="T1149" s="1706"/>
      <c r="U1149" s="1706"/>
      <c r="V1149" s="1706"/>
      <c r="W1149" s="1707"/>
      <c r="X1149" s="1707"/>
      <c r="Y1149" s="1706"/>
      <c r="Z1149" s="1706"/>
      <c r="AA1149" s="1706"/>
      <c r="AB1149" s="1706"/>
      <c r="AC1149" s="1706"/>
      <c r="AD1149" s="1706"/>
      <c r="AE1149" s="1706"/>
      <c r="AF1149" s="1707"/>
      <c r="AG1149" s="1625"/>
      <c r="AH1149" s="1625"/>
      <c r="AI1149" s="1625"/>
      <c r="AJ1149" s="1625"/>
      <c r="AK1149" s="1625"/>
      <c r="AL1149" s="1625"/>
      <c r="AM1149" s="1625"/>
      <c r="AN1149" s="1625"/>
      <c r="AO1149" s="1707"/>
      <c r="AP1149" s="1264"/>
      <c r="AQ1149" s="1264"/>
      <c r="AR1149" s="1264"/>
      <c r="AS1149" s="1264"/>
      <c r="AT1149" s="1264"/>
      <c r="AU1149" s="1264"/>
      <c r="AV1149" s="1264"/>
      <c r="AW1149" s="1264"/>
      <c r="CB1149" s="1611"/>
      <c r="CC1149" s="1611"/>
      <c r="CD1149" s="1611"/>
      <c r="CE1149" s="1611"/>
      <c r="CF1149" s="1611"/>
      <c r="CG1149" s="1611"/>
      <c r="CH1149" s="1611"/>
    </row>
    <row r="1150" spans="3:90" ht="11.25" customHeight="1" thickTop="1">
      <c r="C1150" s="1670"/>
      <c r="D1150" s="1670"/>
      <c r="E1150" s="1670"/>
      <c r="F1150" s="1670"/>
      <c r="G1150" s="1670"/>
      <c r="H1150" s="1670"/>
      <c r="I1150" s="1670"/>
      <c r="J1150" s="1670"/>
      <c r="K1150" s="1670"/>
      <c r="L1150" s="1670"/>
      <c r="M1150" s="1670"/>
      <c r="N1150" s="1670"/>
      <c r="O1150" s="1706"/>
      <c r="P1150" s="1706"/>
      <c r="Q1150" s="1706"/>
      <c r="R1150" s="1706"/>
      <c r="S1150" s="1706"/>
      <c r="T1150" s="1706"/>
      <c r="U1150" s="1706"/>
      <c r="V1150" s="1706"/>
      <c r="W1150" s="1707"/>
      <c r="X1150" s="1707"/>
      <c r="Y1150" s="1706"/>
      <c r="Z1150" s="1706"/>
      <c r="AA1150" s="1706"/>
      <c r="AB1150" s="1706"/>
      <c r="AC1150" s="1706"/>
      <c r="AD1150" s="1706"/>
      <c r="AE1150" s="1706"/>
      <c r="AF1150" s="1707"/>
      <c r="AG1150" s="1625"/>
      <c r="AH1150" s="1625"/>
      <c r="AI1150" s="1625"/>
      <c r="AJ1150" s="1625"/>
      <c r="AK1150" s="1625"/>
      <c r="AL1150" s="1625"/>
      <c r="AM1150" s="1625"/>
      <c r="AN1150" s="1625"/>
      <c r="AO1150" s="1707"/>
      <c r="AP1150" s="1706"/>
      <c r="AQ1150" s="1706"/>
      <c r="AR1150" s="1706"/>
      <c r="AS1150" s="1706"/>
      <c r="AT1150" s="1706"/>
      <c r="AU1150" s="1706"/>
      <c r="AV1150" s="1706"/>
      <c r="AW1150" s="1706"/>
      <c r="CB1150" s="1611"/>
      <c r="CC1150" s="1611"/>
      <c r="CD1150" s="1611"/>
      <c r="CE1150" s="1611"/>
      <c r="CF1150" s="1611"/>
      <c r="CG1150" s="1611"/>
      <c r="CH1150" s="1611"/>
    </row>
    <row r="1151" spans="3:90" ht="45.75" customHeight="1">
      <c r="C1151" s="2250" t="s">
        <v>1110</v>
      </c>
      <c r="D1151" s="2250"/>
      <c r="E1151" s="2250"/>
      <c r="F1151" s="2250"/>
      <c r="G1151" s="2250"/>
      <c r="H1151" s="2250"/>
      <c r="I1151" s="2250"/>
      <c r="J1151" s="2250"/>
      <c r="K1151" s="2250"/>
      <c r="L1151" s="2250"/>
      <c r="M1151" s="2250"/>
      <c r="N1151" s="2250"/>
      <c r="O1151" s="2250"/>
      <c r="P1151" s="2250"/>
      <c r="Q1151" s="2250"/>
      <c r="R1151" s="2250"/>
      <c r="S1151" s="2250"/>
      <c r="T1151" s="2250"/>
      <c r="U1151" s="2250"/>
      <c r="V1151" s="2250"/>
      <c r="W1151" s="2250"/>
      <c r="X1151" s="2250"/>
      <c r="Y1151" s="2250"/>
      <c r="Z1151" s="2250"/>
      <c r="AA1151" s="2250"/>
      <c r="AB1151" s="2250"/>
      <c r="AC1151" s="2250"/>
      <c r="AD1151" s="2250"/>
      <c r="AE1151" s="2250"/>
      <c r="AF1151" s="2250"/>
      <c r="AG1151" s="2250"/>
      <c r="AH1151" s="2250"/>
      <c r="AI1151" s="2250"/>
      <c r="AJ1151" s="2250"/>
      <c r="AK1151" s="2250"/>
      <c r="AL1151" s="2250"/>
      <c r="AM1151" s="2250"/>
      <c r="AN1151" s="2250"/>
      <c r="AO1151" s="2250"/>
      <c r="AP1151" s="2250"/>
      <c r="AQ1151" s="2250"/>
      <c r="AR1151" s="2250"/>
      <c r="AS1151" s="2250"/>
      <c r="AT1151" s="2250"/>
      <c r="AU1151" s="2250"/>
      <c r="AV1151" s="2250"/>
      <c r="AW1151" s="2250"/>
      <c r="CB1151" s="1611"/>
      <c r="CC1151" s="1611"/>
      <c r="CD1151" s="1611"/>
      <c r="CE1151" s="1611"/>
      <c r="CF1151" s="1611"/>
      <c r="CG1151" s="1611"/>
      <c r="CH1151" s="1611"/>
    </row>
    <row r="1152" spans="3:90">
      <c r="C1152" s="1670"/>
      <c r="D1152" s="1670"/>
      <c r="E1152" s="1670"/>
      <c r="F1152" s="1670"/>
      <c r="G1152" s="1670"/>
      <c r="H1152" s="1670"/>
      <c r="I1152" s="1670"/>
      <c r="J1152" s="1670"/>
      <c r="K1152" s="1670"/>
      <c r="L1152" s="1670"/>
      <c r="M1152" s="1670"/>
      <c r="N1152" s="1670"/>
      <c r="O1152" s="1706"/>
      <c r="P1152" s="1706"/>
      <c r="Q1152" s="1706"/>
      <c r="R1152" s="1706"/>
      <c r="S1152" s="1706"/>
      <c r="T1152" s="1706"/>
      <c r="U1152" s="1706"/>
      <c r="V1152" s="1706"/>
      <c r="W1152" s="1707"/>
      <c r="X1152" s="1707"/>
      <c r="Y1152" s="1706"/>
      <c r="Z1152" s="1706"/>
      <c r="AA1152" s="1706"/>
      <c r="AB1152" s="1706"/>
      <c r="AC1152" s="1706"/>
      <c r="AD1152" s="1706"/>
      <c r="AE1152" s="1706"/>
      <c r="AF1152" s="1707"/>
      <c r="AG1152" s="1625"/>
      <c r="AH1152" s="1625"/>
      <c r="AI1152" s="1625"/>
      <c r="AJ1152" s="1625"/>
      <c r="AK1152" s="1625"/>
      <c r="AL1152" s="1625"/>
      <c r="AM1152" s="1625"/>
      <c r="AN1152" s="1625"/>
      <c r="AO1152" s="1707"/>
      <c r="AP1152" s="1706"/>
      <c r="AQ1152" s="1706"/>
      <c r="AR1152" s="1706"/>
      <c r="AS1152" s="1706"/>
      <c r="AT1152" s="1706"/>
      <c r="AU1152" s="1706"/>
      <c r="AV1152" s="1706"/>
      <c r="AW1152" s="1706"/>
      <c r="CB1152" s="1611"/>
      <c r="CC1152" s="1611"/>
      <c r="CD1152" s="1611"/>
      <c r="CE1152" s="1611"/>
      <c r="CF1152" s="1611"/>
      <c r="CG1152" s="1611"/>
      <c r="CH1152" s="1611"/>
    </row>
    <row r="1153" spans="1:86" ht="20.25" hidden="1" customHeight="1">
      <c r="A1153" s="1712">
        <v>46</v>
      </c>
      <c r="B1153" s="1672" t="s">
        <v>536</v>
      </c>
      <c r="C1153" s="2433" t="s">
        <v>1111</v>
      </c>
      <c r="D1153" s="2433"/>
      <c r="E1153" s="2433"/>
      <c r="F1153" s="2433"/>
      <c r="G1153" s="2433"/>
      <c r="H1153" s="2433"/>
      <c r="I1153" s="2433"/>
      <c r="J1153" s="2433"/>
      <c r="K1153" s="2433"/>
      <c r="L1153" s="2433"/>
      <c r="M1153" s="2433"/>
      <c r="N1153" s="2433"/>
      <c r="O1153" s="2433"/>
      <c r="P1153" s="2433"/>
      <c r="Q1153" s="2433"/>
      <c r="R1153" s="2433"/>
      <c r="S1153" s="2433"/>
      <c r="T1153" s="2433"/>
      <c r="U1153" s="2433"/>
      <c r="V1153" s="2433"/>
      <c r="W1153" s="2433"/>
      <c r="X1153" s="2433"/>
      <c r="Y1153" s="2433"/>
      <c r="Z1153" s="2433"/>
      <c r="AA1153" s="2433"/>
      <c r="AB1153" s="2433"/>
      <c r="AC1153" s="2433"/>
      <c r="AD1153" s="2433"/>
      <c r="AE1153" s="2433"/>
      <c r="AF1153" s="2433"/>
      <c r="AG1153" s="2433"/>
      <c r="AH1153" s="2433"/>
      <c r="AI1153" s="2433"/>
      <c r="AJ1153" s="2433"/>
      <c r="AK1153" s="2433"/>
      <c r="AL1153" s="2433"/>
      <c r="AM1153" s="2433"/>
      <c r="AN1153" s="2433"/>
      <c r="AO1153" s="2433"/>
      <c r="AP1153" s="2433"/>
      <c r="AQ1153" s="2433"/>
      <c r="AR1153" s="2433"/>
      <c r="AS1153" s="2433"/>
      <c r="AT1153" s="2433"/>
      <c r="AU1153" s="2433"/>
      <c r="AV1153" s="2433"/>
      <c r="AW1153" s="2433"/>
      <c r="CB1153" s="1611"/>
      <c r="CC1153" s="1611"/>
      <c r="CD1153" s="1611"/>
      <c r="CE1153" s="1611"/>
      <c r="CF1153" s="1611"/>
      <c r="CG1153" s="1611"/>
      <c r="CH1153" s="1611"/>
    </row>
    <row r="1154" spans="1:86" hidden="1">
      <c r="A1154" s="2614" t="s">
        <v>1113</v>
      </c>
      <c r="B1154" s="2614"/>
      <c r="C1154" s="1633" t="s">
        <v>1112</v>
      </c>
      <c r="D1154" s="1670"/>
      <c r="E1154" s="1670"/>
      <c r="F1154" s="1670"/>
      <c r="G1154" s="1670"/>
      <c r="H1154" s="1670"/>
      <c r="I1154" s="1670"/>
      <c r="J1154" s="1670"/>
      <c r="K1154" s="1670"/>
      <c r="L1154" s="1670"/>
      <c r="M1154" s="1670"/>
      <c r="N1154" s="1670"/>
      <c r="O1154" s="1706"/>
      <c r="P1154" s="1706"/>
      <c r="Q1154" s="1706"/>
      <c r="R1154" s="1706"/>
      <c r="S1154" s="1706"/>
      <c r="T1154" s="1706"/>
      <c r="U1154" s="1706"/>
      <c r="V1154" s="1706"/>
      <c r="W1154" s="1707"/>
      <c r="X1154" s="1707"/>
      <c r="Y1154" s="1706"/>
      <c r="Z1154" s="1706"/>
      <c r="AA1154" s="1706"/>
      <c r="AB1154" s="1706"/>
      <c r="AC1154" s="1706"/>
      <c r="AD1154" s="1706"/>
      <c r="AE1154" s="1706"/>
      <c r="AF1154" s="1707"/>
      <c r="AG1154" s="1625"/>
      <c r="AH1154" s="1625"/>
      <c r="AI1154" s="1625"/>
      <c r="AJ1154" s="1625"/>
      <c r="AK1154" s="1625"/>
      <c r="AL1154" s="1625"/>
      <c r="AM1154" s="1625"/>
      <c r="AN1154" s="1625"/>
      <c r="AO1154" s="1707"/>
      <c r="AP1154" s="1706"/>
      <c r="AQ1154" s="1706"/>
      <c r="AR1154" s="1706"/>
      <c r="AS1154" s="1706"/>
      <c r="AT1154" s="1706"/>
      <c r="AU1154" s="1706"/>
      <c r="AV1154" s="1706"/>
      <c r="AW1154" s="1706"/>
      <c r="CB1154" s="1611"/>
      <c r="CC1154" s="1611"/>
      <c r="CD1154" s="1611"/>
      <c r="CE1154" s="1611"/>
      <c r="CF1154" s="1611"/>
      <c r="CG1154" s="1611"/>
      <c r="CH1154" s="1611"/>
    </row>
    <row r="1155" spans="1:86" hidden="1">
      <c r="C1155" s="1691"/>
      <c r="O1155" s="434"/>
      <c r="P1155" s="434"/>
      <c r="Q1155" s="434"/>
      <c r="R1155" s="434"/>
      <c r="S1155" s="434"/>
      <c r="T1155" s="434"/>
      <c r="U1155" s="434"/>
      <c r="V1155" s="434"/>
      <c r="W1155" s="1687"/>
      <c r="X1155" s="1687"/>
      <c r="Y1155" s="1641"/>
      <c r="Z1155" s="1641"/>
      <c r="AA1155" s="1641"/>
      <c r="AB1155" s="1641"/>
      <c r="AC1155" s="1641"/>
      <c r="AD1155" s="1641"/>
      <c r="AE1155" s="2595" t="s">
        <v>2039</v>
      </c>
      <c r="AF1155" s="2595"/>
      <c r="AG1155" s="2595"/>
      <c r="AH1155" s="2595"/>
      <c r="AI1155" s="2595"/>
      <c r="AJ1155" s="2595"/>
      <c r="AK1155" s="2595"/>
      <c r="AL1155" s="2595"/>
      <c r="AM1155" s="2595"/>
      <c r="AN1155" s="1655"/>
      <c r="AO1155" s="2595" t="s">
        <v>512</v>
      </c>
      <c r="AP1155" s="2595"/>
      <c r="AQ1155" s="2595"/>
      <c r="AR1155" s="2595"/>
      <c r="AS1155" s="2595"/>
      <c r="AT1155" s="2595"/>
      <c r="AU1155" s="2595"/>
      <c r="AV1155" s="2595"/>
      <c r="AW1155" s="2595"/>
      <c r="CB1155" s="1611"/>
      <c r="CC1155" s="1611"/>
      <c r="CD1155" s="1611"/>
      <c r="CE1155" s="1611"/>
      <c r="CF1155" s="1611"/>
      <c r="CG1155" s="1611"/>
      <c r="CH1155" s="1611"/>
    </row>
    <row r="1156" spans="1:86" hidden="1">
      <c r="C1156" s="1691"/>
      <c r="O1156" s="434"/>
      <c r="P1156" s="434"/>
      <c r="Q1156" s="434"/>
      <c r="R1156" s="434"/>
      <c r="S1156" s="434"/>
      <c r="T1156" s="434"/>
      <c r="U1156" s="434"/>
      <c r="V1156" s="434"/>
      <c r="W1156" s="1687"/>
      <c r="X1156" s="1687"/>
      <c r="Y1156" s="1641"/>
      <c r="Z1156" s="1641"/>
      <c r="AA1156" s="1641"/>
      <c r="AB1156" s="1641"/>
      <c r="AC1156" s="1641"/>
      <c r="AD1156" s="1641"/>
      <c r="AE1156" s="2277" t="s">
        <v>574</v>
      </c>
      <c r="AF1156" s="2277"/>
      <c r="AG1156" s="2277"/>
      <c r="AH1156" s="2308"/>
      <c r="AI1156" s="2308"/>
      <c r="AJ1156" s="2277"/>
      <c r="AK1156" s="2308"/>
      <c r="AL1156" s="2277"/>
      <c r="AM1156" s="2277"/>
      <c r="AN1156" s="1655"/>
      <c r="AO1156" s="2277" t="s">
        <v>574</v>
      </c>
      <c r="AP1156" s="2277"/>
      <c r="AQ1156" s="2277"/>
      <c r="AR1156" s="2308"/>
      <c r="AS1156" s="2308"/>
      <c r="AT1156" s="2308"/>
      <c r="AU1156" s="2277"/>
      <c r="AV1156" s="2277"/>
      <c r="AW1156" s="2277"/>
      <c r="CB1156" s="1611"/>
      <c r="CC1156" s="1611"/>
      <c r="CD1156" s="1611"/>
      <c r="CE1156" s="1611"/>
      <c r="CF1156" s="1611"/>
      <c r="CG1156" s="1611"/>
      <c r="CH1156" s="1611"/>
    </row>
    <row r="1157" spans="1:86" ht="33.75" hidden="1" customHeight="1">
      <c r="C1157" s="2250" t="s">
        <v>1114</v>
      </c>
      <c r="D1157" s="2250"/>
      <c r="E1157" s="2250"/>
      <c r="F1157" s="2250"/>
      <c r="G1157" s="2250"/>
      <c r="H1157" s="2250"/>
      <c r="I1157" s="2250"/>
      <c r="J1157" s="2250"/>
      <c r="K1157" s="2250"/>
      <c r="L1157" s="2250"/>
      <c r="M1157" s="2250"/>
      <c r="N1157" s="2250"/>
      <c r="O1157" s="2250"/>
      <c r="P1157" s="2250"/>
      <c r="Q1157" s="2250"/>
      <c r="R1157" s="2250"/>
      <c r="S1157" s="2250"/>
      <c r="T1157" s="2250"/>
      <c r="U1157" s="2250"/>
      <c r="V1157" s="2250"/>
      <c r="W1157" s="2250"/>
      <c r="X1157" s="2250"/>
      <c r="Y1157" s="2250"/>
      <c r="Z1157" s="1632"/>
      <c r="AA1157" s="1706"/>
      <c r="AB1157" s="1706"/>
      <c r="AC1157" s="1706"/>
      <c r="AD1157" s="1706"/>
      <c r="AE1157" s="2577"/>
      <c r="AF1157" s="2577"/>
      <c r="AG1157" s="2577"/>
      <c r="AH1157" s="2578"/>
      <c r="AI1157" s="2578"/>
      <c r="AJ1157" s="2577"/>
      <c r="AK1157" s="2579"/>
      <c r="AL1157" s="2577"/>
      <c r="AM1157" s="2577"/>
      <c r="AN1157" s="1625"/>
      <c r="AO1157" s="2618"/>
      <c r="AP1157" s="2618"/>
      <c r="AQ1157" s="2618"/>
      <c r="AR1157" s="2619"/>
      <c r="AS1157" s="2619"/>
      <c r="AT1157" s="2619"/>
      <c r="AU1157" s="2618"/>
      <c r="AV1157" s="2618"/>
      <c r="AW1157" s="2618"/>
      <c r="CB1157" s="1611"/>
      <c r="CC1157" s="1611"/>
      <c r="CD1157" s="1611"/>
      <c r="CE1157" s="1611"/>
      <c r="CF1157" s="1611"/>
      <c r="CG1157" s="1611"/>
      <c r="CH1157" s="1611"/>
    </row>
    <row r="1158" spans="1:86" ht="18" hidden="1" customHeight="1">
      <c r="C1158" s="2250" t="s">
        <v>1115</v>
      </c>
      <c r="D1158" s="2250"/>
      <c r="E1158" s="2250"/>
      <c r="F1158" s="2250"/>
      <c r="G1158" s="2250"/>
      <c r="H1158" s="2250"/>
      <c r="I1158" s="2250"/>
      <c r="J1158" s="2250"/>
      <c r="K1158" s="2250"/>
      <c r="L1158" s="2250"/>
      <c r="M1158" s="2250"/>
      <c r="N1158" s="2250"/>
      <c r="O1158" s="2250"/>
      <c r="P1158" s="2250"/>
      <c r="Q1158" s="2250"/>
      <c r="R1158" s="2250"/>
      <c r="S1158" s="2250"/>
      <c r="T1158" s="2250"/>
      <c r="U1158" s="2250"/>
      <c r="V1158" s="2250"/>
      <c r="W1158" s="2250"/>
      <c r="X1158" s="2250"/>
      <c r="Y1158" s="2250"/>
      <c r="Z1158" s="1632"/>
      <c r="AA1158" s="1706"/>
      <c r="AB1158" s="1706"/>
      <c r="AC1158" s="1706"/>
      <c r="AD1158" s="1706"/>
      <c r="AE1158" s="2555"/>
      <c r="AF1158" s="2555"/>
      <c r="AG1158" s="2555"/>
      <c r="AH1158" s="2555"/>
      <c r="AI1158" s="2555"/>
      <c r="AJ1158" s="2555"/>
      <c r="AK1158" s="2555"/>
      <c r="AL1158" s="2555"/>
      <c r="AM1158" s="2555"/>
      <c r="AN1158" s="1625"/>
      <c r="AO1158" s="2576"/>
      <c r="AP1158" s="2576"/>
      <c r="AQ1158" s="2576"/>
      <c r="AR1158" s="2576"/>
      <c r="AS1158" s="2576"/>
      <c r="AT1158" s="2576"/>
      <c r="AU1158" s="2576"/>
      <c r="AV1158" s="2576"/>
      <c r="AW1158" s="2576"/>
      <c r="CB1158" s="1611"/>
      <c r="CC1158" s="1611"/>
      <c r="CD1158" s="1611"/>
      <c r="CE1158" s="1611"/>
      <c r="CF1158" s="1611"/>
      <c r="CG1158" s="1611"/>
      <c r="CH1158" s="1611"/>
    </row>
    <row r="1159" spans="1:86" hidden="1">
      <c r="C1159" s="2250" t="s">
        <v>1116</v>
      </c>
      <c r="D1159" s="2250"/>
      <c r="E1159" s="2250"/>
      <c r="F1159" s="2250"/>
      <c r="G1159" s="2250"/>
      <c r="H1159" s="2250"/>
      <c r="I1159" s="2250"/>
      <c r="J1159" s="2250"/>
      <c r="K1159" s="2250"/>
      <c r="L1159" s="2250"/>
      <c r="M1159" s="2250"/>
      <c r="N1159" s="2250"/>
      <c r="O1159" s="2250"/>
      <c r="P1159" s="2250"/>
      <c r="Q1159" s="2250"/>
      <c r="R1159" s="2250"/>
      <c r="S1159" s="2250"/>
      <c r="T1159" s="2250"/>
      <c r="U1159" s="2250"/>
      <c r="V1159" s="2250"/>
      <c r="W1159" s="2250"/>
      <c r="X1159" s="2250"/>
      <c r="Y1159" s="2250"/>
      <c r="Z1159" s="1632"/>
      <c r="AA1159" s="1706"/>
      <c r="AB1159" s="1706"/>
      <c r="AC1159" s="1706"/>
      <c r="AD1159" s="1706"/>
      <c r="AE1159" s="2555"/>
      <c r="AF1159" s="2555"/>
      <c r="AG1159" s="2555"/>
      <c r="AH1159" s="2555"/>
      <c r="AI1159" s="2555"/>
      <c r="AJ1159" s="2555"/>
      <c r="AK1159" s="2555"/>
      <c r="AL1159" s="2555"/>
      <c r="AM1159" s="2555"/>
      <c r="AN1159" s="1625"/>
      <c r="AO1159" s="2576"/>
      <c r="AP1159" s="2576"/>
      <c r="AQ1159" s="2576"/>
      <c r="AR1159" s="2576"/>
      <c r="AS1159" s="2576"/>
      <c r="AT1159" s="2576"/>
      <c r="AU1159" s="2576"/>
      <c r="AV1159" s="2576"/>
      <c r="AW1159" s="2576"/>
      <c r="CB1159" s="1611"/>
      <c r="CC1159" s="1611"/>
      <c r="CD1159" s="1611"/>
      <c r="CE1159" s="1611"/>
      <c r="CF1159" s="1611"/>
      <c r="CG1159" s="1611"/>
      <c r="CH1159" s="1611"/>
    </row>
    <row r="1160" spans="1:86" hidden="1">
      <c r="C1160" s="2250" t="s">
        <v>1117</v>
      </c>
      <c r="D1160" s="2250"/>
      <c r="E1160" s="2250"/>
      <c r="F1160" s="2250"/>
      <c r="G1160" s="2250"/>
      <c r="H1160" s="2250"/>
      <c r="I1160" s="2250"/>
      <c r="J1160" s="2250"/>
      <c r="K1160" s="2250"/>
      <c r="L1160" s="2250"/>
      <c r="M1160" s="2250"/>
      <c r="N1160" s="2250"/>
      <c r="O1160" s="2250"/>
      <c r="P1160" s="2250"/>
      <c r="Q1160" s="2250"/>
      <c r="R1160" s="2250"/>
      <c r="S1160" s="2250"/>
      <c r="T1160" s="2250"/>
      <c r="U1160" s="2250"/>
      <c r="V1160" s="2250"/>
      <c r="W1160" s="2250"/>
      <c r="X1160" s="2250"/>
      <c r="Y1160" s="2250"/>
      <c r="Z1160" s="1632"/>
      <c r="AA1160" s="1706"/>
      <c r="AB1160" s="1706"/>
      <c r="AC1160" s="1706"/>
      <c r="AD1160" s="1706"/>
      <c r="AE1160" s="2555"/>
      <c r="AF1160" s="2555"/>
      <c r="AG1160" s="2555"/>
      <c r="AH1160" s="2555"/>
      <c r="AI1160" s="2555"/>
      <c r="AJ1160" s="2555"/>
      <c r="AK1160" s="2555"/>
      <c r="AL1160" s="2555"/>
      <c r="AM1160" s="2555"/>
      <c r="AN1160" s="1625"/>
      <c r="AO1160" s="2576"/>
      <c r="AP1160" s="2576"/>
      <c r="AQ1160" s="2576"/>
      <c r="AR1160" s="2576"/>
      <c r="AS1160" s="2576"/>
      <c r="AT1160" s="2576"/>
      <c r="AU1160" s="2576"/>
      <c r="AV1160" s="2576"/>
      <c r="AW1160" s="2576"/>
      <c r="CB1160" s="1611"/>
      <c r="CC1160" s="1611"/>
      <c r="CD1160" s="1611"/>
      <c r="CE1160" s="1611"/>
      <c r="CF1160" s="1611"/>
      <c r="CG1160" s="1611"/>
      <c r="CH1160" s="1611"/>
    </row>
    <row r="1161" spans="1:86" ht="15.75" hidden="1" thickBot="1">
      <c r="C1161" s="2394" t="s">
        <v>580</v>
      </c>
      <c r="D1161" s="2394"/>
      <c r="E1161" s="2394"/>
      <c r="F1161" s="2394"/>
      <c r="G1161" s="2394"/>
      <c r="H1161" s="2394"/>
      <c r="I1161" s="2394"/>
      <c r="J1161" s="2394"/>
      <c r="K1161" s="2394"/>
      <c r="L1161" s="2394"/>
      <c r="M1161" s="2394"/>
      <c r="N1161" s="1670"/>
      <c r="O1161" s="1706"/>
      <c r="P1161" s="1706"/>
      <c r="Q1161" s="1706"/>
      <c r="R1161" s="1706"/>
      <c r="S1161" s="1706"/>
      <c r="T1161" s="1706"/>
      <c r="U1161" s="1706"/>
      <c r="V1161" s="1706"/>
      <c r="W1161" s="1707"/>
      <c r="X1161" s="1707"/>
      <c r="Y1161" s="1706"/>
      <c r="Z1161" s="1706"/>
      <c r="AA1161" s="1706"/>
      <c r="AB1161" s="1706"/>
      <c r="AC1161" s="1706"/>
      <c r="AD1161" s="1706"/>
      <c r="AE1161" s="2430">
        <v>0</v>
      </c>
      <c r="AF1161" s="2430"/>
      <c r="AG1161" s="2430"/>
      <c r="AH1161" s="2431"/>
      <c r="AI1161" s="2431"/>
      <c r="AJ1161" s="2430"/>
      <c r="AK1161" s="2432"/>
      <c r="AL1161" s="2430"/>
      <c r="AM1161" s="2430"/>
      <c r="AN1161" s="1664"/>
      <c r="AO1161" s="2430">
        <v>0</v>
      </c>
      <c r="AP1161" s="2430"/>
      <c r="AQ1161" s="2430"/>
      <c r="AR1161" s="2431"/>
      <c r="AS1161" s="2431"/>
      <c r="AT1161" s="2432"/>
      <c r="AU1161" s="2430"/>
      <c r="AV1161" s="2430"/>
      <c r="AW1161" s="2430"/>
      <c r="CB1161" s="1611"/>
      <c r="CC1161" s="1611"/>
      <c r="CD1161" s="1611"/>
      <c r="CE1161" s="1611"/>
      <c r="CF1161" s="1611"/>
      <c r="CG1161" s="1611"/>
      <c r="CH1161" s="1611"/>
    </row>
    <row r="1162" spans="1:86" hidden="1">
      <c r="C1162" s="1670"/>
      <c r="D1162" s="1670"/>
      <c r="E1162" s="1670"/>
      <c r="F1162" s="1670"/>
      <c r="G1162" s="1670"/>
      <c r="H1162" s="1670"/>
      <c r="I1162" s="1670"/>
      <c r="J1162" s="1670"/>
      <c r="K1162" s="1670"/>
      <c r="L1162" s="1670"/>
      <c r="M1162" s="1670"/>
      <c r="N1162" s="1670"/>
      <c r="O1162" s="1706"/>
      <c r="P1162" s="1706"/>
      <c r="Q1162" s="1706"/>
      <c r="R1162" s="1706"/>
      <c r="S1162" s="1706"/>
      <c r="T1162" s="1706"/>
      <c r="U1162" s="1706"/>
      <c r="V1162" s="1706"/>
      <c r="W1162" s="1707"/>
      <c r="X1162" s="1707"/>
      <c r="Y1162" s="1706"/>
      <c r="Z1162" s="1706"/>
      <c r="AA1162" s="1706"/>
      <c r="AB1162" s="1706"/>
      <c r="AC1162" s="1706"/>
      <c r="AD1162" s="1706"/>
      <c r="AE1162" s="1706"/>
      <c r="AF1162" s="1707"/>
      <c r="AG1162" s="1625"/>
      <c r="AH1162" s="1625"/>
      <c r="AI1162" s="1625"/>
      <c r="AJ1162" s="1625"/>
      <c r="AK1162" s="1625"/>
      <c r="AL1162" s="1625"/>
      <c r="AM1162" s="1625"/>
      <c r="AN1162" s="1625"/>
      <c r="AO1162" s="1707"/>
      <c r="AP1162" s="1706"/>
      <c r="AQ1162" s="1706"/>
      <c r="AR1162" s="1706"/>
      <c r="AS1162" s="1706"/>
      <c r="AT1162" s="1706"/>
      <c r="AU1162" s="1706"/>
      <c r="AV1162" s="1706"/>
      <c r="AW1162" s="1706"/>
      <c r="CB1162" s="1611"/>
      <c r="CC1162" s="1611"/>
      <c r="CD1162" s="1611"/>
      <c r="CE1162" s="1611"/>
      <c r="CF1162" s="1611"/>
      <c r="CG1162" s="1611"/>
      <c r="CH1162" s="1611"/>
    </row>
    <row r="1163" spans="1:86" hidden="1">
      <c r="A1163" s="2614" t="s">
        <v>1119</v>
      </c>
      <c r="B1163" s="2614"/>
      <c r="C1163" s="1672" t="s">
        <v>1118</v>
      </c>
      <c r="E1163" s="1670"/>
      <c r="F1163" s="1670"/>
      <c r="G1163" s="1670"/>
      <c r="H1163" s="1670"/>
      <c r="I1163" s="1670"/>
      <c r="J1163" s="1670"/>
      <c r="K1163" s="1670"/>
      <c r="L1163" s="1670"/>
      <c r="M1163" s="1670"/>
      <c r="N1163" s="1670"/>
      <c r="O1163" s="1706"/>
      <c r="P1163" s="1706"/>
      <c r="Q1163" s="1706"/>
      <c r="R1163" s="1706"/>
      <c r="S1163" s="1706"/>
      <c r="T1163" s="1706"/>
      <c r="U1163" s="1706"/>
      <c r="V1163" s="1706"/>
      <c r="W1163" s="1707"/>
      <c r="X1163" s="1707"/>
      <c r="Y1163" s="1706"/>
      <c r="Z1163" s="1706"/>
      <c r="AA1163" s="1706"/>
      <c r="AB1163" s="1706"/>
      <c r="AC1163" s="1706"/>
      <c r="AD1163" s="1706"/>
      <c r="AE1163" s="1706"/>
      <c r="AF1163" s="1707"/>
      <c r="AG1163" s="1625"/>
      <c r="AH1163" s="1625"/>
      <c r="AI1163" s="1625"/>
      <c r="AJ1163" s="1625"/>
      <c r="AK1163" s="1625"/>
      <c r="AL1163" s="1625"/>
      <c r="AM1163" s="1625"/>
      <c r="AN1163" s="1625"/>
      <c r="AO1163" s="1707"/>
      <c r="AP1163" s="1706"/>
      <c r="AQ1163" s="1706"/>
      <c r="AR1163" s="1706"/>
      <c r="AS1163" s="1706"/>
      <c r="AT1163" s="1706"/>
      <c r="AU1163" s="1706"/>
      <c r="AV1163" s="1706"/>
      <c r="AW1163" s="1706"/>
      <c r="CB1163" s="1611"/>
      <c r="CC1163" s="1611"/>
      <c r="CD1163" s="1611"/>
      <c r="CE1163" s="1611"/>
      <c r="CF1163" s="1611"/>
      <c r="CG1163" s="1611"/>
      <c r="CH1163" s="1611"/>
    </row>
    <row r="1164" spans="1:86" hidden="1">
      <c r="C1164" s="1691"/>
      <c r="O1164" s="434"/>
      <c r="P1164" s="434"/>
      <c r="Q1164" s="434"/>
      <c r="R1164" s="434"/>
      <c r="S1164" s="434"/>
      <c r="T1164" s="434"/>
      <c r="U1164" s="434"/>
      <c r="V1164" s="434"/>
      <c r="W1164" s="1687"/>
      <c r="X1164" s="1687"/>
      <c r="Y1164" s="1641"/>
      <c r="Z1164" s="1641"/>
      <c r="AA1164" s="1641"/>
      <c r="AB1164" s="1641"/>
      <c r="AC1164" s="1641"/>
      <c r="AD1164" s="1641"/>
      <c r="AE1164" s="2595" t="s">
        <v>2039</v>
      </c>
      <c r="AF1164" s="2595"/>
      <c r="AG1164" s="2595"/>
      <c r="AH1164" s="2595"/>
      <c r="AI1164" s="2595"/>
      <c r="AJ1164" s="2595"/>
      <c r="AK1164" s="2595"/>
      <c r="AL1164" s="2595"/>
      <c r="AM1164" s="2595"/>
      <c r="AN1164" s="1655"/>
      <c r="AO1164" s="2595" t="s">
        <v>512</v>
      </c>
      <c r="AP1164" s="2595"/>
      <c r="AQ1164" s="2595"/>
      <c r="AR1164" s="2595"/>
      <c r="AS1164" s="2595"/>
      <c r="AT1164" s="2595"/>
      <c r="AU1164" s="2595"/>
      <c r="AV1164" s="2595"/>
      <c r="AW1164" s="2595"/>
      <c r="CB1164" s="1611"/>
      <c r="CC1164" s="1611"/>
      <c r="CD1164" s="1611"/>
      <c r="CE1164" s="1611"/>
      <c r="CF1164" s="1611"/>
      <c r="CG1164" s="1611"/>
      <c r="CH1164" s="1611"/>
    </row>
    <row r="1165" spans="1:86" hidden="1">
      <c r="C1165" s="1691"/>
      <c r="O1165" s="434"/>
      <c r="P1165" s="434"/>
      <c r="Q1165" s="434"/>
      <c r="R1165" s="434"/>
      <c r="S1165" s="434"/>
      <c r="T1165" s="434"/>
      <c r="U1165" s="434"/>
      <c r="V1165" s="434"/>
      <c r="W1165" s="1687"/>
      <c r="X1165" s="1687"/>
      <c r="Y1165" s="1641"/>
      <c r="Z1165" s="1641"/>
      <c r="AA1165" s="1641"/>
      <c r="AB1165" s="1641"/>
      <c r="AC1165" s="1641"/>
      <c r="AD1165" s="1641"/>
      <c r="AE1165" s="2277" t="s">
        <v>574</v>
      </c>
      <c r="AF1165" s="2277"/>
      <c r="AG1165" s="2277"/>
      <c r="AH1165" s="2308"/>
      <c r="AI1165" s="2308"/>
      <c r="AJ1165" s="2277"/>
      <c r="AK1165" s="2308"/>
      <c r="AL1165" s="2277"/>
      <c r="AM1165" s="2277"/>
      <c r="AN1165" s="1655"/>
      <c r="AO1165" s="2277" t="s">
        <v>574</v>
      </c>
      <c r="AP1165" s="2277"/>
      <c r="AQ1165" s="2277"/>
      <c r="AR1165" s="2308"/>
      <c r="AS1165" s="2308"/>
      <c r="AT1165" s="2308"/>
      <c r="AU1165" s="2277"/>
      <c r="AV1165" s="2277"/>
      <c r="AW1165" s="2277"/>
      <c r="CB1165" s="1611"/>
      <c r="CC1165" s="1611"/>
      <c r="CD1165" s="1611"/>
      <c r="CE1165" s="1611"/>
      <c r="CF1165" s="1611"/>
      <c r="CG1165" s="1611"/>
      <c r="CH1165" s="1611"/>
    </row>
    <row r="1166" spans="1:86" ht="33.75" hidden="1" customHeight="1">
      <c r="C1166" s="2250" t="s">
        <v>1118</v>
      </c>
      <c r="D1166" s="2250"/>
      <c r="E1166" s="2250"/>
      <c r="F1166" s="2250"/>
      <c r="G1166" s="2250"/>
      <c r="H1166" s="2250"/>
      <c r="I1166" s="2250"/>
      <c r="J1166" s="2250"/>
      <c r="K1166" s="2250"/>
      <c r="L1166" s="2250"/>
      <c r="M1166" s="2250"/>
      <c r="N1166" s="2250"/>
      <c r="O1166" s="2250"/>
      <c r="P1166" s="2250"/>
      <c r="Q1166" s="2250"/>
      <c r="R1166" s="2250"/>
      <c r="S1166" s="2250"/>
      <c r="T1166" s="2250"/>
      <c r="U1166" s="2250"/>
      <c r="V1166" s="2250"/>
      <c r="W1166" s="2250"/>
      <c r="X1166" s="2250"/>
      <c r="Y1166" s="2250"/>
      <c r="Z1166" s="1632"/>
      <c r="AA1166" s="1706"/>
      <c r="AB1166" s="1706"/>
      <c r="AC1166" s="1706"/>
      <c r="AD1166" s="1706"/>
      <c r="AE1166" s="2577"/>
      <c r="AF1166" s="2577"/>
      <c r="AG1166" s="2577"/>
      <c r="AH1166" s="2578"/>
      <c r="AI1166" s="2578"/>
      <c r="AJ1166" s="2577"/>
      <c r="AK1166" s="2579"/>
      <c r="AL1166" s="2577"/>
      <c r="AM1166" s="2577"/>
      <c r="AN1166" s="1625"/>
      <c r="AO1166" s="2618"/>
      <c r="AP1166" s="2618"/>
      <c r="AQ1166" s="2618"/>
      <c r="AR1166" s="2619"/>
      <c r="AS1166" s="2619"/>
      <c r="AT1166" s="2619"/>
      <c r="AU1166" s="2618"/>
      <c r="AV1166" s="2618"/>
      <c r="AW1166" s="2618"/>
      <c r="CB1166" s="1611"/>
      <c r="CC1166" s="1611"/>
      <c r="CD1166" s="1611"/>
      <c r="CE1166" s="1611"/>
      <c r="CF1166" s="1611"/>
      <c r="CG1166" s="1611"/>
      <c r="CH1166" s="1611"/>
    </row>
    <row r="1167" spans="1:86" hidden="1">
      <c r="A1167" s="2614" t="s">
        <v>1120</v>
      </c>
      <c r="B1167" s="2614"/>
      <c r="C1167" s="1691" t="s">
        <v>1121</v>
      </c>
      <c r="E1167" s="1670"/>
      <c r="F1167" s="1670"/>
      <c r="G1167" s="1670"/>
      <c r="H1167" s="1670"/>
      <c r="I1167" s="1670"/>
      <c r="J1167" s="1670"/>
      <c r="K1167" s="1670"/>
      <c r="L1167" s="1670"/>
      <c r="M1167" s="1670"/>
      <c r="N1167" s="1670"/>
      <c r="O1167" s="1706"/>
      <c r="P1167" s="1706"/>
      <c r="Q1167" s="1706"/>
      <c r="R1167" s="1706"/>
      <c r="S1167" s="1706"/>
      <c r="T1167" s="1706"/>
      <c r="U1167" s="1706"/>
      <c r="V1167" s="1706"/>
      <c r="W1167" s="1707"/>
      <c r="X1167" s="1707"/>
      <c r="Y1167" s="1706"/>
      <c r="Z1167" s="1706"/>
      <c r="AA1167" s="1706"/>
      <c r="AB1167" s="1706"/>
      <c r="AC1167" s="1706"/>
      <c r="AD1167" s="1706"/>
      <c r="AE1167" s="2555"/>
      <c r="AF1167" s="2555"/>
      <c r="AG1167" s="2555"/>
      <c r="AH1167" s="2555"/>
      <c r="AI1167" s="2555"/>
      <c r="AJ1167" s="2555"/>
      <c r="AK1167" s="2555"/>
      <c r="AL1167" s="2555"/>
      <c r="AM1167" s="2555"/>
      <c r="AN1167" s="1625"/>
      <c r="AO1167" s="2576"/>
      <c r="AP1167" s="2576"/>
      <c r="AQ1167" s="2576"/>
      <c r="AR1167" s="2576"/>
      <c r="AS1167" s="2576"/>
      <c r="AT1167" s="2576"/>
      <c r="AU1167" s="2576"/>
      <c r="AV1167" s="2576"/>
      <c r="AW1167" s="2576"/>
      <c r="CB1167" s="1611"/>
      <c r="CC1167" s="1611"/>
      <c r="CD1167" s="1611"/>
      <c r="CE1167" s="1611"/>
      <c r="CF1167" s="1611"/>
      <c r="CG1167" s="1611"/>
      <c r="CH1167" s="1611"/>
    </row>
    <row r="1168" spans="1:86" hidden="1">
      <c r="A1168" s="444"/>
      <c r="B1168" s="1634"/>
      <c r="C1168" s="1702" t="s">
        <v>1122</v>
      </c>
      <c r="E1168" s="1670"/>
      <c r="F1168" s="1670"/>
      <c r="G1168" s="1670"/>
      <c r="H1168" s="1670"/>
      <c r="I1168" s="1670"/>
      <c r="J1168" s="1670"/>
      <c r="K1168" s="1670"/>
      <c r="L1168" s="1670"/>
      <c r="M1168" s="1670"/>
      <c r="N1168" s="1670"/>
      <c r="O1168" s="1706"/>
      <c r="P1168" s="1706"/>
      <c r="Q1168" s="1706"/>
      <c r="R1168" s="1706"/>
      <c r="S1168" s="1706"/>
      <c r="T1168" s="1706"/>
      <c r="U1168" s="1706"/>
      <c r="V1168" s="1706"/>
      <c r="W1168" s="1707"/>
      <c r="X1168" s="1707"/>
      <c r="Y1168" s="1706"/>
      <c r="Z1168" s="1706"/>
      <c r="AA1168" s="1706"/>
      <c r="AB1168" s="1706"/>
      <c r="AC1168" s="1706"/>
      <c r="AD1168" s="1706"/>
      <c r="AE1168" s="2555"/>
      <c r="AF1168" s="2555"/>
      <c r="AG1168" s="2555"/>
      <c r="AH1168" s="2555"/>
      <c r="AI1168" s="2555"/>
      <c r="AJ1168" s="2555"/>
      <c r="AK1168" s="2555"/>
      <c r="AL1168" s="2555"/>
      <c r="AM1168" s="2555"/>
      <c r="AN1168" s="1625"/>
      <c r="AO1168" s="2576"/>
      <c r="AP1168" s="2576"/>
      <c r="AQ1168" s="2576"/>
      <c r="AR1168" s="2576"/>
      <c r="AS1168" s="2576"/>
      <c r="AT1168" s="2576"/>
      <c r="AU1168" s="2576"/>
      <c r="AV1168" s="2576"/>
      <c r="AW1168" s="2576"/>
      <c r="CB1168" s="1611"/>
      <c r="CC1168" s="1611"/>
      <c r="CD1168" s="1611"/>
      <c r="CE1168" s="1611"/>
      <c r="CF1168" s="1611"/>
      <c r="CG1168" s="1611"/>
      <c r="CH1168" s="1611"/>
    </row>
    <row r="1169" spans="1:86" hidden="1">
      <c r="C1169" s="1702" t="s">
        <v>1123</v>
      </c>
      <c r="D1169" s="1670"/>
      <c r="E1169" s="1670"/>
      <c r="F1169" s="1670"/>
      <c r="G1169" s="1670"/>
      <c r="H1169" s="1670"/>
      <c r="I1169" s="1670"/>
      <c r="J1169" s="1670"/>
      <c r="K1169" s="1670"/>
      <c r="L1169" s="1670"/>
      <c r="M1169" s="1670"/>
      <c r="N1169" s="1670"/>
      <c r="O1169" s="1706"/>
      <c r="P1169" s="1706"/>
      <c r="Q1169" s="1706"/>
      <c r="R1169" s="1706"/>
      <c r="S1169" s="1706"/>
      <c r="T1169" s="1706"/>
      <c r="U1169" s="1706"/>
      <c r="V1169" s="1706"/>
      <c r="W1169" s="1707"/>
      <c r="X1169" s="1707"/>
      <c r="Y1169" s="1706"/>
      <c r="Z1169" s="1706"/>
      <c r="AA1169" s="1706"/>
      <c r="AB1169" s="1706"/>
      <c r="AC1169" s="1706"/>
      <c r="AD1169" s="1706"/>
      <c r="AE1169" s="2555"/>
      <c r="AF1169" s="2555"/>
      <c r="AG1169" s="2555"/>
      <c r="AH1169" s="2555"/>
      <c r="AI1169" s="2555"/>
      <c r="AJ1169" s="2555"/>
      <c r="AK1169" s="2555"/>
      <c r="AL1169" s="2555"/>
      <c r="AM1169" s="2555"/>
      <c r="AN1169" s="1625"/>
      <c r="AO1169" s="2576"/>
      <c r="AP1169" s="2576"/>
      <c r="AQ1169" s="2576"/>
      <c r="AR1169" s="2576"/>
      <c r="AS1169" s="2576"/>
      <c r="AT1169" s="2576"/>
      <c r="AU1169" s="2576"/>
      <c r="AV1169" s="2576"/>
      <c r="AW1169" s="2576"/>
      <c r="CB1169" s="1611"/>
      <c r="CC1169" s="1611"/>
      <c r="CD1169" s="1611"/>
      <c r="CE1169" s="1611"/>
      <c r="CF1169" s="1611"/>
      <c r="CG1169" s="1611"/>
      <c r="CH1169" s="1611"/>
    </row>
    <row r="1170" spans="1:86" hidden="1">
      <c r="C1170" s="1702" t="s">
        <v>1124</v>
      </c>
      <c r="D1170" s="1670"/>
      <c r="E1170" s="1670"/>
      <c r="F1170" s="1670"/>
      <c r="G1170" s="1670"/>
      <c r="H1170" s="1670"/>
      <c r="I1170" s="1670"/>
      <c r="J1170" s="1670"/>
      <c r="K1170" s="1670"/>
      <c r="L1170" s="1670"/>
      <c r="M1170" s="1670"/>
      <c r="N1170" s="1670"/>
      <c r="O1170" s="1706"/>
      <c r="P1170" s="1706"/>
      <c r="Q1170" s="1706"/>
      <c r="R1170" s="1706"/>
      <c r="S1170" s="1706"/>
      <c r="T1170" s="1706"/>
      <c r="U1170" s="1706"/>
      <c r="V1170" s="1706"/>
      <c r="W1170" s="1707"/>
      <c r="X1170" s="1707"/>
      <c r="Y1170" s="1706"/>
      <c r="Z1170" s="1706"/>
      <c r="AA1170" s="1706"/>
      <c r="AB1170" s="1706"/>
      <c r="AC1170" s="1706"/>
      <c r="AD1170" s="1706"/>
      <c r="AE1170" s="2555"/>
      <c r="AF1170" s="2555"/>
      <c r="AG1170" s="2555"/>
      <c r="AH1170" s="2555"/>
      <c r="AI1170" s="2555"/>
      <c r="AJ1170" s="2555"/>
      <c r="AK1170" s="2555"/>
      <c r="AL1170" s="2555"/>
      <c r="AM1170" s="2555"/>
      <c r="AN1170" s="1625"/>
      <c r="AO1170" s="2576"/>
      <c r="AP1170" s="2576"/>
      <c r="AQ1170" s="2576"/>
      <c r="AR1170" s="2576"/>
      <c r="AS1170" s="2576"/>
      <c r="AT1170" s="2576"/>
      <c r="AU1170" s="2576"/>
      <c r="AV1170" s="2576"/>
      <c r="AW1170" s="2576"/>
      <c r="CB1170" s="1611"/>
      <c r="CC1170" s="1611"/>
      <c r="CD1170" s="1611"/>
      <c r="CE1170" s="1611"/>
      <c r="CF1170" s="1611"/>
      <c r="CG1170" s="1611"/>
      <c r="CH1170" s="1611"/>
    </row>
    <row r="1171" spans="1:86" hidden="1">
      <c r="C1171" s="2522" t="s">
        <v>1125</v>
      </c>
      <c r="D1171" s="2522"/>
      <c r="E1171" s="2522"/>
      <c r="F1171" s="2522"/>
      <c r="G1171" s="2522"/>
      <c r="H1171" s="2522"/>
      <c r="I1171" s="2522"/>
      <c r="J1171" s="2522"/>
      <c r="K1171" s="2522"/>
      <c r="L1171" s="2522"/>
      <c r="M1171" s="2522"/>
      <c r="N1171" s="2522"/>
      <c r="O1171" s="2522"/>
      <c r="P1171" s="2522"/>
      <c r="Q1171" s="2522"/>
      <c r="R1171" s="2522"/>
      <c r="S1171" s="2522"/>
      <c r="T1171" s="2522"/>
      <c r="U1171" s="2522"/>
      <c r="V1171" s="2522"/>
      <c r="W1171" s="2522"/>
      <c r="X1171" s="2522"/>
      <c r="Y1171" s="2522"/>
      <c r="Z1171" s="1694"/>
      <c r="AA1171" s="1706"/>
      <c r="AB1171" s="1706"/>
      <c r="AC1171" s="1706"/>
      <c r="AD1171" s="1706"/>
      <c r="AE1171" s="2555"/>
      <c r="AF1171" s="2555"/>
      <c r="AG1171" s="2555"/>
      <c r="AH1171" s="2555"/>
      <c r="AI1171" s="2555"/>
      <c r="AJ1171" s="2555"/>
      <c r="AK1171" s="2555"/>
      <c r="AL1171" s="2555"/>
      <c r="AM1171" s="2555"/>
      <c r="AN1171" s="1625"/>
      <c r="AO1171" s="2576"/>
      <c r="AP1171" s="2576"/>
      <c r="AQ1171" s="2576"/>
      <c r="AR1171" s="2576"/>
      <c r="AS1171" s="2576"/>
      <c r="AT1171" s="2576"/>
      <c r="AU1171" s="2576"/>
      <c r="AV1171" s="2576"/>
      <c r="AW1171" s="2576"/>
      <c r="CB1171" s="1611"/>
      <c r="CC1171" s="1611"/>
      <c r="CD1171" s="1611"/>
      <c r="CE1171" s="1611"/>
      <c r="CF1171" s="1611"/>
      <c r="CG1171" s="1611"/>
      <c r="CH1171" s="1611"/>
    </row>
    <row r="1172" spans="1:86" ht="32.25" hidden="1" customHeight="1">
      <c r="C1172" s="2522" t="s">
        <v>1126</v>
      </c>
      <c r="D1172" s="2522"/>
      <c r="E1172" s="2522"/>
      <c r="F1172" s="2522"/>
      <c r="G1172" s="2522"/>
      <c r="H1172" s="2522"/>
      <c r="I1172" s="2522"/>
      <c r="J1172" s="2522"/>
      <c r="K1172" s="2522"/>
      <c r="L1172" s="2522"/>
      <c r="M1172" s="2522"/>
      <c r="N1172" s="2522"/>
      <c r="O1172" s="2522"/>
      <c r="P1172" s="2522"/>
      <c r="Q1172" s="2522"/>
      <c r="R1172" s="2522"/>
      <c r="S1172" s="2522"/>
      <c r="T1172" s="2522"/>
      <c r="U1172" s="2522"/>
      <c r="V1172" s="2522"/>
      <c r="W1172" s="2522"/>
      <c r="X1172" s="2522"/>
      <c r="Y1172" s="2522"/>
      <c r="Z1172" s="1694"/>
      <c r="AA1172" s="1706"/>
      <c r="AB1172" s="1706"/>
      <c r="AC1172" s="1706"/>
      <c r="AD1172" s="1706"/>
      <c r="AE1172" s="2555"/>
      <c r="AF1172" s="2555"/>
      <c r="AG1172" s="2555"/>
      <c r="AH1172" s="2555"/>
      <c r="AI1172" s="2555"/>
      <c r="AJ1172" s="2555"/>
      <c r="AK1172" s="2555"/>
      <c r="AL1172" s="2555"/>
      <c r="AM1172" s="2555"/>
      <c r="AN1172" s="1625"/>
      <c r="AO1172" s="2576"/>
      <c r="AP1172" s="2576"/>
      <c r="AQ1172" s="2576"/>
      <c r="AR1172" s="2576"/>
      <c r="AS1172" s="2576"/>
      <c r="AT1172" s="2576"/>
      <c r="AU1172" s="2576"/>
      <c r="AV1172" s="2576"/>
      <c r="AW1172" s="2576"/>
      <c r="CB1172" s="1611"/>
      <c r="CC1172" s="1611"/>
      <c r="CD1172" s="1611"/>
      <c r="CE1172" s="1611"/>
      <c r="CF1172" s="1611"/>
      <c r="CG1172" s="1611"/>
      <c r="CH1172" s="1611"/>
    </row>
    <row r="1173" spans="1:86" hidden="1">
      <c r="C1173" s="1702" t="s">
        <v>1127</v>
      </c>
      <c r="D1173" s="1670"/>
      <c r="E1173" s="1670"/>
      <c r="F1173" s="1670"/>
      <c r="G1173" s="1670"/>
      <c r="H1173" s="1670"/>
      <c r="I1173" s="1670"/>
      <c r="J1173" s="1670"/>
      <c r="K1173" s="1670"/>
      <c r="L1173" s="1670"/>
      <c r="M1173" s="1670"/>
      <c r="N1173" s="1670"/>
      <c r="O1173" s="1706"/>
      <c r="P1173" s="1706"/>
      <c r="Q1173" s="1706"/>
      <c r="R1173" s="1706"/>
      <c r="S1173" s="1706"/>
      <c r="T1173" s="1706"/>
      <c r="U1173" s="1706"/>
      <c r="V1173" s="1706"/>
      <c r="W1173" s="1707"/>
      <c r="X1173" s="1707"/>
      <c r="Y1173" s="1706"/>
      <c r="Z1173" s="1706"/>
      <c r="AA1173" s="1706"/>
      <c r="AB1173" s="1706"/>
      <c r="AC1173" s="1706"/>
      <c r="AD1173" s="1706"/>
      <c r="AE1173" s="2555"/>
      <c r="AF1173" s="2555"/>
      <c r="AG1173" s="2555"/>
      <c r="AH1173" s="2555"/>
      <c r="AI1173" s="2555"/>
      <c r="AJ1173" s="2555"/>
      <c r="AK1173" s="2555"/>
      <c r="AL1173" s="2555"/>
      <c r="AM1173" s="2555"/>
      <c r="AN1173" s="1625"/>
      <c r="AO1173" s="2576"/>
      <c r="AP1173" s="2576"/>
      <c r="AQ1173" s="2576"/>
      <c r="AR1173" s="2576"/>
      <c r="AS1173" s="2576"/>
      <c r="AT1173" s="2576"/>
      <c r="AU1173" s="2576"/>
      <c r="AV1173" s="2576"/>
      <c r="AW1173" s="2576"/>
      <c r="CB1173" s="1611"/>
      <c r="CC1173" s="1611"/>
      <c r="CD1173" s="1611"/>
      <c r="CE1173" s="1611"/>
      <c r="CF1173" s="1611"/>
      <c r="CG1173" s="1611"/>
      <c r="CH1173" s="1611"/>
    </row>
    <row r="1174" spans="1:86" hidden="1">
      <c r="A1174" s="2614" t="s">
        <v>1128</v>
      </c>
      <c r="B1174" s="2614"/>
      <c r="C1174" s="1691" t="s">
        <v>1129</v>
      </c>
      <c r="E1174" s="1670"/>
      <c r="F1174" s="1670"/>
      <c r="G1174" s="1670"/>
      <c r="H1174" s="1670"/>
      <c r="I1174" s="1670"/>
      <c r="J1174" s="1670"/>
      <c r="K1174" s="1670"/>
      <c r="L1174" s="1670"/>
      <c r="M1174" s="1670"/>
      <c r="N1174" s="1670"/>
      <c r="O1174" s="1706"/>
      <c r="P1174" s="1706"/>
      <c r="Q1174" s="1706"/>
      <c r="R1174" s="1706"/>
      <c r="S1174" s="1706"/>
      <c r="T1174" s="1706"/>
      <c r="U1174" s="1706"/>
      <c r="V1174" s="1706"/>
      <c r="W1174" s="1707"/>
      <c r="X1174" s="1707"/>
      <c r="Y1174" s="1706"/>
      <c r="Z1174" s="1706"/>
      <c r="AA1174" s="1706"/>
      <c r="AB1174" s="1706"/>
      <c r="AC1174" s="1706"/>
      <c r="AD1174" s="1706"/>
      <c r="AE1174" s="2555"/>
      <c r="AF1174" s="2555"/>
      <c r="AG1174" s="2555"/>
      <c r="AH1174" s="2555"/>
      <c r="AI1174" s="2555"/>
      <c r="AJ1174" s="2555"/>
      <c r="AK1174" s="2555"/>
      <c r="AL1174" s="2555"/>
      <c r="AM1174" s="2555"/>
      <c r="AN1174" s="1625"/>
      <c r="AO1174" s="2576"/>
      <c r="AP1174" s="2576"/>
      <c r="AQ1174" s="2576"/>
      <c r="AR1174" s="2576"/>
      <c r="AS1174" s="2576"/>
      <c r="AT1174" s="2576"/>
      <c r="AU1174" s="2576"/>
      <c r="AV1174" s="2576"/>
      <c r="AW1174" s="2576"/>
      <c r="CB1174" s="1611"/>
      <c r="CC1174" s="1611"/>
      <c r="CD1174" s="1611"/>
      <c r="CE1174" s="1611"/>
      <c r="CF1174" s="1611"/>
      <c r="CG1174" s="1611"/>
      <c r="CH1174" s="1611"/>
    </row>
    <row r="1175" spans="1:86" hidden="1">
      <c r="A1175" s="444"/>
      <c r="B1175" s="1634"/>
      <c r="C1175" s="1634" t="s">
        <v>1130</v>
      </c>
      <c r="E1175" s="1670"/>
      <c r="F1175" s="1670"/>
      <c r="G1175" s="1670"/>
      <c r="H1175" s="1670"/>
      <c r="I1175" s="1670"/>
      <c r="J1175" s="1670"/>
      <c r="K1175" s="1670"/>
      <c r="L1175" s="1670"/>
      <c r="M1175" s="1670"/>
      <c r="N1175" s="1670"/>
      <c r="O1175" s="1706"/>
      <c r="P1175" s="1706"/>
      <c r="Q1175" s="1706"/>
      <c r="R1175" s="1706"/>
      <c r="S1175" s="1706"/>
      <c r="T1175" s="1706"/>
      <c r="U1175" s="1706"/>
      <c r="V1175" s="1706"/>
      <c r="W1175" s="1707"/>
      <c r="X1175" s="1707"/>
      <c r="Y1175" s="1706"/>
      <c r="Z1175" s="1706"/>
      <c r="AA1175" s="1706"/>
      <c r="AB1175" s="1706"/>
      <c r="AC1175" s="1706"/>
      <c r="AD1175" s="1706"/>
      <c r="AE1175" s="2555"/>
      <c r="AF1175" s="2555"/>
      <c r="AG1175" s="2555"/>
      <c r="AH1175" s="2555"/>
      <c r="AI1175" s="2555"/>
      <c r="AJ1175" s="2555"/>
      <c r="AK1175" s="2555"/>
      <c r="AL1175" s="2555"/>
      <c r="AM1175" s="2555"/>
      <c r="AN1175" s="1625"/>
      <c r="AO1175" s="2576"/>
      <c r="AP1175" s="2576"/>
      <c r="AQ1175" s="2576"/>
      <c r="AR1175" s="2576"/>
      <c r="AS1175" s="2576"/>
      <c r="AT1175" s="2576"/>
      <c r="AU1175" s="2576"/>
      <c r="AV1175" s="2576"/>
      <c r="AW1175" s="2576"/>
      <c r="CB1175" s="1611"/>
      <c r="CC1175" s="1611"/>
      <c r="CD1175" s="1611"/>
      <c r="CE1175" s="1611"/>
      <c r="CF1175" s="1611"/>
      <c r="CG1175" s="1611"/>
      <c r="CH1175" s="1611"/>
    </row>
    <row r="1176" spans="1:86" hidden="1">
      <c r="C1176" s="1634" t="s">
        <v>1131</v>
      </c>
      <c r="D1176" s="1670"/>
      <c r="E1176" s="1670"/>
      <c r="F1176" s="1670"/>
      <c r="G1176" s="1670"/>
      <c r="H1176" s="1670"/>
      <c r="I1176" s="1670"/>
      <c r="J1176" s="1670"/>
      <c r="K1176" s="1670"/>
      <c r="L1176" s="1670"/>
      <c r="M1176" s="1670"/>
      <c r="N1176" s="1670"/>
      <c r="O1176" s="1706"/>
      <c r="P1176" s="1706"/>
      <c r="Q1176" s="1706"/>
      <c r="R1176" s="1706"/>
      <c r="S1176" s="1706"/>
      <c r="T1176" s="1706"/>
      <c r="U1176" s="1706"/>
      <c r="V1176" s="1706"/>
      <c r="W1176" s="1707"/>
      <c r="X1176" s="1707"/>
      <c r="Y1176" s="1706"/>
      <c r="Z1176" s="1706"/>
      <c r="AA1176" s="1706"/>
      <c r="AB1176" s="1706"/>
      <c r="AC1176" s="1706"/>
      <c r="AD1176" s="1706"/>
      <c r="AE1176" s="2555"/>
      <c r="AF1176" s="2555"/>
      <c r="AG1176" s="2555"/>
      <c r="AH1176" s="2555"/>
      <c r="AI1176" s="2555"/>
      <c r="AJ1176" s="2555"/>
      <c r="AK1176" s="2555"/>
      <c r="AL1176" s="2555"/>
      <c r="AM1176" s="2555"/>
      <c r="AN1176" s="1625"/>
      <c r="AO1176" s="2576"/>
      <c r="AP1176" s="2576"/>
      <c r="AQ1176" s="2576"/>
      <c r="AR1176" s="2576"/>
      <c r="AS1176" s="2576"/>
      <c r="AT1176" s="2576"/>
      <c r="AU1176" s="2576"/>
      <c r="AV1176" s="2576"/>
      <c r="AW1176" s="2576"/>
      <c r="CB1176" s="1611"/>
      <c r="CC1176" s="1611"/>
      <c r="CD1176" s="1611"/>
      <c r="CE1176" s="1611"/>
      <c r="CF1176" s="1611"/>
      <c r="CG1176" s="1611"/>
      <c r="CH1176" s="1611"/>
    </row>
    <row r="1177" spans="1:86" hidden="1">
      <c r="C1177" s="1634" t="s">
        <v>1132</v>
      </c>
      <c r="D1177" s="1670"/>
      <c r="E1177" s="1670"/>
      <c r="F1177" s="1670"/>
      <c r="G1177" s="1670"/>
      <c r="H1177" s="1670"/>
      <c r="I1177" s="1670"/>
      <c r="J1177" s="1670"/>
      <c r="K1177" s="1670"/>
      <c r="L1177" s="1670"/>
      <c r="M1177" s="1670"/>
      <c r="N1177" s="1670"/>
      <c r="O1177" s="1706"/>
      <c r="P1177" s="1706"/>
      <c r="Q1177" s="1706"/>
      <c r="R1177" s="1706"/>
      <c r="S1177" s="1706"/>
      <c r="T1177" s="1706"/>
      <c r="U1177" s="1706"/>
      <c r="V1177" s="1706"/>
      <c r="W1177" s="1707"/>
      <c r="X1177" s="1707"/>
      <c r="Y1177" s="1706"/>
      <c r="Z1177" s="1706"/>
      <c r="AA1177" s="1706"/>
      <c r="AB1177" s="1706"/>
      <c r="AC1177" s="1706"/>
      <c r="AD1177" s="1706"/>
      <c r="AE1177" s="2555"/>
      <c r="AF1177" s="2555"/>
      <c r="AG1177" s="2555"/>
      <c r="AH1177" s="2555"/>
      <c r="AI1177" s="2555"/>
      <c r="AJ1177" s="2555"/>
      <c r="AK1177" s="2555"/>
      <c r="AL1177" s="2555"/>
      <c r="AM1177" s="2555"/>
      <c r="AN1177" s="1625"/>
      <c r="AO1177" s="2576"/>
      <c r="AP1177" s="2576"/>
      <c r="AQ1177" s="2576"/>
      <c r="AR1177" s="2576"/>
      <c r="AS1177" s="2576"/>
      <c r="AT1177" s="2576"/>
      <c r="AU1177" s="2576"/>
      <c r="AV1177" s="2576"/>
      <c r="AW1177" s="2576"/>
      <c r="CB1177" s="1611"/>
      <c r="CC1177" s="1611"/>
      <c r="CD1177" s="1611"/>
      <c r="CE1177" s="1611"/>
      <c r="CF1177" s="1611"/>
      <c r="CG1177" s="1611"/>
      <c r="CH1177" s="1611"/>
    </row>
    <row r="1178" spans="1:86" hidden="1">
      <c r="C1178" s="1634" t="s">
        <v>1133</v>
      </c>
      <c r="D1178" s="1670"/>
      <c r="E1178" s="1670"/>
      <c r="F1178" s="1670"/>
      <c r="G1178" s="1670"/>
      <c r="H1178" s="1670"/>
      <c r="I1178" s="1670"/>
      <c r="J1178" s="1670"/>
      <c r="K1178" s="1670"/>
      <c r="L1178" s="1670"/>
      <c r="M1178" s="1670"/>
      <c r="N1178" s="1670"/>
      <c r="O1178" s="1706"/>
      <c r="P1178" s="1706"/>
      <c r="Q1178" s="1706"/>
      <c r="R1178" s="1706"/>
      <c r="S1178" s="1706"/>
      <c r="T1178" s="1706"/>
      <c r="U1178" s="1706"/>
      <c r="V1178" s="1706"/>
      <c r="W1178" s="1707"/>
      <c r="X1178" s="1707"/>
      <c r="Y1178" s="1706"/>
      <c r="Z1178" s="1706"/>
      <c r="AA1178" s="1706"/>
      <c r="AB1178" s="1706"/>
      <c r="AC1178" s="1706"/>
      <c r="AD1178" s="1706"/>
      <c r="AE1178" s="2555"/>
      <c r="AF1178" s="2555"/>
      <c r="AG1178" s="2555"/>
      <c r="AH1178" s="2555"/>
      <c r="AI1178" s="2555"/>
      <c r="AJ1178" s="2555"/>
      <c r="AK1178" s="2555"/>
      <c r="AL1178" s="2555"/>
      <c r="AM1178" s="2555"/>
      <c r="AN1178" s="1625"/>
      <c r="AO1178" s="2576"/>
      <c r="AP1178" s="2576"/>
      <c r="AQ1178" s="2576"/>
      <c r="AR1178" s="2576"/>
      <c r="AS1178" s="2576"/>
      <c r="AT1178" s="2576"/>
      <c r="AU1178" s="2576"/>
      <c r="AV1178" s="2576"/>
      <c r="AW1178" s="2576"/>
      <c r="CB1178" s="1611"/>
      <c r="CC1178" s="1611"/>
      <c r="CD1178" s="1611"/>
      <c r="CE1178" s="1611"/>
      <c r="CF1178" s="1611"/>
      <c r="CG1178" s="1611"/>
      <c r="CH1178" s="1611"/>
    </row>
    <row r="1179" spans="1:86" ht="32.25" hidden="1" customHeight="1">
      <c r="C1179" s="2250" t="s">
        <v>1134</v>
      </c>
      <c r="D1179" s="2250"/>
      <c r="E1179" s="2250"/>
      <c r="F1179" s="2250"/>
      <c r="G1179" s="2250"/>
      <c r="H1179" s="2250"/>
      <c r="I1179" s="2250"/>
      <c r="J1179" s="2250"/>
      <c r="K1179" s="2250"/>
      <c r="L1179" s="2250"/>
      <c r="M1179" s="2250"/>
      <c r="N1179" s="2250"/>
      <c r="O1179" s="2250"/>
      <c r="P1179" s="2250"/>
      <c r="Q1179" s="2250"/>
      <c r="R1179" s="2250"/>
      <c r="S1179" s="2250"/>
      <c r="T1179" s="2250"/>
      <c r="U1179" s="2250"/>
      <c r="V1179" s="2250"/>
      <c r="W1179" s="2250"/>
      <c r="X1179" s="2250"/>
      <c r="Y1179" s="2250"/>
      <c r="Z1179" s="1632"/>
      <c r="AA1179" s="1706"/>
      <c r="AB1179" s="1706"/>
      <c r="AC1179" s="1706"/>
      <c r="AD1179" s="1706"/>
      <c r="AE1179" s="2555"/>
      <c r="AF1179" s="2555"/>
      <c r="AG1179" s="2555"/>
      <c r="AH1179" s="2555"/>
      <c r="AI1179" s="2555"/>
      <c r="AJ1179" s="2555"/>
      <c r="AK1179" s="2555"/>
      <c r="AL1179" s="2555"/>
      <c r="AM1179" s="2555"/>
      <c r="AN1179" s="1625"/>
      <c r="AO1179" s="2576"/>
      <c r="AP1179" s="2576"/>
      <c r="AQ1179" s="2576"/>
      <c r="AR1179" s="2576"/>
      <c r="AS1179" s="2576"/>
      <c r="AT1179" s="2576"/>
      <c r="AU1179" s="2576"/>
      <c r="AV1179" s="2576"/>
      <c r="AW1179" s="2576"/>
      <c r="CB1179" s="1611"/>
      <c r="CC1179" s="1611"/>
      <c r="CD1179" s="1611"/>
      <c r="CE1179" s="1611"/>
      <c r="CF1179" s="1611"/>
      <c r="CG1179" s="1611"/>
      <c r="CH1179" s="1611"/>
    </row>
    <row r="1180" spans="1:86" hidden="1">
      <c r="C1180" s="1634" t="s">
        <v>1135</v>
      </c>
      <c r="D1180" s="1670"/>
      <c r="E1180" s="1670"/>
      <c r="F1180" s="1670"/>
      <c r="G1180" s="1670"/>
      <c r="H1180" s="1670"/>
      <c r="I1180" s="1670"/>
      <c r="J1180" s="1670"/>
      <c r="K1180" s="1670"/>
      <c r="L1180" s="1670"/>
      <c r="M1180" s="1670"/>
      <c r="N1180" s="1670"/>
      <c r="O1180" s="1706"/>
      <c r="P1180" s="1706"/>
      <c r="Q1180" s="1706"/>
      <c r="R1180" s="1706"/>
      <c r="S1180" s="1706"/>
      <c r="T1180" s="1706"/>
      <c r="U1180" s="1706"/>
      <c r="V1180" s="1706"/>
      <c r="W1180" s="1707"/>
      <c r="X1180" s="1707"/>
      <c r="Y1180" s="1706"/>
      <c r="Z1180" s="1706"/>
      <c r="AA1180" s="1706"/>
      <c r="AB1180" s="1706"/>
      <c r="AC1180" s="1706"/>
      <c r="AD1180" s="1706"/>
      <c r="AE1180" s="2555"/>
      <c r="AF1180" s="2555"/>
      <c r="AG1180" s="2555"/>
      <c r="AH1180" s="2555"/>
      <c r="AI1180" s="2555"/>
      <c r="AJ1180" s="2555"/>
      <c r="AK1180" s="2555"/>
      <c r="AL1180" s="2555"/>
      <c r="AM1180" s="2555"/>
      <c r="AN1180" s="1625"/>
      <c r="AO1180" s="2576"/>
      <c r="AP1180" s="2576"/>
      <c r="AQ1180" s="2576"/>
      <c r="AR1180" s="2576"/>
      <c r="AS1180" s="2576"/>
      <c r="AT1180" s="2576"/>
      <c r="AU1180" s="2576"/>
      <c r="AV1180" s="2576"/>
      <c r="AW1180" s="2576"/>
      <c r="CB1180" s="1611"/>
      <c r="CC1180" s="1611"/>
      <c r="CD1180" s="1611"/>
      <c r="CE1180" s="1611"/>
      <c r="CF1180" s="1611"/>
      <c r="CG1180" s="1611"/>
      <c r="CH1180" s="1611"/>
    </row>
    <row r="1181" spans="1:86" ht="15.75" customHeight="1">
      <c r="A1181" s="1388" t="s">
        <v>1547</v>
      </c>
      <c r="C1181" s="1670"/>
      <c r="D1181" s="1670"/>
      <c r="E1181" s="1670"/>
      <c r="F1181" s="1670"/>
      <c r="G1181" s="1670"/>
      <c r="H1181" s="1670"/>
      <c r="I1181" s="1670"/>
      <c r="J1181" s="1670"/>
      <c r="K1181" s="1670"/>
      <c r="L1181" s="1670"/>
      <c r="M1181" s="1670"/>
      <c r="N1181" s="1670"/>
      <c r="O1181" s="1706"/>
      <c r="P1181" s="1706"/>
      <c r="Q1181" s="1706"/>
      <c r="R1181" s="1706"/>
      <c r="S1181" s="1706"/>
      <c r="T1181" s="1706"/>
      <c r="U1181" s="1706"/>
      <c r="V1181" s="1706"/>
      <c r="W1181" s="1707"/>
      <c r="X1181" s="1707"/>
      <c r="Y1181" s="1706"/>
      <c r="Z1181" s="1706"/>
      <c r="AA1181" s="1706"/>
      <c r="AB1181" s="1706"/>
      <c r="AC1181" s="1706"/>
      <c r="AD1181" s="1706"/>
      <c r="AE1181" s="1706"/>
      <c r="AF1181" s="1707"/>
      <c r="AG1181" s="1625"/>
      <c r="AH1181" s="1625"/>
      <c r="AI1181" s="1625"/>
      <c r="AJ1181" s="1625"/>
      <c r="AK1181" s="1625"/>
      <c r="AL1181" s="1625"/>
      <c r="AM1181" s="1625"/>
      <c r="AN1181" s="1625"/>
      <c r="AO1181" s="1707"/>
      <c r="AP1181" s="1706"/>
      <c r="AQ1181" s="1706"/>
      <c r="AR1181" s="1706"/>
      <c r="AS1181" s="1706"/>
      <c r="AT1181" s="1706"/>
      <c r="AU1181" s="1706"/>
      <c r="AV1181" s="1706"/>
      <c r="AW1181" s="1706"/>
      <c r="CB1181" s="1611"/>
      <c r="CC1181" s="1611"/>
      <c r="CD1181" s="1611"/>
      <c r="CE1181" s="1611"/>
      <c r="CF1181" s="1611"/>
      <c r="CG1181" s="1611"/>
      <c r="CH1181" s="1611"/>
    </row>
    <row r="1182" spans="1:86" ht="18" customHeight="1">
      <c r="A1182" s="1202">
        <v>1</v>
      </c>
      <c r="B1182" s="881" t="s">
        <v>536</v>
      </c>
      <c r="C1182" s="881" t="s">
        <v>1137</v>
      </c>
      <c r="D1182" s="883"/>
      <c r="E1182" s="882"/>
      <c r="F1182" s="1670"/>
      <c r="G1182" s="1670"/>
      <c r="H1182" s="1670"/>
      <c r="I1182" s="1670"/>
      <c r="J1182" s="1670"/>
      <c r="K1182" s="1670"/>
      <c r="L1182" s="1670"/>
      <c r="M1182" s="1670"/>
      <c r="N1182" s="1670"/>
      <c r="O1182" s="1706"/>
      <c r="P1182" s="1706"/>
      <c r="Q1182" s="1706"/>
      <c r="R1182" s="1706"/>
      <c r="S1182" s="1706"/>
      <c r="T1182" s="1706"/>
      <c r="U1182" s="1706"/>
      <c r="V1182" s="1706"/>
      <c r="W1182" s="1707"/>
      <c r="X1182" s="1707"/>
      <c r="Y1182" s="1706"/>
      <c r="Z1182" s="1706"/>
      <c r="AA1182" s="1706"/>
      <c r="AB1182" s="1706"/>
      <c r="AC1182" s="1706"/>
      <c r="AD1182" s="1706"/>
      <c r="AE1182" s="1706"/>
      <c r="AF1182" s="1706"/>
      <c r="AG1182" s="1706"/>
      <c r="AH1182" s="1706"/>
      <c r="AI1182" s="1706"/>
      <c r="AJ1182" s="1706"/>
      <c r="AK1182" s="1706"/>
      <c r="AL1182" s="1706"/>
      <c r="AM1182" s="1706"/>
      <c r="AN1182" s="1625"/>
      <c r="AO1182" s="1707"/>
      <c r="AP1182" s="1707"/>
      <c r="AQ1182" s="1707"/>
      <c r="AR1182" s="1707"/>
      <c r="AS1182" s="1707"/>
      <c r="AT1182" s="1707"/>
      <c r="AU1182" s="1707"/>
      <c r="AV1182" s="1707"/>
      <c r="AW1182" s="1707"/>
      <c r="CB1182" s="1611"/>
      <c r="CC1182" s="1611"/>
      <c r="CD1182" s="1611"/>
      <c r="CE1182" s="1611"/>
      <c r="CF1182" s="1611"/>
      <c r="CG1182" s="1611"/>
      <c r="CH1182" s="1611"/>
    </row>
    <row r="1183" spans="1:86" ht="31.5" customHeight="1">
      <c r="C1183" s="2250" t="s">
        <v>1136</v>
      </c>
      <c r="D1183" s="2250"/>
      <c r="E1183" s="2250"/>
      <c r="F1183" s="2250"/>
      <c r="G1183" s="2250"/>
      <c r="H1183" s="2250"/>
      <c r="I1183" s="2250"/>
      <c r="J1183" s="2250"/>
      <c r="K1183" s="2250"/>
      <c r="L1183" s="2250"/>
      <c r="M1183" s="2250"/>
      <c r="N1183" s="2250"/>
      <c r="O1183" s="2250"/>
      <c r="P1183" s="2250"/>
      <c r="Q1183" s="2250"/>
      <c r="R1183" s="2250"/>
      <c r="S1183" s="2250"/>
      <c r="T1183" s="2250"/>
      <c r="U1183" s="2250"/>
      <c r="V1183" s="2250"/>
      <c r="W1183" s="2250"/>
      <c r="X1183" s="2250"/>
      <c r="Y1183" s="2250"/>
      <c r="Z1183" s="2250"/>
      <c r="AA1183" s="2250"/>
      <c r="AB1183" s="2250"/>
      <c r="AC1183" s="2250"/>
      <c r="AD1183" s="2250"/>
      <c r="AE1183" s="2250"/>
      <c r="AF1183" s="2250"/>
      <c r="AG1183" s="2250"/>
      <c r="AH1183" s="2250"/>
      <c r="AI1183" s="2250"/>
      <c r="AJ1183" s="2250"/>
      <c r="AK1183" s="2250"/>
      <c r="AL1183" s="2250"/>
      <c r="AM1183" s="2250"/>
      <c r="AN1183" s="2250"/>
      <c r="AO1183" s="2250"/>
      <c r="AP1183" s="2250"/>
      <c r="AQ1183" s="2250"/>
      <c r="AR1183" s="2250"/>
      <c r="AS1183" s="2250"/>
      <c r="AT1183" s="2250"/>
      <c r="AU1183" s="2250"/>
      <c r="AV1183" s="2250"/>
      <c r="AW1183" s="2250"/>
      <c r="CB1183" s="1611"/>
      <c r="CC1183" s="1611"/>
      <c r="CD1183" s="1611"/>
      <c r="CE1183" s="1611"/>
      <c r="CF1183" s="1611"/>
      <c r="CG1183" s="1611"/>
      <c r="CH1183" s="1611"/>
    </row>
    <row r="1184" spans="1:86" ht="9.75" customHeight="1">
      <c r="C1184" s="1670"/>
      <c r="D1184" s="1670"/>
      <c r="E1184" s="1670"/>
      <c r="F1184" s="1670"/>
      <c r="G1184" s="1670"/>
      <c r="H1184" s="1670"/>
      <c r="I1184" s="1670"/>
      <c r="J1184" s="1670"/>
      <c r="K1184" s="1670"/>
      <c r="L1184" s="1670"/>
      <c r="M1184" s="1670"/>
      <c r="N1184" s="1670"/>
      <c r="O1184" s="1706"/>
      <c r="P1184" s="1706"/>
      <c r="Q1184" s="1706"/>
      <c r="R1184" s="1706"/>
      <c r="S1184" s="1706"/>
      <c r="T1184" s="1706"/>
      <c r="U1184" s="1706"/>
      <c r="V1184" s="1706"/>
      <c r="W1184" s="1707"/>
      <c r="X1184" s="1707"/>
      <c r="Y1184" s="1706"/>
      <c r="Z1184" s="1706"/>
      <c r="AA1184" s="1706"/>
      <c r="AB1184" s="1706"/>
      <c r="AC1184" s="1706"/>
      <c r="AD1184" s="1706"/>
      <c r="AE1184" s="1706"/>
      <c r="AF1184" s="1707"/>
      <c r="AG1184" s="1625"/>
      <c r="AH1184" s="1625"/>
      <c r="AI1184" s="1625"/>
      <c r="AJ1184" s="1625"/>
      <c r="AK1184" s="1625"/>
      <c r="AL1184" s="1625"/>
      <c r="AM1184" s="1625"/>
      <c r="AN1184" s="1625"/>
      <c r="AO1184" s="1707"/>
      <c r="AP1184" s="1706"/>
      <c r="AQ1184" s="1706"/>
      <c r="AR1184" s="1706"/>
      <c r="AS1184" s="1706"/>
      <c r="AT1184" s="1706"/>
      <c r="AU1184" s="1706"/>
      <c r="AV1184" s="1706"/>
      <c r="AW1184" s="1706"/>
      <c r="CB1184" s="1611"/>
      <c r="CC1184" s="1611"/>
      <c r="CD1184" s="1611"/>
      <c r="CE1184" s="1611"/>
      <c r="CF1184" s="1611"/>
      <c r="CG1184" s="1611"/>
      <c r="CH1184" s="1611"/>
    </row>
    <row r="1185" spans="1:91" ht="18" customHeight="1">
      <c r="A1185" s="1202">
        <v>2</v>
      </c>
      <c r="B1185" s="881" t="s">
        <v>536</v>
      </c>
      <c r="C1185" s="881" t="s">
        <v>1138</v>
      </c>
      <c r="D1185" s="883"/>
      <c r="E1185" s="882"/>
      <c r="F1185" s="1670"/>
      <c r="G1185" s="1670"/>
      <c r="H1185" s="1670"/>
      <c r="I1185" s="1670"/>
      <c r="J1185" s="1670"/>
      <c r="K1185" s="1670"/>
      <c r="L1185" s="1670"/>
      <c r="M1185" s="1670"/>
      <c r="N1185" s="1670"/>
      <c r="O1185" s="1706"/>
      <c r="P1185" s="1706"/>
      <c r="Q1185" s="1706"/>
      <c r="R1185" s="1706"/>
      <c r="S1185" s="1706"/>
      <c r="T1185" s="1706"/>
      <c r="U1185" s="1706"/>
      <c r="V1185" s="1706"/>
      <c r="W1185" s="1707"/>
      <c r="X1185" s="1707"/>
      <c r="Y1185" s="1706"/>
      <c r="Z1185" s="1706"/>
      <c r="AA1185" s="1706"/>
      <c r="AB1185" s="1706"/>
      <c r="AC1185" s="1706"/>
      <c r="AD1185" s="1706"/>
      <c r="AE1185" s="1706"/>
      <c r="AF1185" s="1706"/>
      <c r="AG1185" s="1706"/>
      <c r="AH1185" s="1706"/>
      <c r="AI1185" s="1706"/>
      <c r="AJ1185" s="1706"/>
      <c r="AK1185" s="1706"/>
      <c r="AL1185" s="1706"/>
      <c r="AM1185" s="1706"/>
      <c r="AN1185" s="1625"/>
      <c r="AO1185" s="1707"/>
      <c r="AP1185" s="1707"/>
      <c r="AQ1185" s="1707"/>
      <c r="AR1185" s="1707"/>
      <c r="AS1185" s="1707"/>
      <c r="AT1185" s="1707"/>
      <c r="AU1185" s="1707"/>
      <c r="AV1185" s="1707"/>
      <c r="AW1185" s="1707"/>
      <c r="CB1185" s="1611"/>
      <c r="CC1185" s="1611"/>
      <c r="CD1185" s="1611"/>
      <c r="CE1185" s="1611"/>
      <c r="CF1185" s="1611"/>
      <c r="CG1185" s="1611"/>
      <c r="CH1185" s="1611"/>
    </row>
    <row r="1186" spans="1:91" ht="19.5" customHeight="1" outlineLevel="1">
      <c r="A1186" s="1591"/>
      <c r="C1186" s="1691" t="s">
        <v>741</v>
      </c>
      <c r="D1186" s="1590"/>
      <c r="E1186" s="1590"/>
      <c r="F1186" s="1590"/>
      <c r="G1186" s="1590"/>
      <c r="H1186" s="1590"/>
      <c r="I1186" s="1590"/>
      <c r="J1186" s="1590"/>
      <c r="K1186" s="1590"/>
      <c r="L1186" s="1590"/>
      <c r="M1186" s="1590"/>
      <c r="N1186" s="1590"/>
      <c r="O1186" s="1590"/>
      <c r="P1186" s="1590"/>
      <c r="Q1186" s="1590"/>
      <c r="R1186" s="1590"/>
      <c r="S1186" s="1590"/>
      <c r="T1186" s="1590"/>
      <c r="U1186" s="1590"/>
      <c r="V1186" s="1590"/>
      <c r="W1186" s="1590"/>
      <c r="X1186" s="1590"/>
      <c r="Y1186" s="1590"/>
      <c r="Z1186" s="1590"/>
      <c r="AA1186" s="1590"/>
      <c r="AB1186" s="1590"/>
      <c r="AC1186" s="1590"/>
      <c r="AD1186" s="1590"/>
      <c r="AE1186" s="1590"/>
      <c r="AF1186" s="1590"/>
      <c r="AG1186" s="1590"/>
      <c r="AH1186" s="1590"/>
      <c r="AI1186" s="1590"/>
      <c r="AJ1186" s="1590"/>
      <c r="AK1186" s="1590"/>
      <c r="AL1186" s="1590"/>
      <c r="AM1186" s="1590"/>
      <c r="AN1186" s="1590"/>
      <c r="AO1186" s="1590"/>
      <c r="AP1186" s="1590"/>
      <c r="AQ1186" s="1590"/>
      <c r="AR1186" s="1590"/>
      <c r="AS1186" s="1590"/>
      <c r="AT1186" s="1590"/>
      <c r="AU1186" s="1590"/>
      <c r="AV1186" s="1590"/>
      <c r="AW1186" s="1590"/>
      <c r="AX1186" s="1590"/>
      <c r="AY1186" s="1634"/>
      <c r="BA1186" s="1672"/>
      <c r="BB1186" s="1744"/>
      <c r="CI1186" s="1634"/>
      <c r="CJ1186" s="1634"/>
    </row>
    <row r="1187" spans="1:91" ht="19.5" customHeight="1" outlineLevel="1">
      <c r="A1187" s="1591"/>
      <c r="C1187" s="1634" t="s">
        <v>742</v>
      </c>
      <c r="D1187" s="1590"/>
      <c r="E1187" s="1590"/>
      <c r="F1187" s="1590"/>
      <c r="G1187" s="1590"/>
      <c r="H1187" s="1590"/>
      <c r="I1187" s="1590"/>
      <c r="J1187" s="1590"/>
      <c r="K1187" s="1590"/>
      <c r="L1187" s="1590"/>
      <c r="M1187" s="1590"/>
      <c r="N1187" s="1590"/>
      <c r="O1187" s="1590"/>
      <c r="P1187" s="1590"/>
      <c r="Q1187" s="1590"/>
      <c r="R1187" s="1590"/>
      <c r="S1187" s="1590"/>
      <c r="T1187" s="1590"/>
      <c r="U1187" s="1590"/>
      <c r="V1187" s="1590"/>
      <c r="W1187" s="1590"/>
      <c r="X1187" s="1590"/>
      <c r="Y1187" s="1590"/>
      <c r="Z1187" s="1590"/>
      <c r="AA1187" s="1590"/>
      <c r="AB1187" s="1590"/>
      <c r="AC1187" s="1590"/>
      <c r="AD1187" s="1590"/>
      <c r="AE1187" s="1590"/>
      <c r="AF1187" s="1590"/>
      <c r="AG1187" s="1590"/>
      <c r="AH1187" s="1590"/>
      <c r="AI1187" s="1590"/>
      <c r="AJ1187" s="1590"/>
      <c r="AK1187" s="1590"/>
      <c r="AL1187" s="1590"/>
      <c r="AM1187" s="1590"/>
      <c r="AN1187" s="1590"/>
      <c r="AO1187" s="1590"/>
      <c r="AP1187" s="1590"/>
      <c r="AQ1187" s="1590"/>
      <c r="AR1187" s="1590"/>
      <c r="AS1187" s="1590"/>
      <c r="AT1187" s="1590"/>
      <c r="AU1187" s="1590"/>
      <c r="AV1187" s="1590"/>
      <c r="AW1187" s="1590"/>
      <c r="AX1187" s="1590"/>
      <c r="AY1187" s="1634"/>
      <c r="BA1187" s="1672"/>
      <c r="BB1187" s="1744"/>
      <c r="CI1187" s="1634"/>
      <c r="CJ1187" s="1634"/>
    </row>
    <row r="1188" spans="1:91" ht="19.5" customHeight="1" outlineLevel="1">
      <c r="A1188" s="1591"/>
      <c r="C1188" s="1691" t="s">
        <v>743</v>
      </c>
      <c r="D1188" s="1590"/>
      <c r="E1188" s="1590"/>
      <c r="F1188" s="1590"/>
      <c r="G1188" s="1590"/>
      <c r="H1188" s="1590"/>
      <c r="I1188" s="1590"/>
      <c r="J1188" s="1590"/>
      <c r="K1188" s="1590"/>
      <c r="L1188" s="1590"/>
      <c r="M1188" s="1590"/>
      <c r="N1188" s="1590"/>
      <c r="O1188" s="1590"/>
      <c r="P1188" s="1590"/>
      <c r="Q1188" s="1590"/>
      <c r="R1188" s="1590"/>
      <c r="S1188" s="1590"/>
      <c r="T1188" s="1590"/>
      <c r="U1188" s="1590"/>
      <c r="V1188" s="1590"/>
      <c r="W1188" s="1590"/>
      <c r="X1188" s="1590"/>
      <c r="Y1188" s="1590"/>
      <c r="Z1188" s="1590"/>
      <c r="AA1188" s="1590"/>
      <c r="AB1188" s="1590"/>
      <c r="AC1188" s="1590"/>
      <c r="AD1188" s="1590"/>
      <c r="AE1188" s="1590"/>
      <c r="AF1188" s="1590"/>
      <c r="AG1188" s="1590"/>
      <c r="AH1188" s="1590"/>
      <c r="AI1188" s="1590"/>
      <c r="AJ1188" s="1590"/>
      <c r="AK1188" s="1590"/>
      <c r="AL1188" s="1590"/>
      <c r="AM1188" s="1590"/>
      <c r="AN1188" s="1590"/>
      <c r="AO1188" s="1590"/>
      <c r="AP1188" s="1590"/>
      <c r="AQ1188" s="1590"/>
      <c r="AR1188" s="1590"/>
      <c r="AS1188" s="1590"/>
      <c r="AT1188" s="1590"/>
      <c r="AU1188" s="1590"/>
      <c r="AV1188" s="1590"/>
      <c r="AW1188" s="1590"/>
      <c r="AX1188" s="1590"/>
      <c r="AY1188" s="1634"/>
      <c r="BA1188" s="1672"/>
      <c r="BB1188" s="1744"/>
      <c r="CI1188" s="1634"/>
      <c r="CJ1188" s="1634"/>
    </row>
    <row r="1189" spans="1:91" ht="19.5" customHeight="1" outlineLevel="1">
      <c r="A1189" s="1591"/>
      <c r="C1189" s="897" t="s">
        <v>744</v>
      </c>
      <c r="D1189" s="897"/>
      <c r="E1189" s="897"/>
      <c r="F1189" s="897"/>
      <c r="G1189" s="897"/>
      <c r="H1189" s="897"/>
      <c r="I1189" s="897"/>
      <c r="J1189" s="897"/>
      <c r="K1189" s="897"/>
      <c r="L1189" s="897"/>
      <c r="M1189" s="897"/>
      <c r="N1189" s="897"/>
      <c r="O1189" s="897"/>
      <c r="P1189" s="897"/>
      <c r="Q1189" s="897"/>
      <c r="R1189" s="897"/>
      <c r="S1189" s="897"/>
      <c r="T1189" s="897"/>
      <c r="U1189" s="897"/>
      <c r="V1189" s="897"/>
      <c r="W1189" s="897"/>
      <c r="X1189" s="897"/>
      <c r="Y1189" s="897"/>
      <c r="Z1189" s="897"/>
      <c r="AA1189" s="897"/>
      <c r="AB1189" s="897"/>
      <c r="AC1189" s="897"/>
      <c r="AD1189" s="897"/>
      <c r="AE1189" s="897"/>
      <c r="AF1189" s="897"/>
      <c r="AG1189" s="897"/>
      <c r="AH1189" s="897"/>
      <c r="AI1189" s="897"/>
      <c r="AJ1189" s="897"/>
      <c r="AK1189" s="897"/>
      <c r="AL1189" s="897"/>
      <c r="AM1189" s="897"/>
      <c r="AN1189" s="897"/>
      <c r="AO1189" s="897"/>
      <c r="AP1189" s="897"/>
      <c r="AQ1189" s="897"/>
      <c r="AR1189" s="897"/>
      <c r="AS1189" s="897"/>
      <c r="AT1189" s="897"/>
      <c r="AU1189" s="897"/>
      <c r="AV1189" s="897"/>
      <c r="AW1189" s="897"/>
      <c r="AX1189" s="897"/>
      <c r="AY1189" s="1634"/>
      <c r="BA1189" s="1672"/>
      <c r="BB1189" s="1744"/>
      <c r="CI1189" s="1634"/>
      <c r="CJ1189" s="1634"/>
    </row>
    <row r="1190" spans="1:91" s="1691" customFormat="1" ht="49.5" customHeight="1" outlineLevel="1">
      <c r="A1190" s="1591"/>
      <c r="B1190" s="1672"/>
      <c r="C1190" s="1877" t="s">
        <v>881</v>
      </c>
      <c r="D1190" s="1265"/>
      <c r="E1190" s="1265"/>
      <c r="F1190" s="1265"/>
      <c r="G1190" s="1265"/>
      <c r="H1190" s="1265"/>
      <c r="I1190" s="1265"/>
      <c r="J1190" s="1265"/>
      <c r="K1190" s="1265"/>
      <c r="L1190" s="1265"/>
      <c r="M1190" s="1265"/>
      <c r="N1190" s="1265"/>
      <c r="O1190" s="1265"/>
      <c r="P1190" s="1265"/>
      <c r="Q1190" s="1265"/>
      <c r="R1190" s="1265"/>
      <c r="S1190" s="1265"/>
      <c r="T1190" s="2615" t="s">
        <v>2102</v>
      </c>
      <c r="U1190" s="2615"/>
      <c r="V1190" s="2615"/>
      <c r="W1190" s="2615"/>
      <c r="X1190" s="2615"/>
      <c r="Y1190" s="2615"/>
      <c r="Z1190" s="2615"/>
      <c r="AA1190" s="2615"/>
      <c r="AB1190" s="2615"/>
      <c r="AC1190" s="2615"/>
      <c r="AD1190" s="2615" t="s">
        <v>2103</v>
      </c>
      <c r="AE1190" s="2615"/>
      <c r="AF1190" s="2615"/>
      <c r="AG1190" s="2615"/>
      <c r="AH1190" s="2615"/>
      <c r="AI1190" s="2615"/>
      <c r="AJ1190" s="2615"/>
      <c r="AK1190" s="2615"/>
      <c r="AL1190" s="2615"/>
      <c r="AM1190" s="2615"/>
      <c r="AN1190" s="2615" t="s">
        <v>580</v>
      </c>
      <c r="AO1190" s="2615"/>
      <c r="AP1190" s="2615"/>
      <c r="AQ1190" s="2615"/>
      <c r="AR1190" s="2615"/>
      <c r="AS1190" s="2615"/>
      <c r="AT1190" s="2615"/>
      <c r="AU1190" s="2615"/>
      <c r="AV1190" s="2615"/>
      <c r="AW1190" s="2615"/>
      <c r="AX1190" s="2615"/>
      <c r="AZ1190" s="1672"/>
      <c r="BA1190" s="1672"/>
      <c r="BB1190" s="1166"/>
      <c r="CM1190" s="1226"/>
    </row>
    <row r="1191" spans="1:91" ht="16.5" customHeight="1" outlineLevel="1">
      <c r="A1191" s="1591"/>
      <c r="C1191" s="897" t="s">
        <v>745</v>
      </c>
      <c r="D1191" s="1590"/>
      <c r="E1191" s="1590"/>
      <c r="F1191" s="1590"/>
      <c r="G1191" s="1590"/>
      <c r="H1191" s="1590"/>
      <c r="I1191" s="1590"/>
      <c r="J1191" s="1590"/>
      <c r="K1191" s="1590"/>
      <c r="L1191" s="1590"/>
      <c r="M1191" s="1590"/>
      <c r="N1191" s="1590"/>
      <c r="O1191" s="1590"/>
      <c r="P1191" s="1590"/>
      <c r="Q1191" s="1590"/>
      <c r="R1191" s="1590"/>
      <c r="S1191" s="1590"/>
      <c r="T1191" s="2624">
        <v>376650296338</v>
      </c>
      <c r="U1191" s="2624"/>
      <c r="V1191" s="2624"/>
      <c r="W1191" s="2624"/>
      <c r="X1191" s="2624"/>
      <c r="Y1191" s="2624"/>
      <c r="Z1191" s="2624"/>
      <c r="AA1191" s="2624"/>
      <c r="AB1191" s="2624"/>
      <c r="AC1191" s="2624"/>
      <c r="AD1191" s="2609">
        <v>222241449817</v>
      </c>
      <c r="AE1191" s="2609"/>
      <c r="AF1191" s="2609"/>
      <c r="AG1191" s="2609"/>
      <c r="AH1191" s="2609"/>
      <c r="AI1191" s="2609"/>
      <c r="AJ1191" s="2609"/>
      <c r="AK1191" s="2609"/>
      <c r="AL1191" s="2609"/>
      <c r="AM1191" s="2609"/>
      <c r="AN1191" s="2610">
        <v>598891746155</v>
      </c>
      <c r="AO1191" s="2610"/>
      <c r="AP1191" s="2610"/>
      <c r="AQ1191" s="2610"/>
      <c r="AR1191" s="2610"/>
      <c r="AS1191" s="2610"/>
      <c r="AT1191" s="2610"/>
      <c r="AU1191" s="2610"/>
      <c r="AV1191" s="2610"/>
      <c r="AW1191" s="2610"/>
      <c r="AX1191" s="2610"/>
      <c r="AY1191" s="1634"/>
      <c r="BA1191" s="1672"/>
      <c r="BB1191" s="1744"/>
      <c r="CI1191" s="1634"/>
      <c r="CJ1191" s="1754"/>
      <c r="CK1191" s="438"/>
    </row>
    <row r="1192" spans="1:91" ht="16.5" customHeight="1" outlineLevel="1">
      <c r="A1192" s="1591"/>
      <c r="C1192" s="897" t="s">
        <v>746</v>
      </c>
      <c r="D1192" s="1590"/>
      <c r="E1192" s="1590"/>
      <c r="F1192" s="1590"/>
      <c r="G1192" s="1590"/>
      <c r="H1192" s="1590"/>
      <c r="I1192" s="1590"/>
      <c r="J1192" s="1590"/>
      <c r="K1192" s="1590"/>
      <c r="L1192" s="1590"/>
      <c r="M1192" s="1590"/>
      <c r="N1192" s="1590"/>
      <c r="O1192" s="1590"/>
      <c r="P1192" s="1590"/>
      <c r="Q1192" s="1590"/>
      <c r="R1192" s="1590"/>
      <c r="S1192" s="1590"/>
      <c r="T1192" s="2623"/>
      <c r="U1192" s="2623"/>
      <c r="V1192" s="2623"/>
      <c r="W1192" s="2623"/>
      <c r="X1192" s="2623"/>
      <c r="Y1192" s="2623"/>
      <c r="Z1192" s="2623"/>
      <c r="AA1192" s="2623"/>
      <c r="AB1192" s="2623"/>
      <c r="AC1192" s="2623"/>
      <c r="AD1192" s="2623"/>
      <c r="AE1192" s="2623"/>
      <c r="AF1192" s="2623"/>
      <c r="AG1192" s="2623"/>
      <c r="AH1192" s="2623"/>
      <c r="AI1192" s="2623"/>
      <c r="AJ1192" s="2623"/>
      <c r="AK1192" s="2623"/>
      <c r="AL1192" s="2623"/>
      <c r="AM1192" s="2623"/>
      <c r="AN1192" s="2597">
        <v>0</v>
      </c>
      <c r="AO1192" s="2597"/>
      <c r="AP1192" s="2597"/>
      <c r="AQ1192" s="2597"/>
      <c r="AR1192" s="2597"/>
      <c r="AS1192" s="2597"/>
      <c r="AT1192" s="2597"/>
      <c r="AU1192" s="2597"/>
      <c r="AV1192" s="2597"/>
      <c r="AW1192" s="2597"/>
      <c r="AX1192" s="2597"/>
      <c r="AY1192" s="1634"/>
      <c r="BA1192" s="1672"/>
      <c r="BB1192" s="1744"/>
      <c r="CI1192" s="1634"/>
      <c r="CJ1192" s="1634"/>
    </row>
    <row r="1193" spans="1:91" ht="16.5" customHeight="1" outlineLevel="1">
      <c r="A1193" s="1591"/>
      <c r="C1193" s="1633" t="s">
        <v>747</v>
      </c>
      <c r="D1193" s="1590"/>
      <c r="E1193" s="1590"/>
      <c r="F1193" s="1590"/>
      <c r="G1193" s="1590"/>
      <c r="H1193" s="1590"/>
      <c r="I1193" s="1590"/>
      <c r="J1193" s="1590"/>
      <c r="K1193" s="1590"/>
      <c r="L1193" s="1590"/>
      <c r="M1193" s="1590"/>
      <c r="N1193" s="1590"/>
      <c r="O1193" s="1590"/>
      <c r="P1193" s="1590"/>
      <c r="Q1193" s="1590"/>
      <c r="R1193" s="1590"/>
      <c r="S1193" s="1590"/>
      <c r="T1193" s="2593">
        <v>376650296338</v>
      </c>
      <c r="U1193" s="2593"/>
      <c r="V1193" s="2593"/>
      <c r="W1193" s="2593"/>
      <c r="X1193" s="2593"/>
      <c r="Y1193" s="2593"/>
      <c r="Z1193" s="2593"/>
      <c r="AA1193" s="2593"/>
      <c r="AB1193" s="2593"/>
      <c r="AC1193" s="2593"/>
      <c r="AD1193" s="2221">
        <v>222241449817</v>
      </c>
      <c r="AE1193" s="2221"/>
      <c r="AF1193" s="2221"/>
      <c r="AG1193" s="2221"/>
      <c r="AH1193" s="2221"/>
      <c r="AI1193" s="2221"/>
      <c r="AJ1193" s="2221"/>
      <c r="AK1193" s="2221"/>
      <c r="AL1193" s="2221"/>
      <c r="AM1193" s="2221"/>
      <c r="AN1193" s="2596">
        <v>598891746155</v>
      </c>
      <c r="AO1193" s="2596"/>
      <c r="AP1193" s="2596"/>
      <c r="AQ1193" s="2596"/>
      <c r="AR1193" s="2596"/>
      <c r="AS1193" s="2596"/>
      <c r="AT1193" s="2596"/>
      <c r="AU1193" s="2596"/>
      <c r="AV1193" s="2596"/>
      <c r="AW1193" s="2596"/>
      <c r="AX1193" s="2596"/>
      <c r="AY1193" s="1634"/>
      <c r="BA1193" s="1672"/>
      <c r="BB1193" s="1744"/>
      <c r="CI1193" s="1754"/>
      <c r="CJ1193" s="438"/>
    </row>
    <row r="1194" spans="1:91" ht="16.5" customHeight="1" outlineLevel="1">
      <c r="A1194" s="1591"/>
      <c r="C1194" s="897" t="s">
        <v>748</v>
      </c>
      <c r="D1194" s="1590"/>
      <c r="E1194" s="1590"/>
      <c r="F1194" s="1590"/>
      <c r="G1194" s="1590"/>
      <c r="H1194" s="1590"/>
      <c r="I1194" s="1590"/>
      <c r="J1194" s="1590"/>
      <c r="K1194" s="1590"/>
      <c r="L1194" s="1590"/>
      <c r="M1194" s="1590"/>
      <c r="N1194" s="1590"/>
      <c r="O1194" s="1590"/>
      <c r="P1194" s="1590"/>
      <c r="Q1194" s="1590"/>
      <c r="R1194" s="1590"/>
      <c r="S1194" s="1590"/>
      <c r="T1194" s="2352">
        <v>344950689637</v>
      </c>
      <c r="U1194" s="2352"/>
      <c r="V1194" s="2352"/>
      <c r="W1194" s="2352"/>
      <c r="X1194" s="2352"/>
      <c r="Y1194" s="2352"/>
      <c r="Z1194" s="2352"/>
      <c r="AA1194" s="2352"/>
      <c r="AB1194" s="2352"/>
      <c r="AC1194" s="2352"/>
      <c r="AD1194" s="2210">
        <v>201315946926</v>
      </c>
      <c r="AE1194" s="2210"/>
      <c r="AF1194" s="2210"/>
      <c r="AG1194" s="2210"/>
      <c r="AH1194" s="2210"/>
      <c r="AI1194" s="2210"/>
      <c r="AJ1194" s="2210"/>
      <c r="AK1194" s="2210"/>
      <c r="AL1194" s="2210"/>
      <c r="AM1194" s="2210"/>
      <c r="AN1194" s="2597">
        <v>546266636563</v>
      </c>
      <c r="AO1194" s="2597"/>
      <c r="AP1194" s="2597"/>
      <c r="AQ1194" s="2597"/>
      <c r="AR1194" s="2597"/>
      <c r="AS1194" s="2597"/>
      <c r="AT1194" s="2597"/>
      <c r="AU1194" s="2597"/>
      <c r="AV1194" s="2597"/>
      <c r="AW1194" s="2597"/>
      <c r="AX1194" s="2597"/>
      <c r="AY1194" s="1634"/>
      <c r="BA1194" s="1672"/>
      <c r="BB1194" s="1744"/>
      <c r="CI1194" s="1754"/>
      <c r="CJ1194" s="1754"/>
      <c r="CK1194" s="438"/>
    </row>
    <row r="1195" spans="1:91" ht="16.5" customHeight="1" outlineLevel="1">
      <c r="A1195" s="1591"/>
      <c r="C1195" s="2617" t="s">
        <v>749</v>
      </c>
      <c r="D1195" s="2617"/>
      <c r="E1195" s="2617"/>
      <c r="F1195" s="2617"/>
      <c r="G1195" s="2617"/>
      <c r="H1195" s="2617"/>
      <c r="I1195" s="2617"/>
      <c r="J1195" s="2617"/>
      <c r="K1195" s="2617"/>
      <c r="L1195" s="2617"/>
      <c r="M1195" s="2617"/>
      <c r="N1195" s="2617"/>
      <c r="O1195" s="2617"/>
      <c r="P1195" s="2617"/>
      <c r="Q1195" s="2617"/>
      <c r="R1195" s="1590"/>
      <c r="S1195" s="1590"/>
      <c r="T1195" s="2593">
        <v>31699606701</v>
      </c>
      <c r="U1195" s="2593"/>
      <c r="V1195" s="2593"/>
      <c r="W1195" s="2593"/>
      <c r="X1195" s="2593"/>
      <c r="Y1195" s="2593"/>
      <c r="Z1195" s="2593"/>
      <c r="AA1195" s="2593"/>
      <c r="AB1195" s="2593"/>
      <c r="AC1195" s="2593"/>
      <c r="AD1195" s="2221">
        <v>20925502891</v>
      </c>
      <c r="AE1195" s="2221"/>
      <c r="AF1195" s="2221"/>
      <c r="AG1195" s="2221"/>
      <c r="AH1195" s="2221"/>
      <c r="AI1195" s="2221"/>
      <c r="AJ1195" s="2221"/>
      <c r="AK1195" s="2221"/>
      <c r="AL1195" s="2221"/>
      <c r="AM1195" s="2221"/>
      <c r="AN1195" s="2596">
        <v>52625109592</v>
      </c>
      <c r="AO1195" s="2596"/>
      <c r="AP1195" s="2596"/>
      <c r="AQ1195" s="2596"/>
      <c r="AR1195" s="2596"/>
      <c r="AS1195" s="2596"/>
      <c r="AT1195" s="2596"/>
      <c r="AU1195" s="2596"/>
      <c r="AV1195" s="2596"/>
      <c r="AW1195" s="2596"/>
      <c r="AX1195" s="2596"/>
      <c r="AY1195" s="1634"/>
      <c r="BA1195" s="1672"/>
      <c r="BB1195" s="1744"/>
      <c r="CI1195" s="1634"/>
      <c r="CJ1195" s="1634"/>
    </row>
    <row r="1196" spans="1:91" ht="16.5" customHeight="1" outlineLevel="1">
      <c r="A1196" s="1591"/>
      <c r="C1196" s="1878"/>
      <c r="D1196" s="1878"/>
      <c r="E1196" s="1878"/>
      <c r="F1196" s="1878"/>
      <c r="G1196" s="1878"/>
      <c r="H1196" s="1878"/>
      <c r="I1196" s="1878"/>
      <c r="J1196" s="1878"/>
      <c r="K1196" s="1878"/>
      <c r="L1196" s="1878"/>
      <c r="M1196" s="1878"/>
      <c r="N1196" s="1878"/>
      <c r="O1196" s="1878"/>
      <c r="P1196" s="1878"/>
      <c r="Q1196" s="1878"/>
      <c r="R1196" s="1590"/>
      <c r="S1196" s="1590"/>
      <c r="T1196" s="1710"/>
      <c r="U1196" s="1710"/>
      <c r="V1196" s="1710"/>
      <c r="W1196" s="1710"/>
      <c r="X1196" s="1710"/>
      <c r="Y1196" s="1710"/>
      <c r="Z1196" s="1710"/>
      <c r="AA1196" s="1710"/>
      <c r="AB1196" s="1710"/>
      <c r="AC1196" s="1710"/>
      <c r="AD1196" s="1620"/>
      <c r="AE1196" s="1620"/>
      <c r="AF1196" s="1620"/>
      <c r="AG1196" s="1620"/>
      <c r="AH1196" s="1620"/>
      <c r="AI1196" s="1620"/>
      <c r="AJ1196" s="1620"/>
      <c r="AK1196" s="1620"/>
      <c r="AL1196" s="1620"/>
      <c r="AM1196" s="1620"/>
      <c r="AN1196" s="1709"/>
      <c r="AO1196" s="1709"/>
      <c r="AP1196" s="1709"/>
      <c r="AQ1196" s="1709"/>
      <c r="AR1196" s="1709"/>
      <c r="AS1196" s="1709"/>
      <c r="AT1196" s="1709"/>
      <c r="AU1196" s="1709"/>
      <c r="AV1196" s="1709"/>
      <c r="AW1196" s="1709"/>
      <c r="AX1196" s="1709"/>
      <c r="AY1196" s="1634"/>
      <c r="BA1196" s="1672"/>
      <c r="BB1196" s="1744"/>
      <c r="CI1196" s="1634"/>
      <c r="CJ1196" s="1634"/>
    </row>
    <row r="1197" spans="1:91" ht="16.5" customHeight="1" outlineLevel="1">
      <c r="A1197" s="1591"/>
      <c r="C1197" s="1633" t="s">
        <v>750</v>
      </c>
      <c r="D1197" s="1590"/>
      <c r="E1197" s="1590"/>
      <c r="F1197" s="1590"/>
      <c r="G1197" s="1590"/>
      <c r="H1197" s="1590"/>
      <c r="I1197" s="1590"/>
      <c r="J1197" s="1590"/>
      <c r="K1197" s="1590"/>
      <c r="L1197" s="1590"/>
      <c r="M1197" s="1590"/>
      <c r="N1197" s="1590"/>
      <c r="O1197" s="1590"/>
      <c r="P1197" s="1590"/>
      <c r="Q1197" s="1590"/>
      <c r="R1197" s="1590"/>
      <c r="S1197" s="1590"/>
      <c r="T1197" s="1590"/>
      <c r="U1197" s="1590"/>
      <c r="V1197" s="1590"/>
      <c r="W1197" s="1590"/>
      <c r="X1197" s="1590"/>
      <c r="Y1197" s="1590"/>
      <c r="Z1197" s="1590"/>
      <c r="AA1197" s="1590"/>
      <c r="AB1197" s="1590"/>
      <c r="AC1197" s="1590"/>
      <c r="AD1197" s="1590"/>
      <c r="AE1197" s="1590"/>
      <c r="AF1197" s="2585"/>
      <c r="AG1197" s="2585"/>
      <c r="AH1197" s="2585"/>
      <c r="AI1197" s="2585"/>
      <c r="AJ1197" s="2585"/>
      <c r="AK1197" s="2585"/>
      <c r="AL1197" s="2585"/>
      <c r="AM1197" s="2585"/>
      <c r="AN1197" s="2585"/>
      <c r="AO1197" s="2596">
        <v>17372267913</v>
      </c>
      <c r="AP1197" s="2596"/>
      <c r="AQ1197" s="2596"/>
      <c r="AR1197" s="2596"/>
      <c r="AS1197" s="2596"/>
      <c r="AT1197" s="2596"/>
      <c r="AU1197" s="2596"/>
      <c r="AV1197" s="2596"/>
      <c r="AW1197" s="2596"/>
      <c r="AX1197" s="1709"/>
      <c r="AY1197" s="1634"/>
      <c r="BA1197" s="1672"/>
      <c r="BB1197" s="1744"/>
      <c r="CI1197" s="1754"/>
      <c r="CJ1197" s="438"/>
    </row>
    <row r="1198" spans="1:91" ht="16.5" customHeight="1" outlineLevel="1">
      <c r="A1198" s="1591"/>
      <c r="C1198" s="897" t="s">
        <v>751</v>
      </c>
      <c r="D1198" s="1590"/>
      <c r="E1198" s="1590"/>
      <c r="F1198" s="1590"/>
      <c r="G1198" s="1590"/>
      <c r="H1198" s="1590"/>
      <c r="I1198" s="1590"/>
      <c r="J1198" s="1590"/>
      <c r="K1198" s="1590"/>
      <c r="L1198" s="1590"/>
      <c r="M1198" s="1590"/>
      <c r="N1198" s="1590"/>
      <c r="O1198" s="1590"/>
      <c r="P1198" s="1590"/>
      <c r="Q1198" s="1590"/>
      <c r="R1198" s="1590"/>
      <c r="S1198" s="1590"/>
      <c r="T1198" s="1590"/>
      <c r="U1198" s="1590"/>
      <c r="V1198" s="1590"/>
      <c r="W1198" s="1590"/>
      <c r="X1198" s="1590"/>
      <c r="Y1198" s="1590"/>
      <c r="Z1198" s="1590"/>
      <c r="AA1198" s="1590"/>
      <c r="AB1198" s="1590"/>
      <c r="AC1198" s="1590"/>
      <c r="AD1198" s="1590"/>
      <c r="AE1198" s="1590"/>
      <c r="AF1198" s="2585"/>
      <c r="AG1198" s="2585"/>
      <c r="AH1198" s="2585"/>
      <c r="AI1198" s="2585"/>
      <c r="AJ1198" s="2585"/>
      <c r="AK1198" s="2585"/>
      <c r="AL1198" s="2585"/>
      <c r="AM1198" s="2585"/>
      <c r="AN1198" s="2585"/>
      <c r="AO1198" s="2597">
        <v>35252841679</v>
      </c>
      <c r="AP1198" s="2597"/>
      <c r="AQ1198" s="2597"/>
      <c r="AR1198" s="2597"/>
      <c r="AS1198" s="2597"/>
      <c r="AT1198" s="2597"/>
      <c r="AU1198" s="2597"/>
      <c r="AV1198" s="2597"/>
      <c r="AW1198" s="2597"/>
      <c r="AX1198" s="2597"/>
      <c r="AY1198" s="1634"/>
      <c r="BA1198" s="1672"/>
      <c r="BB1198" s="1744"/>
      <c r="CI1198" s="1634"/>
      <c r="CJ1198" s="1634"/>
    </row>
    <row r="1199" spans="1:91" ht="16.5" customHeight="1" outlineLevel="1">
      <c r="A1199" s="1591"/>
      <c r="C1199" s="897" t="s">
        <v>403</v>
      </c>
      <c r="D1199" s="1590"/>
      <c r="E1199" s="1590"/>
      <c r="F1199" s="1590"/>
      <c r="G1199" s="1590"/>
      <c r="H1199" s="1590"/>
      <c r="I1199" s="1590"/>
      <c r="J1199" s="1590"/>
      <c r="K1199" s="1590"/>
      <c r="L1199" s="1590"/>
      <c r="M1199" s="1590"/>
      <c r="N1199" s="1590"/>
      <c r="O1199" s="1590"/>
      <c r="P1199" s="1590"/>
      <c r="Q1199" s="1590"/>
      <c r="R1199" s="1590"/>
      <c r="S1199" s="1590"/>
      <c r="T1199" s="1590"/>
      <c r="U1199" s="1590"/>
      <c r="V1199" s="1590"/>
      <c r="W1199" s="1590"/>
      <c r="X1199" s="1590"/>
      <c r="Y1199" s="1590"/>
      <c r="Z1199" s="1590"/>
      <c r="AA1199" s="1590"/>
      <c r="AB1199" s="1590"/>
      <c r="AC1199" s="1590"/>
      <c r="AD1199" s="1590"/>
      <c r="AE1199" s="1590"/>
      <c r="AF1199" s="2585"/>
      <c r="AG1199" s="2585"/>
      <c r="AH1199" s="2585"/>
      <c r="AI1199" s="2585"/>
      <c r="AJ1199" s="2585"/>
      <c r="AK1199" s="2585"/>
      <c r="AL1199" s="2585"/>
      <c r="AM1199" s="2585"/>
      <c r="AN1199" s="2585"/>
      <c r="AO1199" s="2597">
        <v>25397111674</v>
      </c>
      <c r="AP1199" s="2597"/>
      <c r="AQ1199" s="2597"/>
      <c r="AR1199" s="2597"/>
      <c r="AS1199" s="2597"/>
      <c r="AT1199" s="2597"/>
      <c r="AU1199" s="2597"/>
      <c r="AV1199" s="2597"/>
      <c r="AW1199" s="2597"/>
      <c r="AX1199" s="2597"/>
      <c r="AY1199" s="1634"/>
      <c r="BA1199" s="1672"/>
      <c r="BB1199" s="1744"/>
      <c r="CI1199" s="1634"/>
      <c r="CJ1199" s="1634"/>
      <c r="CK1199" s="1599"/>
    </row>
    <row r="1200" spans="1:91" ht="16.5" customHeight="1" outlineLevel="1">
      <c r="A1200" s="1591"/>
      <c r="C1200" s="897" t="s">
        <v>402</v>
      </c>
      <c r="D1200" s="1590"/>
      <c r="E1200" s="1590"/>
      <c r="F1200" s="1590"/>
      <c r="G1200" s="1590"/>
      <c r="H1200" s="1590"/>
      <c r="I1200" s="1590"/>
      <c r="J1200" s="1590"/>
      <c r="K1200" s="1590"/>
      <c r="L1200" s="1590"/>
      <c r="M1200" s="1590"/>
      <c r="N1200" s="1590"/>
      <c r="O1200" s="1590"/>
      <c r="P1200" s="1590"/>
      <c r="Q1200" s="1590"/>
      <c r="R1200" s="1590"/>
      <c r="S1200" s="1590"/>
      <c r="T1200" s="1590"/>
      <c r="U1200" s="1590"/>
      <c r="V1200" s="1590"/>
      <c r="W1200" s="1590"/>
      <c r="X1200" s="1590"/>
      <c r="Y1200" s="1590"/>
      <c r="Z1200" s="1590"/>
      <c r="AA1200" s="1590"/>
      <c r="AB1200" s="1590"/>
      <c r="AC1200" s="1590"/>
      <c r="AD1200" s="1590"/>
      <c r="AE1200" s="1590"/>
      <c r="AF1200" s="2585"/>
      <c r="AG1200" s="2585"/>
      <c r="AH1200" s="2585"/>
      <c r="AI1200" s="2585"/>
      <c r="AJ1200" s="2585"/>
      <c r="AK1200" s="2585"/>
      <c r="AL1200" s="2585"/>
      <c r="AM1200" s="2585"/>
      <c r="AN1200" s="2585"/>
      <c r="AO1200" s="2597">
        <v>38977405259</v>
      </c>
      <c r="AP1200" s="2597"/>
      <c r="AQ1200" s="2597"/>
      <c r="AR1200" s="2597"/>
      <c r="AS1200" s="2597"/>
      <c r="AT1200" s="2597"/>
      <c r="AU1200" s="2597"/>
      <c r="AV1200" s="2597"/>
      <c r="AW1200" s="2597"/>
      <c r="AX1200" s="2597"/>
      <c r="AY1200" s="1634"/>
      <c r="BA1200" s="1672"/>
      <c r="BB1200" s="1744"/>
      <c r="CI1200" s="1634"/>
      <c r="CJ1200" s="1634"/>
    </row>
    <row r="1201" spans="1:89" ht="16.5" customHeight="1" outlineLevel="1">
      <c r="A1201" s="1591"/>
      <c r="C1201" s="897" t="s">
        <v>396</v>
      </c>
      <c r="D1201" s="1590"/>
      <c r="E1201" s="1590"/>
      <c r="F1201" s="1590"/>
      <c r="G1201" s="1590"/>
      <c r="H1201" s="1590"/>
      <c r="I1201" s="1590"/>
      <c r="J1201" s="1590"/>
      <c r="K1201" s="1590"/>
      <c r="L1201" s="1590"/>
      <c r="M1201" s="1590"/>
      <c r="N1201" s="1590"/>
      <c r="O1201" s="1590"/>
      <c r="P1201" s="1590"/>
      <c r="Q1201" s="1590"/>
      <c r="R1201" s="1590"/>
      <c r="S1201" s="1590"/>
      <c r="T1201" s="1590"/>
      <c r="U1201" s="1590"/>
      <c r="V1201" s="1590"/>
      <c r="W1201" s="1590"/>
      <c r="X1201" s="1590"/>
      <c r="Y1201" s="1590"/>
      <c r="Z1201" s="1590"/>
      <c r="AA1201" s="1590"/>
      <c r="AB1201" s="1590"/>
      <c r="AC1201" s="1590"/>
      <c r="AD1201" s="1590"/>
      <c r="AE1201" s="1590"/>
      <c r="AF1201" s="2585"/>
      <c r="AG1201" s="2585"/>
      <c r="AH1201" s="2585"/>
      <c r="AI1201" s="2585"/>
      <c r="AJ1201" s="2585"/>
      <c r="AK1201" s="2585"/>
      <c r="AL1201" s="2585"/>
      <c r="AM1201" s="2585"/>
      <c r="AN1201" s="2585"/>
      <c r="AO1201" s="2597">
        <v>908007199</v>
      </c>
      <c r="AP1201" s="2597"/>
      <c r="AQ1201" s="2597"/>
      <c r="AR1201" s="2597"/>
      <c r="AS1201" s="2597"/>
      <c r="AT1201" s="2597"/>
      <c r="AU1201" s="2597"/>
      <c r="AV1201" s="2597"/>
      <c r="AW1201" s="2597"/>
      <c r="AX1201" s="2597"/>
      <c r="AY1201" s="1634"/>
      <c r="BA1201" s="1672"/>
      <c r="BB1201" s="1744"/>
      <c r="CI1201" s="1634"/>
      <c r="CJ1201" s="1634"/>
    </row>
    <row r="1202" spans="1:89" ht="16.5" customHeight="1" outlineLevel="1">
      <c r="A1202" s="1591"/>
      <c r="C1202" s="897" t="s">
        <v>752</v>
      </c>
      <c r="D1202" s="1590"/>
      <c r="E1202" s="1590"/>
      <c r="F1202" s="1590"/>
      <c r="G1202" s="1590"/>
      <c r="H1202" s="1590"/>
      <c r="I1202" s="1590"/>
      <c r="J1202" s="1590"/>
      <c r="K1202" s="1590"/>
      <c r="L1202" s="1590"/>
      <c r="M1202" s="1590"/>
      <c r="N1202" s="1590"/>
      <c r="O1202" s="1590"/>
      <c r="P1202" s="1590"/>
      <c r="Q1202" s="1590"/>
      <c r="R1202" s="1590"/>
      <c r="S1202" s="1590"/>
      <c r="T1202" s="1590"/>
      <c r="U1202" s="1590"/>
      <c r="V1202" s="1590"/>
      <c r="W1202" s="1590"/>
      <c r="X1202" s="1590"/>
      <c r="Y1202" s="1590"/>
      <c r="Z1202" s="1590"/>
      <c r="AA1202" s="1590"/>
      <c r="AB1202" s="1590"/>
      <c r="AC1202" s="1590"/>
      <c r="AD1202" s="1590"/>
      <c r="AE1202" s="1590"/>
      <c r="AF1202" s="2585"/>
      <c r="AG1202" s="2585"/>
      <c r="AH1202" s="2585"/>
      <c r="AI1202" s="2585"/>
      <c r="AJ1202" s="2585"/>
      <c r="AK1202" s="2585"/>
      <c r="AL1202" s="2585"/>
      <c r="AM1202" s="2585"/>
      <c r="AN1202" s="2585"/>
      <c r="AO1202" s="2597">
        <v>418144329</v>
      </c>
      <c r="AP1202" s="2597"/>
      <c r="AQ1202" s="2597"/>
      <c r="AR1202" s="2597"/>
      <c r="AS1202" s="2597"/>
      <c r="AT1202" s="2597"/>
      <c r="AU1202" s="2597"/>
      <c r="AV1202" s="2597"/>
      <c r="AW1202" s="2597"/>
      <c r="AX1202" s="2597"/>
      <c r="AY1202" s="1634"/>
      <c r="BA1202" s="1672"/>
      <c r="BB1202" s="1744"/>
      <c r="CI1202" s="1634"/>
      <c r="CJ1202" s="1634"/>
    </row>
    <row r="1203" spans="1:89" ht="16.5" customHeight="1" outlineLevel="1">
      <c r="A1203" s="1591"/>
      <c r="C1203" s="897" t="s">
        <v>1341</v>
      </c>
      <c r="D1203" s="1590"/>
      <c r="E1203" s="1590"/>
      <c r="F1203" s="1590"/>
      <c r="G1203" s="1590"/>
      <c r="H1203" s="1590"/>
      <c r="I1203" s="1590"/>
      <c r="J1203" s="1590"/>
      <c r="K1203" s="1590"/>
      <c r="L1203" s="1590"/>
      <c r="M1203" s="1590"/>
      <c r="N1203" s="1590"/>
      <c r="O1203" s="1590"/>
      <c r="P1203" s="1590"/>
      <c r="Q1203" s="1590"/>
      <c r="R1203" s="1590"/>
      <c r="S1203" s="1590"/>
      <c r="T1203" s="1590"/>
      <c r="U1203" s="1590"/>
      <c r="V1203" s="1590"/>
      <c r="W1203" s="1590"/>
      <c r="X1203" s="1590"/>
      <c r="Y1203" s="1590"/>
      <c r="Z1203" s="1590"/>
      <c r="AA1203" s="1590"/>
      <c r="AB1203" s="1590"/>
      <c r="AC1203" s="1590"/>
      <c r="AD1203" s="1590"/>
      <c r="AE1203" s="1590"/>
      <c r="AF1203" s="2585"/>
      <c r="AG1203" s="2585"/>
      <c r="AH1203" s="2585"/>
      <c r="AI1203" s="2585"/>
      <c r="AJ1203" s="2585"/>
      <c r="AK1203" s="2585"/>
      <c r="AL1203" s="2585"/>
      <c r="AM1203" s="2585"/>
      <c r="AN1203" s="2585"/>
      <c r="AO1203" s="2597">
        <v>3127011788</v>
      </c>
      <c r="AP1203" s="2597"/>
      <c r="AQ1203" s="2597"/>
      <c r="AR1203" s="2597"/>
      <c r="AS1203" s="2597"/>
      <c r="AT1203" s="2597"/>
      <c r="AU1203" s="2597"/>
      <c r="AV1203" s="2597"/>
      <c r="AW1203" s="2597"/>
      <c r="AX1203" s="2597"/>
      <c r="AY1203" s="1634"/>
      <c r="BA1203" s="1672"/>
      <c r="BB1203" s="1744"/>
      <c r="CI1203" s="1634"/>
      <c r="CJ1203" s="1634"/>
    </row>
    <row r="1204" spans="1:89" ht="16.5" customHeight="1" outlineLevel="1">
      <c r="A1204" s="1591"/>
      <c r="C1204" s="1633" t="s">
        <v>383</v>
      </c>
      <c r="D1204" s="1590"/>
      <c r="E1204" s="1590"/>
      <c r="F1204" s="1590"/>
      <c r="G1204" s="1590"/>
      <c r="H1204" s="1590"/>
      <c r="I1204" s="1590"/>
      <c r="J1204" s="1590"/>
      <c r="K1204" s="1590"/>
      <c r="L1204" s="1590"/>
      <c r="M1204" s="1590"/>
      <c r="N1204" s="1590"/>
      <c r="O1204" s="1590"/>
      <c r="P1204" s="1590"/>
      <c r="Q1204" s="1590"/>
      <c r="R1204" s="1590"/>
      <c r="S1204" s="1590"/>
      <c r="T1204" s="1590"/>
      <c r="U1204" s="1590"/>
      <c r="V1204" s="1590"/>
      <c r="W1204" s="1590"/>
      <c r="X1204" s="1590"/>
      <c r="Y1204" s="1590"/>
      <c r="Z1204" s="1590"/>
      <c r="AA1204" s="1590"/>
      <c r="AB1204" s="1590"/>
      <c r="AC1204" s="1590"/>
      <c r="AD1204" s="1590"/>
      <c r="AE1204" s="1590"/>
      <c r="AF1204" s="2585"/>
      <c r="AG1204" s="2585"/>
      <c r="AH1204" s="2585"/>
      <c r="AI1204" s="2585"/>
      <c r="AJ1204" s="2585"/>
      <c r="AK1204" s="2585"/>
      <c r="AL1204" s="2585"/>
      <c r="AM1204" s="2585"/>
      <c r="AN1204" s="2585"/>
      <c r="AO1204" s="2596">
        <v>19035399176</v>
      </c>
      <c r="AP1204" s="2596"/>
      <c r="AQ1204" s="2596"/>
      <c r="AR1204" s="2596"/>
      <c r="AS1204" s="2596"/>
      <c r="AT1204" s="2596"/>
      <c r="AU1204" s="2596"/>
      <c r="AV1204" s="2596"/>
      <c r="AW1204" s="2596"/>
      <c r="AX1204" s="2596"/>
      <c r="AY1204" s="438" t="e">
        <v>#REF!</v>
      </c>
      <c r="BA1204" s="1672"/>
      <c r="BB1204" s="1744"/>
      <c r="CI1204" s="1754"/>
      <c r="CJ1204" s="1754"/>
      <c r="CK1204" s="438"/>
    </row>
    <row r="1205" spans="1:89" ht="19.5" hidden="1" customHeight="1" outlineLevel="1">
      <c r="A1205" s="1591"/>
      <c r="C1205" s="897" t="s">
        <v>753</v>
      </c>
      <c r="D1205" s="1590"/>
      <c r="E1205" s="1590"/>
      <c r="F1205" s="1590"/>
      <c r="G1205" s="1590"/>
      <c r="H1205" s="1590"/>
      <c r="I1205" s="1590"/>
      <c r="J1205" s="1590"/>
      <c r="K1205" s="1590"/>
      <c r="L1205" s="1590"/>
      <c r="M1205" s="1590"/>
      <c r="N1205" s="1590"/>
      <c r="O1205" s="1590"/>
      <c r="P1205" s="1590"/>
      <c r="Q1205" s="1590"/>
      <c r="R1205" s="1590"/>
      <c r="S1205" s="1590"/>
      <c r="T1205" s="1590"/>
      <c r="U1205" s="1590"/>
      <c r="V1205" s="1590"/>
      <c r="W1205" s="1590"/>
      <c r="X1205" s="1590"/>
      <c r="Y1205" s="1590"/>
      <c r="Z1205" s="1590"/>
      <c r="AA1205" s="1590"/>
      <c r="AB1205" s="1590"/>
      <c r="AC1205" s="1590"/>
      <c r="AD1205" s="1590"/>
      <c r="AE1205" s="1590"/>
      <c r="AF1205" s="2585"/>
      <c r="AG1205" s="2585"/>
      <c r="AH1205" s="2585"/>
      <c r="AI1205" s="2585"/>
      <c r="AJ1205" s="2585"/>
      <c r="AK1205" s="2585"/>
      <c r="AL1205" s="2585"/>
      <c r="AM1205" s="2585"/>
      <c r="AN1205" s="2585"/>
      <c r="AO1205" s="2602">
        <v>16034827001</v>
      </c>
      <c r="AP1205" s="2602"/>
      <c r="AQ1205" s="2602"/>
      <c r="AR1205" s="2602"/>
      <c r="AS1205" s="2602"/>
      <c r="AT1205" s="2602"/>
      <c r="AU1205" s="2602"/>
      <c r="AV1205" s="2602"/>
      <c r="AW1205" s="2602"/>
      <c r="AX1205" s="2602"/>
      <c r="AY1205" s="1634"/>
      <c r="BA1205" s="1672"/>
      <c r="BB1205" s="1744"/>
      <c r="CI1205" s="438"/>
      <c r="CJ1205" s="1690"/>
      <c r="CK1205" s="1690"/>
    </row>
    <row r="1206" spans="1:89" ht="16.5" hidden="1" customHeight="1" outlineLevel="1">
      <c r="A1206" s="1591"/>
      <c r="C1206" s="897" t="s">
        <v>754</v>
      </c>
      <c r="D1206" s="1590"/>
      <c r="E1206" s="1590"/>
      <c r="F1206" s="1590"/>
      <c r="G1206" s="1590"/>
      <c r="H1206" s="1590"/>
      <c r="I1206" s="1590"/>
      <c r="J1206" s="1590"/>
      <c r="K1206" s="1590"/>
      <c r="L1206" s="1590"/>
      <c r="M1206" s="1590"/>
      <c r="N1206" s="1590"/>
      <c r="O1206" s="1590"/>
      <c r="P1206" s="1590"/>
      <c r="Q1206" s="1590"/>
      <c r="R1206" s="1590"/>
      <c r="S1206" s="1590"/>
      <c r="T1206" s="1590"/>
      <c r="U1206" s="1590"/>
      <c r="V1206" s="1590"/>
      <c r="W1206" s="1590"/>
      <c r="X1206" s="1590"/>
      <c r="Y1206" s="1590"/>
      <c r="Z1206" s="1590"/>
      <c r="AA1206" s="1590"/>
      <c r="AB1206" s="1590"/>
      <c r="AC1206" s="1590"/>
      <c r="AD1206" s="1590"/>
      <c r="AE1206" s="1590"/>
      <c r="AF1206" s="2585"/>
      <c r="AG1206" s="2585"/>
      <c r="AH1206" s="2585"/>
      <c r="AI1206" s="2585"/>
      <c r="AJ1206" s="2585"/>
      <c r="AK1206" s="2585"/>
      <c r="AL1206" s="2585"/>
      <c r="AM1206" s="2585"/>
      <c r="AN1206" s="2585"/>
      <c r="AO1206" s="2602"/>
      <c r="AP1206" s="2602"/>
      <c r="AQ1206" s="2602"/>
      <c r="AR1206" s="2602"/>
      <c r="AS1206" s="2602"/>
      <c r="AT1206" s="2602"/>
      <c r="AU1206" s="2602"/>
      <c r="AV1206" s="2602"/>
      <c r="AW1206" s="2602"/>
      <c r="AX1206" s="2602"/>
      <c r="AY1206" s="1634"/>
      <c r="BA1206" s="1672"/>
      <c r="BB1206" s="1744"/>
      <c r="CI1206" s="1634"/>
      <c r="CJ1206" s="1634"/>
    </row>
    <row r="1207" spans="1:89" ht="19.5" hidden="1" customHeight="1" outlineLevel="1">
      <c r="A1207" s="1591"/>
      <c r="C1207" s="897" t="s">
        <v>1142</v>
      </c>
      <c r="D1207" s="1590"/>
      <c r="E1207" s="1590"/>
      <c r="F1207" s="1590"/>
      <c r="G1207" s="1590"/>
      <c r="H1207" s="1590"/>
      <c r="I1207" s="1590"/>
      <c r="J1207" s="1590"/>
      <c r="K1207" s="1590"/>
      <c r="L1207" s="1590"/>
      <c r="M1207" s="1590"/>
      <c r="N1207" s="1590"/>
      <c r="O1207" s="1590"/>
      <c r="P1207" s="1590"/>
      <c r="Q1207" s="1590"/>
      <c r="R1207" s="1590"/>
      <c r="S1207" s="1590"/>
      <c r="T1207" s="1590"/>
      <c r="U1207" s="1590"/>
      <c r="V1207" s="1590"/>
      <c r="W1207" s="1590"/>
      <c r="X1207" s="1590"/>
      <c r="Y1207" s="1590"/>
      <c r="Z1207" s="1590"/>
      <c r="AA1207" s="1590"/>
      <c r="AB1207" s="1590"/>
      <c r="AC1207" s="1590"/>
      <c r="AD1207" s="1590"/>
      <c r="AE1207" s="1590"/>
      <c r="AF1207" s="2585"/>
      <c r="AG1207" s="2585"/>
      <c r="AH1207" s="2585"/>
      <c r="AI1207" s="2585"/>
      <c r="AJ1207" s="2585"/>
      <c r="AK1207" s="2585"/>
      <c r="AL1207" s="2585"/>
      <c r="AM1207" s="2585"/>
      <c r="AN1207" s="2585"/>
      <c r="AO1207" s="2602">
        <v>6516869795</v>
      </c>
      <c r="AP1207" s="2602"/>
      <c r="AQ1207" s="2602"/>
      <c r="AR1207" s="2602"/>
      <c r="AS1207" s="2602"/>
      <c r="AT1207" s="2602"/>
      <c r="AU1207" s="2602"/>
      <c r="AV1207" s="2602"/>
      <c r="AW1207" s="2602"/>
      <c r="AX1207" s="2602"/>
      <c r="AY1207" s="438"/>
      <c r="BA1207" s="1672"/>
      <c r="BB1207" s="1744"/>
      <c r="CI1207" s="1664"/>
      <c r="CJ1207" s="1690"/>
    </row>
    <row r="1208" spans="1:89" ht="15" hidden="1" customHeight="1" outlineLevel="1">
      <c r="A1208" s="1591"/>
      <c r="C1208" s="897" t="s">
        <v>1143</v>
      </c>
      <c r="D1208" s="1590"/>
      <c r="E1208" s="1590"/>
      <c r="F1208" s="1590"/>
      <c r="G1208" s="1590"/>
      <c r="H1208" s="1590"/>
      <c r="I1208" s="1590"/>
      <c r="J1208" s="1590"/>
      <c r="K1208" s="1590"/>
      <c r="L1208" s="1590"/>
      <c r="M1208" s="1590"/>
      <c r="N1208" s="1590"/>
      <c r="O1208" s="1590"/>
      <c r="P1208" s="1590"/>
      <c r="Q1208" s="1590"/>
      <c r="R1208" s="1590"/>
      <c r="S1208" s="1590"/>
      <c r="T1208" s="1590"/>
      <c r="U1208" s="1590"/>
      <c r="V1208" s="1590"/>
      <c r="W1208" s="1590"/>
      <c r="X1208" s="1590"/>
      <c r="Y1208" s="1590"/>
      <c r="Z1208" s="1590"/>
      <c r="AA1208" s="1590"/>
      <c r="AB1208" s="1590"/>
      <c r="AC1208" s="1590"/>
      <c r="AD1208" s="1590"/>
      <c r="AE1208" s="1590"/>
      <c r="AF1208" s="2585"/>
      <c r="AG1208" s="2585"/>
      <c r="AH1208" s="2585"/>
      <c r="AI1208" s="2585"/>
      <c r="AJ1208" s="2585"/>
      <c r="AK1208" s="2585"/>
      <c r="AL1208" s="2585"/>
      <c r="AM1208" s="2585"/>
      <c r="AN1208" s="2585"/>
      <c r="AO1208" s="2602"/>
      <c r="AP1208" s="2602"/>
      <c r="AQ1208" s="2602"/>
      <c r="AR1208" s="2602"/>
      <c r="AS1208" s="2602"/>
      <c r="AT1208" s="2602"/>
      <c r="AU1208" s="2602"/>
      <c r="AV1208" s="2602"/>
      <c r="AW1208" s="2602"/>
      <c r="AX1208" s="2602"/>
      <c r="AY1208" s="1634"/>
      <c r="BA1208" s="1672"/>
      <c r="BB1208" s="1744"/>
      <c r="CI1208" s="1634"/>
      <c r="CJ1208" s="1634"/>
    </row>
    <row r="1209" spans="1:89" ht="9" customHeight="1" collapsed="1">
      <c r="C1209" s="1670"/>
      <c r="D1209" s="1670"/>
      <c r="E1209" s="1670"/>
      <c r="F1209" s="1670"/>
      <c r="G1209" s="1670"/>
      <c r="H1209" s="1670"/>
      <c r="I1209" s="1670"/>
      <c r="J1209" s="1670"/>
      <c r="K1209" s="1670"/>
      <c r="L1209" s="1670"/>
      <c r="M1209" s="1670"/>
      <c r="N1209" s="1670"/>
      <c r="O1209" s="1706"/>
      <c r="P1209" s="1706"/>
      <c r="Q1209" s="1706"/>
      <c r="R1209" s="1706"/>
      <c r="S1209" s="1706"/>
      <c r="T1209" s="1706"/>
      <c r="U1209" s="1706"/>
      <c r="V1209" s="1706"/>
      <c r="W1209" s="1707"/>
      <c r="X1209" s="1707"/>
      <c r="Y1209" s="1706"/>
      <c r="Z1209" s="1706"/>
      <c r="AA1209" s="1706"/>
      <c r="AB1209" s="1706"/>
      <c r="AC1209" s="1706"/>
      <c r="AD1209" s="1706"/>
      <c r="AE1209" s="1706"/>
      <c r="AF1209" s="1707"/>
      <c r="AG1209" s="1625"/>
      <c r="AH1209" s="1625"/>
      <c r="AI1209" s="1625"/>
      <c r="AJ1209" s="1625"/>
      <c r="AK1209" s="1625"/>
      <c r="AL1209" s="1625"/>
      <c r="AM1209" s="1625"/>
      <c r="AN1209" s="1625"/>
      <c r="AO1209" s="1707"/>
      <c r="AP1209" s="1706"/>
      <c r="AQ1209" s="1706"/>
      <c r="AR1209" s="1706"/>
      <c r="AS1209" s="1706"/>
      <c r="AT1209" s="1706"/>
      <c r="AU1209" s="1706"/>
      <c r="AV1209" s="1706"/>
      <c r="AW1209" s="1706"/>
      <c r="CB1209" s="1611"/>
      <c r="CC1209" s="1611"/>
      <c r="CD1209" s="1611"/>
      <c r="CE1209" s="1611"/>
      <c r="CF1209" s="1611"/>
      <c r="CG1209" s="1611"/>
      <c r="CH1209" s="1611"/>
    </row>
    <row r="1210" spans="1:89" ht="19.5" customHeight="1">
      <c r="A1210" s="1202">
        <v>3</v>
      </c>
      <c r="B1210" s="881" t="s">
        <v>536</v>
      </c>
      <c r="C1210" s="881" t="s">
        <v>1139</v>
      </c>
      <c r="D1210" s="883"/>
      <c r="E1210" s="882"/>
      <c r="F1210" s="1670"/>
      <c r="G1210" s="1670"/>
      <c r="H1210" s="1670"/>
      <c r="I1210" s="1670"/>
      <c r="J1210" s="1670"/>
      <c r="K1210" s="1670"/>
      <c r="L1210" s="1670"/>
      <c r="M1210" s="1670"/>
      <c r="N1210" s="1670"/>
      <c r="O1210" s="1706"/>
      <c r="P1210" s="1706"/>
      <c r="Q1210" s="1706"/>
      <c r="R1210" s="1706"/>
      <c r="S1210" s="1706"/>
      <c r="T1210" s="1706"/>
      <c r="U1210" s="1706"/>
      <c r="V1210" s="1706"/>
      <c r="W1210" s="1707"/>
      <c r="X1210" s="1707"/>
      <c r="Y1210" s="1706"/>
      <c r="Z1210" s="1706"/>
      <c r="AA1210" s="1706"/>
      <c r="AB1210" s="1706"/>
      <c r="AC1210" s="1706"/>
      <c r="AD1210" s="1706"/>
      <c r="AE1210" s="1706"/>
      <c r="AF1210" s="1706"/>
      <c r="AG1210" s="1706"/>
      <c r="AH1210" s="1706"/>
      <c r="AI1210" s="1706"/>
      <c r="AJ1210" s="1706"/>
      <c r="AK1210" s="1706"/>
      <c r="AL1210" s="1706"/>
      <c r="AM1210" s="1706"/>
      <c r="AN1210" s="1625"/>
      <c r="AO1210" s="1707"/>
      <c r="AP1210" s="1707"/>
      <c r="AQ1210" s="1707"/>
      <c r="AR1210" s="1707"/>
      <c r="AS1210" s="1707"/>
      <c r="AT1210" s="1707"/>
      <c r="AU1210" s="1707"/>
      <c r="AV1210" s="1707"/>
      <c r="AW1210" s="1707"/>
      <c r="CB1210" s="1611"/>
      <c r="CC1210" s="1611"/>
      <c r="CD1210" s="1611"/>
      <c r="CE1210" s="1611"/>
      <c r="CF1210" s="1611"/>
      <c r="CG1210" s="1611"/>
      <c r="CH1210" s="1611"/>
    </row>
    <row r="1211" spans="1:89" ht="36" customHeight="1">
      <c r="A1211" s="1591"/>
      <c r="C1211" s="2250" t="s">
        <v>2104</v>
      </c>
      <c r="D1211" s="2250"/>
      <c r="E1211" s="2250"/>
      <c r="F1211" s="2250"/>
      <c r="G1211" s="2250"/>
      <c r="H1211" s="2250"/>
      <c r="I1211" s="2250"/>
      <c r="J1211" s="2250"/>
      <c r="K1211" s="2250"/>
      <c r="L1211" s="2250"/>
      <c r="M1211" s="2250"/>
      <c r="N1211" s="2250"/>
      <c r="O1211" s="2250"/>
      <c r="P1211" s="2250"/>
      <c r="Q1211" s="2250"/>
      <c r="R1211" s="2250"/>
      <c r="S1211" s="2250"/>
      <c r="T1211" s="2250"/>
      <c r="U1211" s="2250"/>
      <c r="V1211" s="2250"/>
      <c r="W1211" s="2250"/>
      <c r="X1211" s="2250"/>
      <c r="Y1211" s="2250"/>
      <c r="Z1211" s="2250"/>
      <c r="AA1211" s="2250"/>
      <c r="AB1211" s="2250"/>
      <c r="AC1211" s="2250"/>
      <c r="AD1211" s="2250"/>
      <c r="AE1211" s="2250"/>
      <c r="AF1211" s="2250"/>
      <c r="AG1211" s="2250"/>
      <c r="AH1211" s="2250"/>
      <c r="AI1211" s="2250"/>
      <c r="AJ1211" s="2250"/>
      <c r="AK1211" s="2250"/>
      <c r="AL1211" s="2250"/>
      <c r="AM1211" s="2250"/>
      <c r="AN1211" s="2250"/>
      <c r="AO1211" s="2250"/>
      <c r="AP1211" s="2250"/>
      <c r="AQ1211" s="2250"/>
      <c r="AR1211" s="2250"/>
      <c r="AS1211" s="2250"/>
      <c r="AT1211" s="2250"/>
      <c r="AU1211" s="2250"/>
      <c r="AV1211" s="2250"/>
      <c r="AW1211" s="2250"/>
      <c r="AX1211" s="1590"/>
      <c r="AY1211" s="1634"/>
      <c r="BA1211" s="1672"/>
      <c r="BB1211" s="1744"/>
      <c r="CI1211" s="1634"/>
      <c r="CJ1211" s="1634"/>
    </row>
    <row r="1212" spans="1:89" ht="12" customHeight="1">
      <c r="A1212" s="1591"/>
      <c r="C1212" s="1632"/>
      <c r="D1212" s="1632"/>
      <c r="E1212" s="1632"/>
      <c r="F1212" s="1632"/>
      <c r="G1212" s="1632"/>
      <c r="H1212" s="1632"/>
      <c r="I1212" s="1632"/>
      <c r="J1212" s="1632"/>
      <c r="K1212" s="1632"/>
      <c r="L1212" s="1632"/>
      <c r="M1212" s="1632"/>
      <c r="N1212" s="1632"/>
      <c r="O1212" s="1632"/>
      <c r="P1212" s="1632"/>
      <c r="Q1212" s="1632"/>
      <c r="R1212" s="1632"/>
      <c r="S1212" s="1632"/>
      <c r="T1212" s="1632"/>
      <c r="U1212" s="1632"/>
      <c r="V1212" s="1632"/>
      <c r="W1212" s="1632"/>
      <c r="X1212" s="1632"/>
      <c r="Y1212" s="1632"/>
      <c r="Z1212" s="1632"/>
      <c r="AA1212" s="1632"/>
      <c r="AB1212" s="1632"/>
      <c r="AC1212" s="1632"/>
      <c r="AD1212" s="1632"/>
      <c r="AE1212" s="1632"/>
      <c r="AF1212" s="1632"/>
      <c r="AG1212" s="1632"/>
      <c r="AH1212" s="1632"/>
      <c r="AI1212" s="1632"/>
      <c r="AJ1212" s="1632"/>
      <c r="AK1212" s="1632"/>
      <c r="AL1212" s="1632"/>
      <c r="AM1212" s="1632"/>
      <c r="AN1212" s="1632"/>
      <c r="AO1212" s="1632"/>
      <c r="AP1212" s="1632"/>
      <c r="AQ1212" s="1632"/>
      <c r="AR1212" s="1632"/>
      <c r="AS1212" s="1632"/>
      <c r="AT1212" s="1632"/>
      <c r="AU1212" s="1632"/>
      <c r="AV1212" s="1632"/>
      <c r="AW1212" s="1632"/>
      <c r="AX1212" s="1590"/>
      <c r="AY1212" s="1634"/>
      <c r="BA1212" s="1672"/>
      <c r="BB1212" s="1744"/>
      <c r="CI1212" s="1634"/>
      <c r="CJ1212" s="1634"/>
    </row>
    <row r="1213" spans="1:89" ht="18" hidden="1" customHeight="1" outlineLevel="1">
      <c r="A1213" s="1591"/>
      <c r="C1213" s="1362" t="s">
        <v>1940</v>
      </c>
      <c r="D1213" s="1632"/>
      <c r="E1213" s="1632"/>
      <c r="F1213" s="1632"/>
      <c r="G1213" s="1632"/>
      <c r="H1213" s="1632"/>
      <c r="I1213" s="1632"/>
      <c r="J1213" s="1632"/>
      <c r="K1213" s="1632"/>
      <c r="L1213" s="1632"/>
      <c r="M1213" s="1632"/>
      <c r="N1213" s="1632"/>
      <c r="O1213" s="1632"/>
      <c r="P1213" s="1632"/>
      <c r="Q1213" s="1632"/>
      <c r="R1213" s="1632"/>
      <c r="S1213" s="1632"/>
      <c r="T1213" s="1632"/>
      <c r="U1213" s="1632"/>
      <c r="V1213" s="1632"/>
      <c r="W1213" s="1632"/>
      <c r="X1213" s="1632"/>
      <c r="Y1213" s="1632"/>
      <c r="Z1213" s="1632"/>
      <c r="AA1213" s="1632"/>
      <c r="AB1213" s="1632"/>
      <c r="AC1213" s="1632"/>
      <c r="AD1213" s="1632"/>
      <c r="AE1213" s="1632"/>
      <c r="AF1213" s="1632"/>
      <c r="AG1213" s="1632"/>
      <c r="AH1213" s="1632"/>
      <c r="AI1213" s="1632"/>
      <c r="AJ1213" s="1632"/>
      <c r="AK1213" s="1632"/>
      <c r="AL1213" s="1632"/>
      <c r="AM1213" s="1632"/>
      <c r="AN1213" s="1632"/>
      <c r="AO1213" s="1632"/>
      <c r="AP1213" s="1632"/>
      <c r="AQ1213" s="1632"/>
      <c r="AR1213" s="1632"/>
      <c r="AS1213" s="1632"/>
      <c r="AT1213" s="1632"/>
      <c r="AU1213" s="1632"/>
      <c r="AV1213" s="1632"/>
      <c r="AW1213" s="1632"/>
      <c r="AX1213" s="1590"/>
      <c r="AY1213" s="1634"/>
      <c r="BA1213" s="1672"/>
      <c r="BB1213" s="1744"/>
      <c r="CI1213" s="1634"/>
      <c r="CJ1213" s="1634"/>
    </row>
    <row r="1214" spans="1:89" hidden="1" outlineLevel="1">
      <c r="A1214" s="1591"/>
      <c r="C1214" s="1633"/>
      <c r="D1214" s="1632"/>
      <c r="E1214" s="1632"/>
      <c r="F1214" s="1632"/>
      <c r="G1214" s="1632"/>
      <c r="H1214" s="1632"/>
      <c r="I1214" s="1632"/>
      <c r="J1214" s="1632"/>
      <c r="K1214" s="1632"/>
      <c r="L1214" s="1632"/>
      <c r="M1214" s="1632"/>
      <c r="N1214" s="1632"/>
      <c r="O1214" s="1632"/>
      <c r="P1214" s="1632"/>
      <c r="Q1214" s="1632"/>
      <c r="R1214" s="1632"/>
      <c r="S1214" s="1632"/>
      <c r="T1214" s="1632"/>
      <c r="U1214" s="1632"/>
      <c r="V1214" s="1632"/>
      <c r="W1214" s="1632"/>
      <c r="X1214" s="1632"/>
      <c r="Y1214" s="1632"/>
      <c r="Z1214" s="1632"/>
      <c r="AA1214" s="1632"/>
      <c r="AB1214" s="1632"/>
      <c r="AC1214" s="1632"/>
      <c r="AD1214" s="1632"/>
      <c r="AE1214" s="2607" t="s">
        <v>511</v>
      </c>
      <c r="AF1214" s="2607"/>
      <c r="AG1214" s="2607"/>
      <c r="AH1214" s="2607"/>
      <c r="AI1214" s="2607"/>
      <c r="AJ1214" s="2607"/>
      <c r="AK1214" s="2607"/>
      <c r="AL1214" s="2607"/>
      <c r="AM1214" s="2607"/>
      <c r="AN1214" s="1713"/>
      <c r="AO1214" s="2607" t="s">
        <v>512</v>
      </c>
      <c r="AP1214" s="2607"/>
      <c r="AQ1214" s="2607"/>
      <c r="AR1214" s="2607"/>
      <c r="AS1214" s="2607"/>
      <c r="AT1214" s="2607"/>
      <c r="AU1214" s="2607"/>
      <c r="AV1214" s="2607"/>
      <c r="AW1214" s="2607"/>
      <c r="AX1214" s="1590"/>
      <c r="AY1214" s="1634"/>
      <c r="BA1214" s="1672"/>
      <c r="BB1214" s="1744"/>
      <c r="CI1214" s="1634"/>
      <c r="CJ1214" s="1634"/>
    </row>
    <row r="1215" spans="1:89" ht="20.25" hidden="1" customHeight="1" outlineLevel="1">
      <c r="A1215" s="1591"/>
      <c r="C1215" s="1672" t="s">
        <v>1941</v>
      </c>
      <c r="D1215" s="1632"/>
      <c r="E1215" s="1632"/>
      <c r="F1215" s="1632"/>
      <c r="G1215" s="1632"/>
      <c r="H1215" s="1632"/>
      <c r="I1215" s="1632"/>
      <c r="J1215" s="1632"/>
      <c r="K1215" s="1632"/>
      <c r="L1215" s="1632"/>
      <c r="M1215" s="1632"/>
      <c r="N1215" s="1632"/>
      <c r="O1215" s="1632"/>
      <c r="P1215" s="1632"/>
      <c r="Q1215" s="1632"/>
      <c r="R1215" s="1632"/>
      <c r="S1215" s="1632"/>
      <c r="T1215" s="1632"/>
      <c r="U1215" s="1632"/>
      <c r="V1215" s="1632"/>
      <c r="W1215" s="2433" t="s">
        <v>395</v>
      </c>
      <c r="X1215" s="2433"/>
      <c r="Y1215" s="2433"/>
      <c r="Z1215" s="2433"/>
      <c r="AA1215" s="2433"/>
      <c r="AB1215" s="2433"/>
      <c r="AC1215" s="2433"/>
      <c r="AD1215" s="1632"/>
      <c r="AE1215" s="2239" t="s">
        <v>574</v>
      </c>
      <c r="AF1215" s="2239"/>
      <c r="AG1215" s="2239"/>
      <c r="AH1215" s="2239"/>
      <c r="AI1215" s="2239"/>
      <c r="AJ1215" s="2239"/>
      <c r="AK1215" s="2239"/>
      <c r="AL1215" s="2239"/>
      <c r="AM1215" s="2239"/>
      <c r="AN1215" s="1713"/>
      <c r="AO1215" s="2239" t="s">
        <v>574</v>
      </c>
      <c r="AP1215" s="2239"/>
      <c r="AQ1215" s="2239"/>
      <c r="AR1215" s="2239"/>
      <c r="AS1215" s="2239"/>
      <c r="AT1215" s="2239"/>
      <c r="AU1215" s="2239"/>
      <c r="AV1215" s="2239"/>
      <c r="AW1215" s="2239"/>
      <c r="AX1215" s="1590"/>
      <c r="AY1215" s="1634"/>
      <c r="BA1215" s="1672"/>
      <c r="BB1215" s="1744"/>
      <c r="CI1215" s="1634"/>
      <c r="CJ1215" s="1634"/>
    </row>
    <row r="1216" spans="1:89" ht="30.75" hidden="1" customHeight="1" outlineLevel="1">
      <c r="A1216" s="1591"/>
      <c r="C1216" s="2281" t="s">
        <v>1942</v>
      </c>
      <c r="D1216" s="2281"/>
      <c r="E1216" s="2281"/>
      <c r="F1216" s="2281"/>
      <c r="G1216" s="2281"/>
      <c r="H1216" s="2281"/>
      <c r="I1216" s="2281"/>
      <c r="J1216" s="2281"/>
      <c r="K1216" s="2281"/>
      <c r="L1216" s="2281"/>
      <c r="M1216" s="2281"/>
      <c r="N1216" s="2281"/>
      <c r="O1216" s="2281"/>
      <c r="P1216" s="2281"/>
      <c r="Q1216" s="2281"/>
      <c r="R1216" s="2281"/>
      <c r="S1216" s="2281"/>
      <c r="T1216" s="2281"/>
      <c r="U1216" s="2281"/>
      <c r="V1216" s="1632"/>
      <c r="W1216" s="2250" t="s">
        <v>1393</v>
      </c>
      <c r="X1216" s="2250"/>
      <c r="Y1216" s="2250"/>
      <c r="Z1216" s="2250"/>
      <c r="AA1216" s="2250"/>
      <c r="AB1216" s="2250"/>
      <c r="AC1216" s="2250"/>
      <c r="AD1216" s="1632"/>
      <c r="AE1216" s="2210">
        <v>0</v>
      </c>
      <c r="AF1216" s="2210"/>
      <c r="AG1216" s="2210"/>
      <c r="AH1216" s="2210"/>
      <c r="AI1216" s="2210"/>
      <c r="AJ1216" s="2210"/>
      <c r="AK1216" s="2210"/>
      <c r="AL1216" s="2210"/>
      <c r="AM1216" s="2210"/>
      <c r="AN1216" s="1613"/>
      <c r="AO1216" s="2210"/>
      <c r="AP1216" s="2210"/>
      <c r="AQ1216" s="2210"/>
      <c r="AR1216" s="2210"/>
      <c r="AS1216" s="2210"/>
      <c r="AT1216" s="2210"/>
      <c r="AU1216" s="2210"/>
      <c r="AV1216" s="2210"/>
      <c r="AW1216" s="2210"/>
      <c r="AX1216" s="1590"/>
      <c r="AY1216" s="1634"/>
      <c r="BA1216" s="1672"/>
      <c r="BB1216" s="1744"/>
      <c r="CI1216" s="1331"/>
      <c r="CJ1216" s="1634"/>
    </row>
    <row r="1217" spans="1:91" ht="30" hidden="1" customHeight="1" outlineLevel="1">
      <c r="A1217" s="1591"/>
      <c r="C1217" s="2281" t="s">
        <v>1943</v>
      </c>
      <c r="D1217" s="2522"/>
      <c r="E1217" s="2522"/>
      <c r="F1217" s="2522"/>
      <c r="G1217" s="2522"/>
      <c r="H1217" s="2522"/>
      <c r="I1217" s="2522"/>
      <c r="J1217" s="2522"/>
      <c r="K1217" s="2522"/>
      <c r="L1217" s="2522"/>
      <c r="M1217" s="2522"/>
      <c r="N1217" s="2522"/>
      <c r="O1217" s="2522"/>
      <c r="P1217" s="2522"/>
      <c r="Q1217" s="2522"/>
      <c r="R1217" s="2522"/>
      <c r="S1217" s="2522"/>
      <c r="T1217" s="2522"/>
      <c r="U1217" s="2522"/>
      <c r="V1217" s="1632"/>
      <c r="W1217" s="2250" t="s">
        <v>1393</v>
      </c>
      <c r="X1217" s="2250"/>
      <c r="Y1217" s="2250"/>
      <c r="Z1217" s="2250"/>
      <c r="AA1217" s="2250"/>
      <c r="AB1217" s="2250"/>
      <c r="AC1217" s="2250"/>
      <c r="AD1217" s="1632"/>
      <c r="AE1217" s="2210">
        <v>65460000</v>
      </c>
      <c r="AF1217" s="2210"/>
      <c r="AG1217" s="2210"/>
      <c r="AH1217" s="2210"/>
      <c r="AI1217" s="2210"/>
      <c r="AJ1217" s="2210"/>
      <c r="AK1217" s="2210"/>
      <c r="AL1217" s="2210"/>
      <c r="AM1217" s="2210"/>
      <c r="AN1217" s="1613"/>
      <c r="AO1217" s="2210">
        <v>0</v>
      </c>
      <c r="AP1217" s="2210"/>
      <c r="AQ1217" s="2210"/>
      <c r="AR1217" s="2210"/>
      <c r="AS1217" s="2210"/>
      <c r="AT1217" s="2210"/>
      <c r="AU1217" s="2210"/>
      <c r="AV1217" s="2210"/>
      <c r="AW1217" s="2210"/>
      <c r="AX1217" s="1590"/>
      <c r="AY1217" s="1634"/>
      <c r="BA1217" s="1672"/>
      <c r="BB1217" s="1744"/>
      <c r="CI1217" s="1634"/>
      <c r="CJ1217" s="1634"/>
    </row>
    <row r="1218" spans="1:91" ht="27.95" hidden="1" customHeight="1" outlineLevel="1">
      <c r="A1218" s="1591"/>
      <c r="C1218" s="2281" t="s">
        <v>1944</v>
      </c>
      <c r="D1218" s="2522"/>
      <c r="E1218" s="2522"/>
      <c r="F1218" s="2522"/>
      <c r="G1218" s="2522"/>
      <c r="H1218" s="2522"/>
      <c r="I1218" s="2522"/>
      <c r="J1218" s="2522"/>
      <c r="K1218" s="2522"/>
      <c r="L1218" s="2522"/>
      <c r="M1218" s="2522"/>
      <c r="N1218" s="2522"/>
      <c r="O1218" s="2522"/>
      <c r="P1218" s="2522"/>
      <c r="Q1218" s="2522"/>
      <c r="R1218" s="2522"/>
      <c r="S1218" s="2522"/>
      <c r="T1218" s="2522"/>
      <c r="U1218" s="2522"/>
      <c r="V1218" s="1632"/>
      <c r="W1218" s="2250" t="s">
        <v>1393</v>
      </c>
      <c r="X1218" s="2250"/>
      <c r="Y1218" s="2250"/>
      <c r="Z1218" s="2250"/>
      <c r="AA1218" s="2250"/>
      <c r="AB1218" s="2250"/>
      <c r="AC1218" s="2250"/>
      <c r="AD1218" s="1632"/>
      <c r="AE1218" s="2210">
        <v>690200000</v>
      </c>
      <c r="AF1218" s="2210"/>
      <c r="AG1218" s="2210"/>
      <c r="AH1218" s="2210"/>
      <c r="AI1218" s="2210"/>
      <c r="AJ1218" s="2210"/>
      <c r="AK1218" s="2210"/>
      <c r="AL1218" s="2210"/>
      <c r="AM1218" s="2210"/>
      <c r="AN1218" s="1613"/>
      <c r="AO1218" s="2210">
        <v>500000000</v>
      </c>
      <c r="AP1218" s="2210"/>
      <c r="AQ1218" s="2210"/>
      <c r="AR1218" s="2210"/>
      <c r="AS1218" s="2210"/>
      <c r="AT1218" s="2210"/>
      <c r="AU1218" s="2210"/>
      <c r="AV1218" s="2210"/>
      <c r="AW1218" s="2210"/>
      <c r="AX1218" s="1590"/>
      <c r="AY1218" s="1634"/>
      <c r="BA1218" s="1672"/>
      <c r="BB1218" s="1744"/>
      <c r="CI1218" s="1690"/>
      <c r="CJ1218" s="1634"/>
    </row>
    <row r="1219" spans="1:91" ht="27.95" hidden="1" customHeight="1" outlineLevel="1">
      <c r="A1219" s="1591"/>
      <c r="C1219" s="2281" t="s">
        <v>1945</v>
      </c>
      <c r="D1219" s="2522"/>
      <c r="E1219" s="2522"/>
      <c r="F1219" s="2522"/>
      <c r="G1219" s="2522"/>
      <c r="H1219" s="2522"/>
      <c r="I1219" s="2522"/>
      <c r="J1219" s="2522"/>
      <c r="K1219" s="2522"/>
      <c r="L1219" s="2522"/>
      <c r="M1219" s="2522"/>
      <c r="N1219" s="2522"/>
      <c r="O1219" s="2522"/>
      <c r="P1219" s="2522"/>
      <c r="Q1219" s="2522"/>
      <c r="R1219" s="2522"/>
      <c r="S1219" s="2522"/>
      <c r="T1219" s="2522"/>
      <c r="U1219" s="2522"/>
      <c r="V1219" s="1632"/>
      <c r="W1219" s="2250" t="s">
        <v>1393</v>
      </c>
      <c r="X1219" s="2250"/>
      <c r="Y1219" s="2250"/>
      <c r="Z1219" s="2250"/>
      <c r="AA1219" s="2250"/>
      <c r="AB1219" s="2250"/>
      <c r="AC1219" s="2250"/>
      <c r="AD1219" s="1632"/>
      <c r="AE1219" s="2210">
        <v>1208987942</v>
      </c>
      <c r="AF1219" s="2210"/>
      <c r="AG1219" s="2210"/>
      <c r="AH1219" s="2210"/>
      <c r="AI1219" s="2210"/>
      <c r="AJ1219" s="2210"/>
      <c r="AK1219" s="2210"/>
      <c r="AL1219" s="2210"/>
      <c r="AM1219" s="2210"/>
      <c r="AN1219" s="1613"/>
      <c r="AO1219" s="2210">
        <v>1208987942</v>
      </c>
      <c r="AP1219" s="2210"/>
      <c r="AQ1219" s="2210"/>
      <c r="AR1219" s="2210"/>
      <c r="AS1219" s="2210"/>
      <c r="AT1219" s="2210"/>
      <c r="AU1219" s="2210"/>
      <c r="AV1219" s="2210"/>
      <c r="AW1219" s="2210"/>
      <c r="AX1219" s="1590"/>
      <c r="AY1219" s="1634"/>
      <c r="BA1219" s="1672"/>
      <c r="BB1219" s="1744"/>
      <c r="CI1219" s="1690"/>
      <c r="CJ1219" s="1634"/>
    </row>
    <row r="1220" spans="1:91" ht="27.95" hidden="1" customHeight="1" outlineLevel="1">
      <c r="A1220" s="1591"/>
      <c r="C1220" s="2281" t="s">
        <v>2037</v>
      </c>
      <c r="D1220" s="2522"/>
      <c r="E1220" s="2522"/>
      <c r="F1220" s="2522"/>
      <c r="G1220" s="2522"/>
      <c r="H1220" s="2522"/>
      <c r="I1220" s="2522"/>
      <c r="J1220" s="2522"/>
      <c r="K1220" s="2522"/>
      <c r="L1220" s="2522"/>
      <c r="M1220" s="2522"/>
      <c r="N1220" s="2522"/>
      <c r="O1220" s="2522"/>
      <c r="P1220" s="2522"/>
      <c r="Q1220" s="2522"/>
      <c r="R1220" s="2522"/>
      <c r="S1220" s="2522"/>
      <c r="T1220" s="2522"/>
      <c r="U1220" s="2522"/>
      <c r="V1220" s="1632"/>
      <c r="W1220" s="2250" t="s">
        <v>1393</v>
      </c>
      <c r="X1220" s="2250"/>
      <c r="Y1220" s="2250"/>
      <c r="Z1220" s="2250"/>
      <c r="AA1220" s="2250"/>
      <c r="AB1220" s="2250"/>
      <c r="AC1220" s="2250"/>
      <c r="AD1220" s="1632"/>
      <c r="AE1220" s="2210">
        <v>1672896877</v>
      </c>
      <c r="AF1220" s="2210"/>
      <c r="AG1220" s="2210"/>
      <c r="AH1220" s="2210"/>
      <c r="AI1220" s="2210"/>
      <c r="AJ1220" s="2210"/>
      <c r="AK1220" s="2210"/>
      <c r="AL1220" s="2210"/>
      <c r="AM1220" s="2210"/>
      <c r="AN1220" s="1613"/>
      <c r="AO1220" s="2210">
        <v>1345657566</v>
      </c>
      <c r="AP1220" s="2210"/>
      <c r="AQ1220" s="2210"/>
      <c r="AR1220" s="2210"/>
      <c r="AS1220" s="2210"/>
      <c r="AT1220" s="2210"/>
      <c r="AU1220" s="2210"/>
      <c r="AV1220" s="2210"/>
      <c r="AW1220" s="2210"/>
      <c r="AX1220" s="1590"/>
      <c r="AY1220" s="1634"/>
      <c r="BA1220" s="1672"/>
      <c r="BB1220" s="1744"/>
      <c r="CI1220" s="1690"/>
      <c r="CJ1220" s="1634"/>
    </row>
    <row r="1221" spans="1:91" ht="27.95" hidden="1" customHeight="1" outlineLevel="1">
      <c r="A1221" s="1591"/>
      <c r="C1221" s="2262" t="s">
        <v>1450</v>
      </c>
      <c r="D1221" s="2263"/>
      <c r="E1221" s="2263"/>
      <c r="F1221" s="2263"/>
      <c r="G1221" s="2263"/>
      <c r="H1221" s="2263"/>
      <c r="I1221" s="2263"/>
      <c r="J1221" s="2263"/>
      <c r="K1221" s="2263"/>
      <c r="L1221" s="2263"/>
      <c r="M1221" s="2263"/>
      <c r="N1221" s="2263"/>
      <c r="O1221" s="2263"/>
      <c r="P1221" s="2263"/>
      <c r="Q1221" s="2263"/>
      <c r="R1221" s="2263"/>
      <c r="S1221" s="2263"/>
      <c r="T1221" s="2263"/>
      <c r="U1221" s="2263"/>
      <c r="V1221" s="1632"/>
      <c r="W1221" s="2250" t="s">
        <v>1393</v>
      </c>
      <c r="X1221" s="2250"/>
      <c r="Y1221" s="2250"/>
      <c r="Z1221" s="2250"/>
      <c r="AA1221" s="2250"/>
      <c r="AB1221" s="2250"/>
      <c r="AC1221" s="2250"/>
      <c r="AD1221" s="1632"/>
      <c r="AE1221" s="2261">
        <v>3671325000</v>
      </c>
      <c r="AF1221" s="2261"/>
      <c r="AG1221" s="2261"/>
      <c r="AH1221" s="2261"/>
      <c r="AI1221" s="2261"/>
      <c r="AJ1221" s="2261"/>
      <c r="AK1221" s="2261"/>
      <c r="AL1221" s="2261"/>
      <c r="AM1221" s="2261"/>
      <c r="AN1221" s="1613"/>
      <c r="AO1221" s="2210">
        <v>0</v>
      </c>
      <c r="AP1221" s="2210"/>
      <c r="AQ1221" s="2210"/>
      <c r="AR1221" s="2210"/>
      <c r="AS1221" s="2210"/>
      <c r="AT1221" s="2210"/>
      <c r="AU1221" s="2210"/>
      <c r="AV1221" s="2210"/>
      <c r="AW1221" s="2210"/>
      <c r="AX1221" s="1590"/>
      <c r="AY1221" s="1634"/>
      <c r="BA1221" s="1672"/>
      <c r="BB1221" s="1744"/>
      <c r="CI1221" s="1553"/>
      <c r="CJ1221" s="1634"/>
    </row>
    <row r="1222" spans="1:91" s="1691" customFormat="1" ht="17.25" hidden="1" customHeight="1" outlineLevel="1">
      <c r="A1222" s="1591"/>
      <c r="B1222" s="1672"/>
      <c r="C1222" s="2270" t="s">
        <v>1946</v>
      </c>
      <c r="D1222" s="2270"/>
      <c r="E1222" s="2270"/>
      <c r="F1222" s="2270"/>
      <c r="G1222" s="2270"/>
      <c r="H1222" s="2270"/>
      <c r="I1222" s="2270"/>
      <c r="J1222" s="2270"/>
      <c r="K1222" s="2270"/>
      <c r="L1222" s="2270"/>
      <c r="M1222" s="2270"/>
      <c r="N1222" s="2270"/>
      <c r="O1222" s="2270"/>
      <c r="P1222" s="2270"/>
      <c r="Q1222" s="2270"/>
      <c r="R1222" s="2270"/>
      <c r="S1222" s="2270"/>
      <c r="T1222" s="2270"/>
      <c r="U1222" s="2270"/>
      <c r="V1222" s="2271"/>
      <c r="W1222" s="2271"/>
      <c r="X1222" s="2271"/>
      <c r="Y1222" s="2271"/>
      <c r="Z1222" s="2271"/>
      <c r="AA1222" s="2271"/>
      <c r="AB1222" s="2271"/>
      <c r="AC1222" s="2271"/>
      <c r="AD1222" s="1665"/>
      <c r="AE1222" s="2272"/>
      <c r="AF1222" s="2272"/>
      <c r="AG1222" s="2272"/>
      <c r="AH1222" s="2272"/>
      <c r="AI1222" s="2272"/>
      <c r="AJ1222" s="2272"/>
      <c r="AK1222" s="2272"/>
      <c r="AL1222" s="2272"/>
      <c r="AM1222" s="2272"/>
      <c r="AN1222" s="1626"/>
      <c r="AO1222" s="2273"/>
      <c r="AP1222" s="2273"/>
      <c r="AQ1222" s="2273"/>
      <c r="AR1222" s="2273"/>
      <c r="AS1222" s="2273"/>
      <c r="AT1222" s="2273"/>
      <c r="AU1222" s="2273"/>
      <c r="AV1222" s="2273"/>
      <c r="AW1222" s="2273"/>
      <c r="AX1222" s="1266"/>
      <c r="AZ1222" s="1672"/>
      <c r="BA1222" s="1672"/>
      <c r="BB1222" s="1166"/>
      <c r="CM1222" s="1226"/>
    </row>
    <row r="1223" spans="1:91" s="1691" customFormat="1" ht="29.25" hidden="1" customHeight="1" outlineLevel="1">
      <c r="A1223" s="1591"/>
      <c r="B1223" s="1672"/>
      <c r="C1223" s="2216" t="s">
        <v>1610</v>
      </c>
      <c r="D1223" s="2216"/>
      <c r="E1223" s="2216"/>
      <c r="F1223" s="2216"/>
      <c r="G1223" s="2216"/>
      <c r="H1223" s="2216"/>
      <c r="I1223" s="2216"/>
      <c r="J1223" s="2216"/>
      <c r="K1223" s="2216"/>
      <c r="L1223" s="2216"/>
      <c r="M1223" s="2216"/>
      <c r="N1223" s="2216"/>
      <c r="O1223" s="2216"/>
      <c r="P1223" s="2216"/>
      <c r="Q1223" s="2216"/>
      <c r="R1223" s="2216"/>
      <c r="S1223" s="2216"/>
      <c r="T1223" s="2216"/>
      <c r="U1223" s="2216"/>
      <c r="V1223" s="2060" t="s">
        <v>1393</v>
      </c>
      <c r="W1223" s="2060"/>
      <c r="X1223" s="2060"/>
      <c r="Y1223" s="2060"/>
      <c r="Z1223" s="2060"/>
      <c r="AA1223" s="2060"/>
      <c r="AB1223" s="2060"/>
      <c r="AC1223" s="2060"/>
      <c r="AD1223" s="1665"/>
      <c r="AE1223" s="2261">
        <v>3578767123</v>
      </c>
      <c r="AF1223" s="2261"/>
      <c r="AG1223" s="2261"/>
      <c r="AH1223" s="2261"/>
      <c r="AI1223" s="2261"/>
      <c r="AJ1223" s="2261"/>
      <c r="AK1223" s="2261"/>
      <c r="AL1223" s="2261"/>
      <c r="AM1223" s="2261"/>
      <c r="AN1223" s="1626"/>
      <c r="AO1223" s="2261">
        <v>4000000000</v>
      </c>
      <c r="AP1223" s="2261"/>
      <c r="AQ1223" s="2261"/>
      <c r="AR1223" s="2261"/>
      <c r="AS1223" s="2261"/>
      <c r="AT1223" s="2261"/>
      <c r="AU1223" s="2261"/>
      <c r="AV1223" s="2261"/>
      <c r="AW1223" s="2261"/>
      <c r="AX1223" s="1266"/>
      <c r="AZ1223" s="1672"/>
      <c r="BA1223" s="1672"/>
      <c r="BB1223" s="1166"/>
      <c r="CM1223" s="1226"/>
    </row>
    <row r="1224" spans="1:91" s="1691" customFormat="1" ht="29.25" hidden="1" customHeight="1" outlineLevel="1">
      <c r="A1224" s="1591"/>
      <c r="B1224" s="1672"/>
      <c r="C1224" s="2216" t="s">
        <v>1837</v>
      </c>
      <c r="D1224" s="2216"/>
      <c r="E1224" s="2216"/>
      <c r="F1224" s="2216"/>
      <c r="G1224" s="2216"/>
      <c r="H1224" s="2216"/>
      <c r="I1224" s="2216"/>
      <c r="J1224" s="2216"/>
      <c r="K1224" s="2216"/>
      <c r="L1224" s="2216"/>
      <c r="M1224" s="2216"/>
      <c r="N1224" s="2216"/>
      <c r="O1224" s="2216"/>
      <c r="P1224" s="2216"/>
      <c r="Q1224" s="2216"/>
      <c r="R1224" s="2216"/>
      <c r="S1224" s="2216"/>
      <c r="T1224" s="2216"/>
      <c r="U1224" s="2216"/>
      <c r="V1224" s="2060" t="s">
        <v>1393</v>
      </c>
      <c r="W1224" s="2060"/>
      <c r="X1224" s="2060"/>
      <c r="Y1224" s="2060"/>
      <c r="Z1224" s="2060"/>
      <c r="AA1224" s="2060"/>
      <c r="AB1224" s="2060"/>
      <c r="AC1224" s="2060"/>
      <c r="AD1224" s="1665"/>
      <c r="AE1224" s="2261"/>
      <c r="AF1224" s="2261"/>
      <c r="AG1224" s="2261"/>
      <c r="AH1224" s="2261"/>
      <c r="AI1224" s="2261"/>
      <c r="AJ1224" s="2261"/>
      <c r="AK1224" s="2261"/>
      <c r="AL1224" s="2261"/>
      <c r="AM1224" s="2261"/>
      <c r="AN1224" s="1626"/>
      <c r="AO1224" s="2261"/>
      <c r="AP1224" s="2261"/>
      <c r="AQ1224" s="2261"/>
      <c r="AR1224" s="2261"/>
      <c r="AS1224" s="2261"/>
      <c r="AT1224" s="2261"/>
      <c r="AU1224" s="2261"/>
      <c r="AV1224" s="2261"/>
      <c r="AW1224" s="2261"/>
      <c r="AX1224" s="1266"/>
      <c r="AZ1224" s="1672"/>
      <c r="BA1224" s="1672"/>
      <c r="BB1224" s="1166"/>
      <c r="CM1224" s="1226"/>
    </row>
    <row r="1225" spans="1:91" s="1691" customFormat="1" ht="18.75" hidden="1" customHeight="1" outlineLevel="1">
      <c r="A1225" s="1591"/>
      <c r="B1225" s="1672"/>
      <c r="C1225" s="2262" t="s">
        <v>1450</v>
      </c>
      <c r="D1225" s="2263"/>
      <c r="E1225" s="2263"/>
      <c r="F1225" s="2263"/>
      <c r="G1225" s="2263"/>
      <c r="H1225" s="2263"/>
      <c r="I1225" s="2263"/>
      <c r="J1225" s="2263"/>
      <c r="K1225" s="2263"/>
      <c r="L1225" s="2263"/>
      <c r="M1225" s="2263"/>
      <c r="N1225" s="2263"/>
      <c r="O1225" s="2263"/>
      <c r="P1225" s="2263"/>
      <c r="Q1225" s="2263"/>
      <c r="R1225" s="2263"/>
      <c r="S1225" s="2263"/>
      <c r="T1225" s="2263"/>
      <c r="U1225" s="2263"/>
      <c r="V1225" s="2060" t="s">
        <v>1393</v>
      </c>
      <c r="W1225" s="2060"/>
      <c r="X1225" s="2060"/>
      <c r="Y1225" s="2060"/>
      <c r="Z1225" s="2060"/>
      <c r="AA1225" s="2060"/>
      <c r="AB1225" s="2060"/>
      <c r="AC1225" s="2060"/>
      <c r="AD1225" s="1665"/>
      <c r="AE1225" s="2261">
        <v>26274000000</v>
      </c>
      <c r="AF1225" s="2261"/>
      <c r="AG1225" s="2261"/>
      <c r="AH1225" s="2261"/>
      <c r="AI1225" s="2261"/>
      <c r="AJ1225" s="2261"/>
      <c r="AK1225" s="2261"/>
      <c r="AL1225" s="2261"/>
      <c r="AM1225" s="2261"/>
      <c r="AN1225" s="1626"/>
      <c r="AO1225" s="2261">
        <v>2274000000</v>
      </c>
      <c r="AP1225" s="2261"/>
      <c r="AQ1225" s="2261"/>
      <c r="AR1225" s="2261"/>
      <c r="AS1225" s="2261"/>
      <c r="AT1225" s="2261"/>
      <c r="AU1225" s="2261"/>
      <c r="AV1225" s="2261"/>
      <c r="AW1225" s="2261"/>
      <c r="AX1225" s="1266"/>
      <c r="AZ1225" s="1672"/>
      <c r="BA1225" s="1672"/>
      <c r="BB1225" s="1166"/>
      <c r="CM1225" s="1226"/>
    </row>
    <row r="1226" spans="1:91" ht="22.5" hidden="1" customHeight="1" outlineLevel="1">
      <c r="A1226" s="1591"/>
      <c r="C1226" s="1407" t="s">
        <v>2038</v>
      </c>
      <c r="D1226" s="1630"/>
      <c r="E1226" s="1630"/>
      <c r="F1226" s="1630"/>
      <c r="G1226" s="1630"/>
      <c r="H1226" s="1630"/>
      <c r="I1226" s="1630"/>
      <c r="J1226" s="1630"/>
      <c r="K1226" s="1630"/>
      <c r="L1226" s="1630"/>
      <c r="M1226" s="1630"/>
      <c r="N1226" s="1630"/>
      <c r="O1226" s="1630"/>
      <c r="P1226" s="1630"/>
      <c r="Q1226" s="1630"/>
      <c r="R1226" s="1630"/>
      <c r="S1226" s="1630"/>
      <c r="T1226" s="1630"/>
      <c r="U1226" s="1630"/>
      <c r="V1226" s="1632"/>
      <c r="W1226" s="1632"/>
      <c r="X1226" s="1632"/>
      <c r="Y1226" s="1632"/>
      <c r="Z1226" s="1632"/>
      <c r="AA1226" s="1632"/>
      <c r="AB1226" s="1632"/>
      <c r="AC1226" s="1632"/>
      <c r="AD1226" s="1632"/>
      <c r="AE1226" s="1629"/>
      <c r="AF1226" s="1629"/>
      <c r="AG1226" s="1629"/>
      <c r="AH1226" s="1629"/>
      <c r="AI1226" s="1629"/>
      <c r="AJ1226" s="1629"/>
      <c r="AK1226" s="1629"/>
      <c r="AL1226" s="1629"/>
      <c r="AM1226" s="1629"/>
      <c r="AN1226" s="1613"/>
      <c r="AO1226" s="1613"/>
      <c r="AP1226" s="1613"/>
      <c r="AQ1226" s="1613"/>
      <c r="AR1226" s="1613"/>
      <c r="AS1226" s="1613"/>
      <c r="AT1226" s="1613"/>
      <c r="AU1226" s="1613"/>
      <c r="AV1226" s="1613"/>
      <c r="AW1226" s="1613"/>
      <c r="AX1226" s="1590"/>
      <c r="AY1226" s="1634"/>
      <c r="BA1226" s="1672"/>
      <c r="BB1226" s="1744"/>
      <c r="CI1226" s="1553"/>
      <c r="CJ1226" s="1634"/>
    </row>
    <row r="1227" spans="1:91" ht="30.75" hidden="1" customHeight="1" outlineLevel="1">
      <c r="A1227" s="1591"/>
      <c r="C1227" s="2281" t="s">
        <v>1942</v>
      </c>
      <c r="D1227" s="2281"/>
      <c r="E1227" s="2281"/>
      <c r="F1227" s="2281"/>
      <c r="G1227" s="2281"/>
      <c r="H1227" s="2281"/>
      <c r="I1227" s="2281"/>
      <c r="J1227" s="2281"/>
      <c r="K1227" s="2281"/>
      <c r="L1227" s="2281"/>
      <c r="M1227" s="2281"/>
      <c r="N1227" s="2281"/>
      <c r="O1227" s="2281"/>
      <c r="P1227" s="2281"/>
      <c r="Q1227" s="2281"/>
      <c r="R1227" s="2281"/>
      <c r="S1227" s="2281"/>
      <c r="T1227" s="2281"/>
      <c r="U1227" s="2281"/>
      <c r="V1227" s="1632"/>
      <c r="W1227" s="2250" t="s">
        <v>1393</v>
      </c>
      <c r="X1227" s="2250"/>
      <c r="Y1227" s="2250"/>
      <c r="Z1227" s="2250"/>
      <c r="AA1227" s="2250"/>
      <c r="AB1227" s="2250"/>
      <c r="AC1227" s="2250"/>
      <c r="AD1227" s="1632"/>
      <c r="AE1227" s="2210">
        <v>0</v>
      </c>
      <c r="AF1227" s="2210"/>
      <c r="AG1227" s="2210"/>
      <c r="AH1227" s="2210"/>
      <c r="AI1227" s="2210"/>
      <c r="AJ1227" s="2210"/>
      <c r="AK1227" s="2210"/>
      <c r="AL1227" s="2210"/>
      <c r="AM1227" s="2210"/>
      <c r="AN1227" s="1613"/>
      <c r="AO1227" s="2210">
        <v>39000000000</v>
      </c>
      <c r="AP1227" s="2210"/>
      <c r="AQ1227" s="2210"/>
      <c r="AR1227" s="2210"/>
      <c r="AS1227" s="2210"/>
      <c r="AT1227" s="2210"/>
      <c r="AU1227" s="2210"/>
      <c r="AV1227" s="2210"/>
      <c r="AW1227" s="2210"/>
      <c r="AX1227" s="1590"/>
      <c r="AY1227" s="1634"/>
      <c r="BA1227" s="1672"/>
      <c r="BB1227" s="1744"/>
      <c r="CI1227" s="1331"/>
      <c r="CJ1227" s="1634"/>
    </row>
    <row r="1228" spans="1:91" ht="30" hidden="1" customHeight="1" outlineLevel="1">
      <c r="A1228" s="1591"/>
      <c r="C1228" s="2281" t="s">
        <v>1943</v>
      </c>
      <c r="D1228" s="2522"/>
      <c r="E1228" s="2522"/>
      <c r="F1228" s="2522"/>
      <c r="G1228" s="2522"/>
      <c r="H1228" s="2522"/>
      <c r="I1228" s="2522"/>
      <c r="J1228" s="2522"/>
      <c r="K1228" s="2522"/>
      <c r="L1228" s="2522"/>
      <c r="M1228" s="2522"/>
      <c r="N1228" s="2522"/>
      <c r="O1228" s="2522"/>
      <c r="P1228" s="2522"/>
      <c r="Q1228" s="2522"/>
      <c r="R1228" s="2522"/>
      <c r="S1228" s="2522"/>
      <c r="T1228" s="2522"/>
      <c r="U1228" s="2522"/>
      <c r="V1228" s="1632"/>
      <c r="W1228" s="2250" t="s">
        <v>1393</v>
      </c>
      <c r="X1228" s="2250"/>
      <c r="Y1228" s="2250"/>
      <c r="Z1228" s="2250"/>
      <c r="AA1228" s="2250"/>
      <c r="AB1228" s="2250"/>
      <c r="AC1228" s="2250"/>
      <c r="AD1228" s="1632"/>
      <c r="AE1228" s="2210">
        <v>0</v>
      </c>
      <c r="AF1228" s="2210"/>
      <c r="AG1228" s="2210"/>
      <c r="AH1228" s="2210"/>
      <c r="AI1228" s="2210"/>
      <c r="AJ1228" s="2210"/>
      <c r="AK1228" s="2210"/>
      <c r="AL1228" s="2210"/>
      <c r="AM1228" s="2210"/>
      <c r="AN1228" s="1613"/>
      <c r="AO1228" s="2210">
        <v>39765000000</v>
      </c>
      <c r="AP1228" s="2210"/>
      <c r="AQ1228" s="2210"/>
      <c r="AR1228" s="2210"/>
      <c r="AS1228" s="2210"/>
      <c r="AT1228" s="2210"/>
      <c r="AU1228" s="2210"/>
      <c r="AV1228" s="2210"/>
      <c r="AW1228" s="2210"/>
      <c r="AX1228" s="1590"/>
      <c r="AY1228" s="1634"/>
      <c r="BA1228" s="1672"/>
      <c r="BB1228" s="1744"/>
      <c r="CI1228" s="1634"/>
      <c r="CJ1228" s="1634"/>
    </row>
    <row r="1229" spans="1:91" ht="30" hidden="1" customHeight="1" outlineLevel="1">
      <c r="A1229" s="1591"/>
      <c r="C1229" s="1637"/>
      <c r="D1229" s="1694"/>
      <c r="E1229" s="1694"/>
      <c r="F1229" s="1694"/>
      <c r="G1229" s="1694"/>
      <c r="H1229" s="1694"/>
      <c r="I1229" s="1694"/>
      <c r="J1229" s="1694"/>
      <c r="K1229" s="1694"/>
      <c r="L1229" s="1694"/>
      <c r="M1229" s="1694"/>
      <c r="N1229" s="1694"/>
      <c r="O1229" s="1694"/>
      <c r="P1229" s="1694"/>
      <c r="Q1229" s="1694"/>
      <c r="R1229" s="1694"/>
      <c r="S1229" s="1694"/>
      <c r="T1229" s="1694"/>
      <c r="U1229" s="1694"/>
      <c r="V1229" s="1632"/>
      <c r="W1229" s="1632"/>
      <c r="X1229" s="1632"/>
      <c r="Y1229" s="1632"/>
      <c r="Z1229" s="1632"/>
      <c r="AA1229" s="1632"/>
      <c r="AB1229" s="1632"/>
      <c r="AC1229" s="1632"/>
      <c r="AD1229" s="1632"/>
      <c r="AE1229" s="1613"/>
      <c r="AF1229" s="1613"/>
      <c r="AG1229" s="1613"/>
      <c r="AH1229" s="1613"/>
      <c r="AI1229" s="1613"/>
      <c r="AJ1229" s="1613"/>
      <c r="AK1229" s="1613"/>
      <c r="AL1229" s="1613"/>
      <c r="AM1229" s="1613"/>
      <c r="AN1229" s="1613"/>
      <c r="AO1229" s="1613"/>
      <c r="AP1229" s="1613"/>
      <c r="AQ1229" s="1613"/>
      <c r="AR1229" s="1613"/>
      <c r="AS1229" s="1613"/>
      <c r="AT1229" s="1613"/>
      <c r="AU1229" s="1613"/>
      <c r="AV1229" s="1613"/>
      <c r="AW1229" s="1613"/>
      <c r="AX1229" s="1590"/>
      <c r="AY1229" s="1634"/>
      <c r="BA1229" s="1672"/>
      <c r="BB1229" s="1744"/>
      <c r="CI1229" s="1634"/>
      <c r="CJ1229" s="1634"/>
    </row>
    <row r="1230" spans="1:91" ht="30" customHeight="1" collapsed="1">
      <c r="A1230" s="1591"/>
      <c r="C1230" s="2470" t="s">
        <v>1969</v>
      </c>
      <c r="D1230" s="2470"/>
      <c r="E1230" s="2470"/>
      <c r="F1230" s="2470"/>
      <c r="G1230" s="2470"/>
      <c r="H1230" s="2470"/>
      <c r="I1230" s="2470"/>
      <c r="J1230" s="2470"/>
      <c r="K1230" s="2470"/>
      <c r="L1230" s="2470"/>
      <c r="M1230" s="2470"/>
      <c r="N1230" s="2470"/>
      <c r="O1230" s="2470"/>
      <c r="P1230" s="2470"/>
      <c r="Q1230" s="2470"/>
      <c r="R1230" s="2470"/>
      <c r="S1230" s="2470"/>
      <c r="T1230" s="2470"/>
      <c r="U1230" s="2470"/>
      <c r="V1230" s="2470"/>
      <c r="W1230" s="2470"/>
      <c r="X1230" s="2470"/>
      <c r="Y1230" s="2470"/>
      <c r="Z1230" s="2470"/>
      <c r="AA1230" s="2470"/>
      <c r="AB1230" s="2470"/>
      <c r="AC1230" s="2470"/>
      <c r="AD1230" s="2470"/>
      <c r="AE1230" s="2470"/>
      <c r="AF1230" s="2470"/>
      <c r="AG1230" s="2470"/>
      <c r="AH1230" s="2470"/>
      <c r="AI1230" s="2470"/>
      <c r="AJ1230" s="2470"/>
      <c r="AK1230" s="2470"/>
      <c r="AL1230" s="2470"/>
      <c r="AM1230" s="2470"/>
      <c r="AN1230" s="2470"/>
      <c r="AO1230" s="2470"/>
      <c r="AP1230" s="2470"/>
      <c r="AQ1230" s="2470"/>
      <c r="AR1230" s="2470"/>
      <c r="AS1230" s="2470"/>
      <c r="AT1230" s="2470"/>
      <c r="AU1230" s="2470"/>
      <c r="AV1230" s="2470"/>
      <c r="AW1230" s="2470"/>
      <c r="AX1230" s="1590"/>
      <c r="AY1230" s="1634"/>
      <c r="BA1230" s="1672"/>
      <c r="BB1230" s="1744"/>
      <c r="CI1230" s="1634"/>
      <c r="CJ1230" s="1634"/>
    </row>
    <row r="1231" spans="1:91" ht="30" customHeight="1">
      <c r="A1231" s="1591"/>
      <c r="C1231" s="1631"/>
      <c r="D1231" s="1631"/>
      <c r="E1231" s="1631"/>
      <c r="F1231" s="1631"/>
      <c r="G1231" s="1631"/>
      <c r="H1231" s="1631"/>
      <c r="I1231" s="1631"/>
      <c r="J1231" s="1631"/>
      <c r="K1231" s="1631"/>
      <c r="L1231" s="1631"/>
      <c r="M1231" s="1631"/>
      <c r="N1231" s="1631"/>
      <c r="O1231" s="1631"/>
      <c r="P1231" s="1631"/>
      <c r="Q1231" s="1631"/>
      <c r="R1231" s="1631"/>
      <c r="S1231" s="1631"/>
      <c r="T1231" s="1631"/>
      <c r="U1231" s="1631"/>
      <c r="V1231" s="1631"/>
      <c r="W1231" s="2612" t="s">
        <v>2172</v>
      </c>
      <c r="X1231" s="2612"/>
      <c r="Y1231" s="2612"/>
      <c r="Z1231" s="2612"/>
      <c r="AA1231" s="2612"/>
      <c r="AB1231" s="2612"/>
      <c r="AC1231" s="2612"/>
      <c r="AD1231" s="2612"/>
      <c r="AE1231" s="2603" t="s">
        <v>706</v>
      </c>
      <c r="AF1231" s="2603"/>
      <c r="AG1231" s="2603"/>
      <c r="AH1231" s="2603"/>
      <c r="AI1231" s="2603"/>
      <c r="AJ1231" s="2603"/>
      <c r="AK1231" s="2603"/>
      <c r="AL1231" s="2603"/>
      <c r="AM1231" s="2603"/>
      <c r="AN1231" s="1620"/>
      <c r="AO1231" s="2603" t="s">
        <v>535</v>
      </c>
      <c r="AP1231" s="2603"/>
      <c r="AQ1231" s="2603"/>
      <c r="AR1231" s="2603"/>
      <c r="AS1231" s="2603"/>
      <c r="AT1231" s="2603"/>
      <c r="AU1231" s="2603"/>
      <c r="AV1231" s="2603"/>
      <c r="AW1231" s="2603"/>
      <c r="AX1231" s="1590"/>
      <c r="AY1231" s="1634"/>
      <c r="BA1231" s="1672"/>
      <c r="BB1231" s="1744"/>
      <c r="CI1231" s="1634"/>
      <c r="CJ1231" s="1634"/>
    </row>
    <row r="1232" spans="1:91" ht="30" customHeight="1">
      <c r="A1232" s="1591"/>
      <c r="C1232" s="2471" t="s">
        <v>1610</v>
      </c>
      <c r="D1232" s="2471"/>
      <c r="E1232" s="2471"/>
      <c r="F1232" s="2471"/>
      <c r="G1232" s="2471"/>
      <c r="H1232" s="2471"/>
      <c r="I1232" s="2471"/>
      <c r="J1232" s="2471"/>
      <c r="K1232" s="2471"/>
      <c r="L1232" s="2471"/>
      <c r="M1232" s="2471"/>
      <c r="N1232" s="2471"/>
      <c r="O1232" s="2471"/>
      <c r="P1232" s="2471"/>
      <c r="Q1232" s="2471"/>
      <c r="R1232" s="2471"/>
      <c r="S1232" s="2471"/>
      <c r="T1232" s="2471"/>
      <c r="U1232" s="2471"/>
      <c r="V1232" s="1632"/>
      <c r="W1232" s="2060" t="s">
        <v>1393</v>
      </c>
      <c r="X1232" s="2060"/>
      <c r="Y1232" s="2060"/>
      <c r="Z1232" s="2060"/>
      <c r="AA1232" s="2060"/>
      <c r="AB1232" s="2060"/>
      <c r="AC1232" s="2060"/>
      <c r="AD1232" s="2060"/>
      <c r="AE1232" s="2210"/>
      <c r="AF1232" s="2210"/>
      <c r="AG1232" s="2210"/>
      <c r="AH1232" s="2210"/>
      <c r="AI1232" s="2210"/>
      <c r="AJ1232" s="2210"/>
      <c r="AK1232" s="2210"/>
      <c r="AL1232" s="2210"/>
      <c r="AM1232" s="2210"/>
      <c r="AN1232" s="1613"/>
      <c r="AO1232" s="2210"/>
      <c r="AP1232" s="2210"/>
      <c r="AQ1232" s="2210"/>
      <c r="AR1232" s="2210"/>
      <c r="AS1232" s="2210"/>
      <c r="AT1232" s="2210"/>
      <c r="AU1232" s="2210"/>
      <c r="AV1232" s="2210"/>
      <c r="AW1232" s="2210"/>
      <c r="AX1232" s="1590"/>
      <c r="AY1232" s="1634"/>
      <c r="BA1232" s="1672"/>
      <c r="BB1232" s="1744"/>
      <c r="CI1232" s="1634"/>
      <c r="CJ1232" s="1634"/>
    </row>
    <row r="1233" spans="1:89" ht="21" customHeight="1">
      <c r="A1233" s="1591"/>
      <c r="C1233" s="2219" t="s">
        <v>2105</v>
      </c>
      <c r="D1233" s="2220"/>
      <c r="E1233" s="2220"/>
      <c r="F1233" s="2220"/>
      <c r="G1233" s="2220"/>
      <c r="H1233" s="2220"/>
      <c r="I1233" s="2220"/>
      <c r="J1233" s="2220"/>
      <c r="K1233" s="2220"/>
      <c r="L1233" s="2220"/>
      <c r="M1233" s="2220"/>
      <c r="N1233" s="2220"/>
      <c r="O1233" s="2220"/>
      <c r="P1233" s="2220"/>
      <c r="Q1233" s="2220"/>
      <c r="R1233" s="2220"/>
      <c r="S1233" s="2220"/>
      <c r="T1233" s="2220"/>
      <c r="U1233" s="2220"/>
      <c r="V1233" s="1632"/>
      <c r="W1233" s="2060"/>
      <c r="X1233" s="2060"/>
      <c r="Y1233" s="2060"/>
      <c r="Z1233" s="2060"/>
      <c r="AA1233" s="2060"/>
      <c r="AB1233" s="2060"/>
      <c r="AC1233" s="2060"/>
      <c r="AD1233" s="2060"/>
      <c r="AE1233" s="2210">
        <v>781270520</v>
      </c>
      <c r="AF1233" s="2210"/>
      <c r="AG1233" s="2210"/>
      <c r="AH1233" s="2210"/>
      <c r="AI1233" s="2210"/>
      <c r="AJ1233" s="2210"/>
      <c r="AK1233" s="2210"/>
      <c r="AL1233" s="2210"/>
      <c r="AM1233" s="2210"/>
      <c r="AN1233" s="1613"/>
      <c r="AO1233" s="2212">
        <v>6883226583</v>
      </c>
      <c r="AP1233" s="2212"/>
      <c r="AQ1233" s="2212"/>
      <c r="AR1233" s="2212"/>
      <c r="AS1233" s="2212"/>
      <c r="AT1233" s="2212"/>
      <c r="AU1233" s="2212"/>
      <c r="AV1233" s="2212"/>
      <c r="AW1233" s="2212"/>
      <c r="AX1233" s="1590"/>
      <c r="AY1233" s="1634"/>
      <c r="BA1233" s="1672"/>
      <c r="BB1233" s="1744"/>
      <c r="CI1233" s="1634"/>
      <c r="CJ1233" s="1634"/>
    </row>
    <row r="1234" spans="1:89" ht="24" hidden="1" customHeight="1">
      <c r="A1234" s="1591"/>
      <c r="C1234" s="2219" t="s">
        <v>2108</v>
      </c>
      <c r="D1234" s="2220"/>
      <c r="E1234" s="2220"/>
      <c r="F1234" s="2220"/>
      <c r="G1234" s="2220"/>
      <c r="H1234" s="2220"/>
      <c r="I1234" s="2220"/>
      <c r="J1234" s="2220"/>
      <c r="K1234" s="2220"/>
      <c r="L1234" s="2220"/>
      <c r="M1234" s="2220"/>
      <c r="N1234" s="2220"/>
      <c r="O1234" s="2220"/>
      <c r="P1234" s="2220"/>
      <c r="Q1234" s="2220"/>
      <c r="R1234" s="2220"/>
      <c r="S1234" s="2220"/>
      <c r="T1234" s="2220"/>
      <c r="U1234" s="2220"/>
      <c r="V1234" s="1632"/>
      <c r="W1234" s="2060"/>
      <c r="X1234" s="2060"/>
      <c r="Y1234" s="2060"/>
      <c r="Z1234" s="2060"/>
      <c r="AA1234" s="2060"/>
      <c r="AB1234" s="2060"/>
      <c r="AC1234" s="2060"/>
      <c r="AD1234" s="2060"/>
      <c r="AE1234" s="2210"/>
      <c r="AF1234" s="2210"/>
      <c r="AG1234" s="2210"/>
      <c r="AH1234" s="2210"/>
      <c r="AI1234" s="2210"/>
      <c r="AJ1234" s="2210"/>
      <c r="AK1234" s="2210"/>
      <c r="AL1234" s="2210"/>
      <c r="AM1234" s="2210"/>
      <c r="AN1234" s="1613"/>
      <c r="AO1234" s="2210"/>
      <c r="AP1234" s="2210"/>
      <c r="AQ1234" s="2210"/>
      <c r="AR1234" s="2210"/>
      <c r="AS1234" s="2210"/>
      <c r="AT1234" s="2210"/>
      <c r="AU1234" s="2210"/>
      <c r="AV1234" s="2210"/>
      <c r="AW1234" s="2210"/>
      <c r="AX1234" s="1590"/>
      <c r="AY1234" s="1634"/>
      <c r="BA1234" s="1672"/>
      <c r="BB1234" s="1744"/>
      <c r="CI1234" s="1634"/>
      <c r="CJ1234" s="1634"/>
    </row>
    <row r="1235" spans="1:89">
      <c r="A1235" s="1591"/>
      <c r="C1235" s="2219" t="s">
        <v>2107</v>
      </c>
      <c r="D1235" s="2220"/>
      <c r="E1235" s="2220"/>
      <c r="F1235" s="2220"/>
      <c r="G1235" s="2220"/>
      <c r="H1235" s="2220"/>
      <c r="I1235" s="2220"/>
      <c r="J1235" s="2220"/>
      <c r="K1235" s="2220"/>
      <c r="L1235" s="2220"/>
      <c r="M1235" s="2220"/>
      <c r="N1235" s="2220"/>
      <c r="O1235" s="2220"/>
      <c r="P1235" s="2220"/>
      <c r="Q1235" s="2220"/>
      <c r="R1235" s="2220"/>
      <c r="S1235" s="2220"/>
      <c r="T1235" s="2220"/>
      <c r="U1235" s="2220"/>
      <c r="V1235" s="1632"/>
      <c r="W1235" s="2060"/>
      <c r="X1235" s="2060"/>
      <c r="Y1235" s="2060"/>
      <c r="Z1235" s="2060"/>
      <c r="AA1235" s="2060"/>
      <c r="AB1235" s="2060"/>
      <c r="AC1235" s="2060"/>
      <c r="AD1235" s="2060"/>
      <c r="AE1235" s="2210">
        <v>39792000000</v>
      </c>
      <c r="AF1235" s="2210"/>
      <c r="AG1235" s="2210"/>
      <c r="AH1235" s="2210"/>
      <c r="AI1235" s="2210"/>
      <c r="AJ1235" s="2210"/>
      <c r="AK1235" s="2210"/>
      <c r="AL1235" s="2210"/>
      <c r="AM1235" s="2210"/>
      <c r="AN1235" s="1613"/>
      <c r="AO1235" s="2210"/>
      <c r="AP1235" s="2210"/>
      <c r="AQ1235" s="2210"/>
      <c r="AR1235" s="2210"/>
      <c r="AS1235" s="2210"/>
      <c r="AT1235" s="2210"/>
      <c r="AU1235" s="2210"/>
      <c r="AV1235" s="2210"/>
      <c r="AW1235" s="2210"/>
      <c r="AX1235" s="1590"/>
      <c r="AY1235" s="1634"/>
      <c r="BA1235" s="1672"/>
      <c r="BB1235" s="1744"/>
      <c r="CI1235" s="1634"/>
      <c r="CJ1235" s="1634"/>
    </row>
    <row r="1236" spans="1:89">
      <c r="A1236" s="1591"/>
      <c r="C1236" s="2219" t="s">
        <v>2108</v>
      </c>
      <c r="D1236" s="2220"/>
      <c r="E1236" s="2220"/>
      <c r="F1236" s="2220"/>
      <c r="G1236" s="2220"/>
      <c r="H1236" s="2220"/>
      <c r="I1236" s="2220"/>
      <c r="J1236" s="2220"/>
      <c r="K1236" s="2220"/>
      <c r="L1236" s="2220"/>
      <c r="M1236" s="2220"/>
      <c r="N1236" s="2220"/>
      <c r="O1236" s="2220"/>
      <c r="P1236" s="2220"/>
      <c r="Q1236" s="2220"/>
      <c r="R1236" s="2220"/>
      <c r="S1236" s="2220"/>
      <c r="T1236" s="2220"/>
      <c r="U1236" s="2220"/>
      <c r="V1236" s="1632"/>
      <c r="W1236" s="2060"/>
      <c r="X1236" s="2060"/>
      <c r="Y1236" s="2060"/>
      <c r="Z1236" s="2060"/>
      <c r="AA1236" s="2060"/>
      <c r="AB1236" s="2060"/>
      <c r="AC1236" s="2060"/>
      <c r="AD1236" s="2060"/>
      <c r="AE1236" s="2210">
        <v>28500000000</v>
      </c>
      <c r="AF1236" s="2210"/>
      <c r="AG1236" s="2210"/>
      <c r="AH1236" s="2210"/>
      <c r="AI1236" s="2210"/>
      <c r="AJ1236" s="2210"/>
      <c r="AK1236" s="2210"/>
      <c r="AL1236" s="2210"/>
      <c r="AM1236" s="2210"/>
      <c r="AN1236" s="1613"/>
      <c r="AO1236" s="2210"/>
      <c r="AP1236" s="2210"/>
      <c r="AQ1236" s="2210"/>
      <c r="AR1236" s="2210"/>
      <c r="AS1236" s="2210"/>
      <c r="AT1236" s="2210"/>
      <c r="AU1236" s="2210"/>
      <c r="AV1236" s="2210"/>
      <c r="AW1236" s="2210"/>
      <c r="AX1236" s="1590"/>
      <c r="AY1236" s="1634"/>
      <c r="BA1236" s="1672"/>
      <c r="BB1236" s="1744"/>
      <c r="CI1236" s="1634"/>
      <c r="CJ1236" s="1634"/>
    </row>
    <row r="1237" spans="1:89" hidden="1">
      <c r="A1237" s="1591"/>
      <c r="C1237" s="2219"/>
      <c r="D1237" s="2220"/>
      <c r="E1237" s="2220"/>
      <c r="F1237" s="2220"/>
      <c r="G1237" s="2220"/>
      <c r="H1237" s="2220"/>
      <c r="I1237" s="2220"/>
      <c r="J1237" s="2220"/>
      <c r="K1237" s="2220"/>
      <c r="L1237" s="2220"/>
      <c r="M1237" s="2220"/>
      <c r="N1237" s="2220"/>
      <c r="O1237" s="2220"/>
      <c r="P1237" s="2220"/>
      <c r="Q1237" s="2220"/>
      <c r="R1237" s="2220"/>
      <c r="S1237" s="2220"/>
      <c r="T1237" s="2220"/>
      <c r="U1237" s="2220"/>
      <c r="V1237" s="1632"/>
      <c r="W1237" s="2060"/>
      <c r="X1237" s="2060"/>
      <c r="Y1237" s="2060"/>
      <c r="Z1237" s="2060"/>
      <c r="AA1237" s="2060"/>
      <c r="AB1237" s="2060"/>
      <c r="AC1237" s="2060"/>
      <c r="AD1237" s="2060"/>
      <c r="AE1237" s="2210"/>
      <c r="AF1237" s="2210"/>
      <c r="AG1237" s="2210"/>
      <c r="AH1237" s="2210"/>
      <c r="AI1237" s="2210"/>
      <c r="AJ1237" s="2210"/>
      <c r="AK1237" s="2210"/>
      <c r="AL1237" s="2210"/>
      <c r="AM1237" s="2210"/>
      <c r="AN1237" s="1613"/>
      <c r="AO1237" s="2210"/>
      <c r="AP1237" s="2210"/>
      <c r="AQ1237" s="2210"/>
      <c r="AR1237" s="2210"/>
      <c r="AS1237" s="2210"/>
      <c r="AT1237" s="2210"/>
      <c r="AU1237" s="2210"/>
      <c r="AV1237" s="2210"/>
      <c r="AW1237" s="2210"/>
      <c r="AX1237" s="1590"/>
      <c r="AY1237" s="1634"/>
      <c r="BA1237" s="1672"/>
      <c r="BB1237" s="1744"/>
      <c r="CI1237" s="1634"/>
      <c r="CJ1237" s="1634"/>
    </row>
    <row r="1238" spans="1:89" ht="30" customHeight="1">
      <c r="A1238" s="1591"/>
      <c r="C1238" s="2472" t="s">
        <v>2113</v>
      </c>
      <c r="D1238" s="2473"/>
      <c r="E1238" s="2473"/>
      <c r="F1238" s="2473"/>
      <c r="G1238" s="2473"/>
      <c r="H1238" s="2473"/>
      <c r="I1238" s="2473"/>
      <c r="J1238" s="2473"/>
      <c r="K1238" s="2473"/>
      <c r="L1238" s="2473"/>
      <c r="M1238" s="2473"/>
      <c r="N1238" s="2473"/>
      <c r="O1238" s="2473"/>
      <c r="P1238" s="2473"/>
      <c r="Q1238" s="2473"/>
      <c r="R1238" s="2473"/>
      <c r="S1238" s="2473"/>
      <c r="T1238" s="2473"/>
      <c r="U1238" s="2473"/>
      <c r="V1238" s="1632"/>
      <c r="W1238" s="2060" t="s">
        <v>1393</v>
      </c>
      <c r="X1238" s="2060"/>
      <c r="Y1238" s="2060"/>
      <c r="Z1238" s="2060"/>
      <c r="AA1238" s="2060"/>
      <c r="AB1238" s="2060"/>
      <c r="AC1238" s="2060"/>
      <c r="AD1238" s="2060"/>
      <c r="AE1238" s="2210"/>
      <c r="AF1238" s="2210"/>
      <c r="AG1238" s="2210"/>
      <c r="AH1238" s="2210"/>
      <c r="AI1238" s="2210"/>
      <c r="AJ1238" s="2210"/>
      <c r="AK1238" s="2210"/>
      <c r="AL1238" s="2210"/>
      <c r="AM1238" s="2210"/>
      <c r="AN1238" s="1613"/>
      <c r="AO1238" s="2210"/>
      <c r="AP1238" s="2210"/>
      <c r="AQ1238" s="2210"/>
      <c r="AR1238" s="2210"/>
      <c r="AS1238" s="2210"/>
      <c r="AT1238" s="2210"/>
      <c r="AU1238" s="2210"/>
      <c r="AV1238" s="2210"/>
      <c r="AW1238" s="2210"/>
      <c r="AX1238" s="1590"/>
      <c r="AY1238" s="1634"/>
      <c r="BA1238" s="1672"/>
      <c r="BB1238" s="1744"/>
      <c r="CI1238" s="1634"/>
      <c r="CJ1238" s="1634"/>
    </row>
    <row r="1239" spans="1:89">
      <c r="A1239" s="1591"/>
      <c r="C1239" s="2219" t="s">
        <v>2170</v>
      </c>
      <c r="D1239" s="2220"/>
      <c r="E1239" s="2220"/>
      <c r="F1239" s="2220"/>
      <c r="G1239" s="2220"/>
      <c r="H1239" s="2220"/>
      <c r="I1239" s="2220"/>
      <c r="J1239" s="2220"/>
      <c r="K1239" s="2220"/>
      <c r="L1239" s="2220"/>
      <c r="M1239" s="2220"/>
      <c r="N1239" s="2220"/>
      <c r="O1239" s="2220"/>
      <c r="P1239" s="2220"/>
      <c r="Q1239" s="2220"/>
      <c r="R1239" s="2220"/>
      <c r="S1239" s="2220"/>
      <c r="T1239" s="2220"/>
      <c r="U1239" s="2220"/>
      <c r="V1239" s="1632"/>
      <c r="W1239" s="2060"/>
      <c r="X1239" s="2060"/>
      <c r="Y1239" s="2060"/>
      <c r="Z1239" s="2060"/>
      <c r="AA1239" s="2060"/>
      <c r="AB1239" s="2060"/>
      <c r="AC1239" s="2060"/>
      <c r="AD1239" s="2060"/>
      <c r="AE1239" s="2218">
        <v>99991344892</v>
      </c>
      <c r="AF1239" s="2218"/>
      <c r="AG1239" s="2218"/>
      <c r="AH1239" s="2218"/>
      <c r="AI1239" s="2218"/>
      <c r="AJ1239" s="2218"/>
      <c r="AK1239" s="2218"/>
      <c r="AL1239" s="2218"/>
      <c r="AM1239" s="2218"/>
      <c r="AN1239" s="1613"/>
      <c r="AO1239" s="2210"/>
      <c r="AP1239" s="2210"/>
      <c r="AQ1239" s="2210"/>
      <c r="AR1239" s="2210"/>
      <c r="AS1239" s="2210"/>
      <c r="AT1239" s="2210"/>
      <c r="AU1239" s="2210"/>
      <c r="AV1239" s="2210"/>
      <c r="AW1239" s="2210"/>
      <c r="AX1239" s="1590"/>
      <c r="AY1239" s="1634"/>
      <c r="BA1239" s="1672"/>
      <c r="BB1239" s="1744"/>
      <c r="CI1239" s="1634"/>
      <c r="CJ1239" s="1588"/>
      <c r="CK1239" s="1599"/>
    </row>
    <row r="1240" spans="1:89">
      <c r="A1240" s="1591"/>
      <c r="C1240" s="2219" t="s">
        <v>2171</v>
      </c>
      <c r="D1240" s="2220"/>
      <c r="E1240" s="2220"/>
      <c r="F1240" s="2220"/>
      <c r="G1240" s="2220"/>
      <c r="H1240" s="2220"/>
      <c r="I1240" s="2220"/>
      <c r="J1240" s="2220"/>
      <c r="K1240" s="2220"/>
      <c r="L1240" s="2220"/>
      <c r="M1240" s="2220"/>
      <c r="N1240" s="2220"/>
      <c r="O1240" s="2220"/>
      <c r="P1240" s="2220"/>
      <c r="Q1240" s="2220"/>
      <c r="R1240" s="2220"/>
      <c r="S1240" s="2220"/>
      <c r="T1240" s="2220"/>
      <c r="U1240" s="2220"/>
      <c r="V1240" s="1632"/>
      <c r="W1240" s="2060"/>
      <c r="X1240" s="2060"/>
      <c r="Y1240" s="2060"/>
      <c r="Z1240" s="2060"/>
      <c r="AA1240" s="2060"/>
      <c r="AB1240" s="2060"/>
      <c r="AC1240" s="2060"/>
      <c r="AD1240" s="2060"/>
      <c r="AE1240" s="2218">
        <v>115413602299</v>
      </c>
      <c r="AF1240" s="2218"/>
      <c r="AG1240" s="2218"/>
      <c r="AH1240" s="2218"/>
      <c r="AI1240" s="2218"/>
      <c r="AJ1240" s="2218"/>
      <c r="AK1240" s="2218"/>
      <c r="AL1240" s="2218"/>
      <c r="AM1240" s="2218"/>
      <c r="AN1240" s="1613"/>
      <c r="AO1240" s="2210"/>
      <c r="AP1240" s="2210"/>
      <c r="AQ1240" s="2210"/>
      <c r="AR1240" s="2210"/>
      <c r="AS1240" s="2210"/>
      <c r="AT1240" s="2210"/>
      <c r="AU1240" s="2210"/>
      <c r="AV1240" s="2210"/>
      <c r="AW1240" s="2210"/>
      <c r="AX1240" s="1590"/>
      <c r="AY1240" s="1634"/>
      <c r="BA1240" s="1672"/>
      <c r="BB1240" s="1744"/>
      <c r="CI1240" s="1634"/>
      <c r="CJ1240" s="1634"/>
      <c r="CK1240" s="1879"/>
    </row>
    <row r="1241" spans="1:89">
      <c r="A1241" s="1591"/>
      <c r="C1241" s="2219" t="s">
        <v>2108</v>
      </c>
      <c r="D1241" s="2220"/>
      <c r="E1241" s="2220"/>
      <c r="F1241" s="2220"/>
      <c r="G1241" s="2220"/>
      <c r="H1241" s="2220"/>
      <c r="I1241" s="2220"/>
      <c r="J1241" s="2220"/>
      <c r="K1241" s="2220"/>
      <c r="L1241" s="2220"/>
      <c r="M1241" s="2220"/>
      <c r="N1241" s="2220"/>
      <c r="O1241" s="2220"/>
      <c r="P1241" s="2220"/>
      <c r="Q1241" s="2220"/>
      <c r="R1241" s="2220"/>
      <c r="S1241" s="2220"/>
      <c r="T1241" s="2220"/>
      <c r="U1241" s="2220"/>
      <c r="V1241" s="1632"/>
      <c r="W1241" s="2060"/>
      <c r="X1241" s="2060"/>
      <c r="Y1241" s="2060"/>
      <c r="Z1241" s="2060"/>
      <c r="AA1241" s="2060"/>
      <c r="AB1241" s="2060"/>
      <c r="AC1241" s="2060"/>
      <c r="AD1241" s="2060"/>
      <c r="AE1241" s="2210">
        <v>9000000000</v>
      </c>
      <c r="AF1241" s="2210"/>
      <c r="AG1241" s="2210"/>
      <c r="AH1241" s="2210"/>
      <c r="AI1241" s="2210"/>
      <c r="AJ1241" s="2210"/>
      <c r="AK1241" s="2210"/>
      <c r="AL1241" s="2210"/>
      <c r="AM1241" s="2210"/>
      <c r="AN1241" s="1613"/>
      <c r="AO1241" s="2210"/>
      <c r="AP1241" s="2210"/>
      <c r="AQ1241" s="2210"/>
      <c r="AR1241" s="2210"/>
      <c r="AS1241" s="2210"/>
      <c r="AT1241" s="2210"/>
      <c r="AU1241" s="2210"/>
      <c r="AV1241" s="2210"/>
      <c r="AW1241" s="1613"/>
      <c r="AX1241" s="1590"/>
      <c r="AY1241" s="1634"/>
      <c r="BA1241" s="1672"/>
      <c r="BB1241" s="1744"/>
      <c r="CI1241" s="1634"/>
      <c r="CJ1241" s="1634"/>
      <c r="CK1241" s="1551"/>
    </row>
    <row r="1242" spans="1:89">
      <c r="A1242" s="1591"/>
      <c r="C1242" s="2219" t="s">
        <v>2110</v>
      </c>
      <c r="D1242" s="2220"/>
      <c r="E1242" s="2220"/>
      <c r="F1242" s="2220"/>
      <c r="G1242" s="2220"/>
      <c r="H1242" s="2220"/>
      <c r="I1242" s="2220"/>
      <c r="J1242" s="2220"/>
      <c r="K1242" s="2220"/>
      <c r="L1242" s="2220"/>
      <c r="M1242" s="2220"/>
      <c r="N1242" s="2220"/>
      <c r="O1242" s="2220"/>
      <c r="P1242" s="2220"/>
      <c r="Q1242" s="2220"/>
      <c r="R1242" s="2220"/>
      <c r="S1242" s="2220"/>
      <c r="T1242" s="2220"/>
      <c r="U1242" s="2220"/>
      <c r="V1242" s="1632"/>
      <c r="W1242" s="2060"/>
      <c r="X1242" s="2060"/>
      <c r="Y1242" s="2060"/>
      <c r="Z1242" s="2060"/>
      <c r="AA1242" s="2060"/>
      <c r="AB1242" s="2060"/>
      <c r="AC1242" s="2060"/>
      <c r="AD1242" s="2060"/>
      <c r="AE1242" s="2210">
        <v>9000000000</v>
      </c>
      <c r="AF1242" s="2210"/>
      <c r="AG1242" s="2210"/>
      <c r="AH1242" s="2210"/>
      <c r="AI1242" s="2210"/>
      <c r="AJ1242" s="2210"/>
      <c r="AK1242" s="2210"/>
      <c r="AL1242" s="2210"/>
      <c r="AM1242" s="2210"/>
      <c r="AN1242" s="1613"/>
      <c r="AO1242" s="2210"/>
      <c r="AP1242" s="2210"/>
      <c r="AQ1242" s="2210"/>
      <c r="AR1242" s="2210"/>
      <c r="AS1242" s="2210"/>
      <c r="AT1242" s="2210"/>
      <c r="AU1242" s="2210"/>
      <c r="AV1242" s="2210"/>
      <c r="AW1242" s="1613"/>
      <c r="AX1242" s="1590"/>
      <c r="AY1242" s="1634"/>
      <c r="BA1242" s="1672"/>
      <c r="BB1242" s="1744"/>
      <c r="CI1242" s="1634"/>
      <c r="CJ1242" s="1634"/>
    </row>
    <row r="1243" spans="1:89">
      <c r="A1243" s="1591"/>
      <c r="C1243" s="2219" t="s">
        <v>2109</v>
      </c>
      <c r="D1243" s="2220"/>
      <c r="E1243" s="2220"/>
      <c r="F1243" s="2220"/>
      <c r="G1243" s="2220"/>
      <c r="H1243" s="2220"/>
      <c r="I1243" s="2220"/>
      <c r="J1243" s="2220"/>
      <c r="K1243" s="2220"/>
      <c r="L1243" s="2220"/>
      <c r="M1243" s="2220"/>
      <c r="N1243" s="2220"/>
      <c r="O1243" s="2220"/>
      <c r="P1243" s="2220"/>
      <c r="Q1243" s="2220"/>
      <c r="R1243" s="2220"/>
      <c r="S1243" s="2220"/>
      <c r="T1243" s="2220"/>
      <c r="U1243" s="2220"/>
      <c r="V1243" s="1632"/>
      <c r="W1243" s="2060"/>
      <c r="X1243" s="2060"/>
      <c r="Y1243" s="2060"/>
      <c r="Z1243" s="2060"/>
      <c r="AA1243" s="2060"/>
      <c r="AB1243" s="2060"/>
      <c r="AC1243" s="2060"/>
      <c r="AD1243" s="2060"/>
      <c r="AE1243" s="2218">
        <v>4497555317</v>
      </c>
      <c r="AF1243" s="2218"/>
      <c r="AG1243" s="2218"/>
      <c r="AH1243" s="2218"/>
      <c r="AI1243" s="2218"/>
      <c r="AJ1243" s="2218"/>
      <c r="AK1243" s="2218"/>
      <c r="AL1243" s="2218"/>
      <c r="AM1243" s="2218"/>
      <c r="AN1243" s="1613"/>
      <c r="AO1243" s="2210"/>
      <c r="AP1243" s="2210"/>
      <c r="AQ1243" s="2210"/>
      <c r="AR1243" s="2210"/>
      <c r="AS1243" s="2210"/>
      <c r="AT1243" s="2210"/>
      <c r="AU1243" s="2210"/>
      <c r="AV1243" s="2210"/>
      <c r="AW1243" s="1613"/>
      <c r="AX1243" s="1590"/>
      <c r="AY1243" s="1634"/>
      <c r="BA1243" s="1672"/>
      <c r="BB1243" s="1744"/>
      <c r="CI1243" s="1634"/>
      <c r="CJ1243" s="1634"/>
    </row>
    <row r="1244" spans="1:89" ht="30" customHeight="1">
      <c r="A1244" s="1591"/>
      <c r="C1244" s="2213" t="s">
        <v>1837</v>
      </c>
      <c r="D1244" s="2213"/>
      <c r="E1244" s="2213"/>
      <c r="F1244" s="2213"/>
      <c r="G1244" s="2213"/>
      <c r="H1244" s="2213"/>
      <c r="I1244" s="2213"/>
      <c r="J1244" s="2213"/>
      <c r="K1244" s="2213"/>
      <c r="L1244" s="2213"/>
      <c r="M1244" s="2213"/>
      <c r="N1244" s="2213"/>
      <c r="O1244" s="2213"/>
      <c r="P1244" s="2213"/>
      <c r="Q1244" s="2213"/>
      <c r="R1244" s="2213"/>
      <c r="S1244" s="2213"/>
      <c r="T1244" s="2213"/>
      <c r="U1244" s="2213"/>
      <c r="V1244" s="1739"/>
      <c r="W1244" s="2209" t="s">
        <v>1393</v>
      </c>
      <c r="X1244" s="2209"/>
      <c r="Y1244" s="2209"/>
      <c r="Z1244" s="2209"/>
      <c r="AA1244" s="2209"/>
      <c r="AB1244" s="2209"/>
      <c r="AC1244" s="2209"/>
      <c r="AD1244" s="2209"/>
      <c r="AE1244" s="2210"/>
      <c r="AF1244" s="2210"/>
      <c r="AG1244" s="2210"/>
      <c r="AH1244" s="2210"/>
      <c r="AI1244" s="2210"/>
      <c r="AJ1244" s="2210"/>
      <c r="AK1244" s="2210"/>
      <c r="AL1244" s="2210"/>
      <c r="AM1244" s="2210"/>
      <c r="AN1244" s="1613"/>
      <c r="AO1244" s="2210"/>
      <c r="AP1244" s="2210"/>
      <c r="AQ1244" s="2210"/>
      <c r="AR1244" s="2210"/>
      <c r="AS1244" s="2210"/>
      <c r="AT1244" s="2210"/>
      <c r="AU1244" s="2210"/>
      <c r="AV1244" s="2210"/>
      <c r="AW1244" s="2210"/>
      <c r="AX1244" s="1590"/>
      <c r="AY1244" s="1634"/>
      <c r="BA1244" s="1672"/>
      <c r="BB1244" s="1744"/>
      <c r="CI1244" s="1634"/>
      <c r="CJ1244" s="1634"/>
    </row>
    <row r="1245" spans="1:89" ht="15" customHeight="1">
      <c r="A1245" s="1591"/>
      <c r="C1245" s="2208" t="s">
        <v>2105</v>
      </c>
      <c r="D1245" s="2211"/>
      <c r="E1245" s="2211"/>
      <c r="F1245" s="2211"/>
      <c r="G1245" s="2211"/>
      <c r="H1245" s="2211"/>
      <c r="I1245" s="2211"/>
      <c r="J1245" s="2211"/>
      <c r="K1245" s="2211"/>
      <c r="L1245" s="2211"/>
      <c r="M1245" s="2211"/>
      <c r="N1245" s="2211"/>
      <c r="O1245" s="2211"/>
      <c r="P1245" s="2211"/>
      <c r="Q1245" s="2211"/>
      <c r="R1245" s="2211"/>
      <c r="S1245" s="2211"/>
      <c r="T1245" s="2211"/>
      <c r="U1245" s="2211"/>
      <c r="V1245" s="1739"/>
      <c r="W1245" s="2209"/>
      <c r="X1245" s="2209"/>
      <c r="Y1245" s="2209"/>
      <c r="Z1245" s="2209"/>
      <c r="AA1245" s="2209"/>
      <c r="AB1245" s="2209"/>
      <c r="AC1245" s="2209"/>
      <c r="AD1245" s="2209"/>
      <c r="AE1245" s="2218">
        <v>2395114520</v>
      </c>
      <c r="AF1245" s="2218"/>
      <c r="AG1245" s="2218"/>
      <c r="AH1245" s="2218"/>
      <c r="AI1245" s="2218"/>
      <c r="AJ1245" s="2218"/>
      <c r="AK1245" s="2218"/>
      <c r="AL1245" s="2218"/>
      <c r="AM1245" s="2218"/>
      <c r="AN1245" s="1613"/>
      <c r="AO1245" s="2212">
        <v>5631306999</v>
      </c>
      <c r="AP1245" s="2212"/>
      <c r="AQ1245" s="2212"/>
      <c r="AR1245" s="2212"/>
      <c r="AS1245" s="2212"/>
      <c r="AT1245" s="2212"/>
      <c r="AU1245" s="2212"/>
      <c r="AV1245" s="2212"/>
      <c r="AW1245" s="2212"/>
      <c r="AX1245" s="1590"/>
      <c r="AY1245" s="1634"/>
      <c r="BA1245" s="1672"/>
      <c r="BB1245" s="1744"/>
      <c r="CI1245" s="1634"/>
      <c r="CJ1245" s="1634"/>
    </row>
    <row r="1246" spans="1:89">
      <c r="A1246" s="1591"/>
      <c r="C1246" s="2208" t="s">
        <v>2108</v>
      </c>
      <c r="D1246" s="2211"/>
      <c r="E1246" s="2211"/>
      <c r="F1246" s="2211"/>
      <c r="G1246" s="2211"/>
      <c r="H1246" s="2211"/>
      <c r="I1246" s="2211"/>
      <c r="J1246" s="2211"/>
      <c r="K1246" s="2211"/>
      <c r="L1246" s="2211"/>
      <c r="M1246" s="2211"/>
      <c r="N1246" s="2211"/>
      <c r="O1246" s="2211"/>
      <c r="P1246" s="2211"/>
      <c r="Q1246" s="2211"/>
      <c r="R1246" s="2211"/>
      <c r="S1246" s="2211"/>
      <c r="T1246" s="2211"/>
      <c r="U1246" s="2211"/>
      <c r="V1246" s="1739"/>
      <c r="W1246" s="2209"/>
      <c r="X1246" s="2209"/>
      <c r="Y1246" s="2209"/>
      <c r="Z1246" s="2209"/>
      <c r="AA1246" s="2209"/>
      <c r="AB1246" s="2209"/>
      <c r="AC1246" s="2209"/>
      <c r="AD1246" s="2209"/>
      <c r="AE1246" s="2210">
        <v>43000000000</v>
      </c>
      <c r="AF1246" s="2210"/>
      <c r="AG1246" s="2210"/>
      <c r="AH1246" s="2210"/>
      <c r="AI1246" s="2210"/>
      <c r="AJ1246" s="2210"/>
      <c r="AK1246" s="2210"/>
      <c r="AL1246" s="2210"/>
      <c r="AM1246" s="2210"/>
      <c r="AN1246" s="1613"/>
      <c r="AO1246" s="2212"/>
      <c r="AP1246" s="2212"/>
      <c r="AQ1246" s="2212"/>
      <c r="AR1246" s="2212"/>
      <c r="AS1246" s="2212"/>
      <c r="AT1246" s="2212"/>
      <c r="AU1246" s="2212"/>
      <c r="AV1246" s="2212"/>
      <c r="AW1246" s="2212"/>
      <c r="AX1246" s="1590"/>
      <c r="AY1246" s="1634"/>
      <c r="BA1246" s="1672"/>
      <c r="BB1246" s="1744"/>
      <c r="CI1246" s="1634"/>
      <c r="CJ1246" s="1634"/>
    </row>
    <row r="1247" spans="1:89">
      <c r="A1247" s="1591"/>
      <c r="C1247" s="2208" t="s">
        <v>2189</v>
      </c>
      <c r="D1247" s="2211"/>
      <c r="E1247" s="2211"/>
      <c r="F1247" s="2211"/>
      <c r="G1247" s="2211"/>
      <c r="H1247" s="2211"/>
      <c r="I1247" s="2211"/>
      <c r="J1247" s="2211"/>
      <c r="K1247" s="2211"/>
      <c r="L1247" s="2211"/>
      <c r="M1247" s="2211"/>
      <c r="N1247" s="2211"/>
      <c r="O1247" s="2211"/>
      <c r="P1247" s="2211"/>
      <c r="Q1247" s="2211"/>
      <c r="R1247" s="2211"/>
      <c r="S1247" s="2211"/>
      <c r="T1247" s="2211"/>
      <c r="U1247" s="2211"/>
      <c r="V1247" s="1739"/>
      <c r="W1247" s="2209"/>
      <c r="X1247" s="2209"/>
      <c r="Y1247" s="2209"/>
      <c r="Z1247" s="2209"/>
      <c r="AA1247" s="2209"/>
      <c r="AB1247" s="2209"/>
      <c r="AC1247" s="2209"/>
      <c r="AD1247" s="2209"/>
      <c r="AE1247" s="2210">
        <v>3214355</v>
      </c>
      <c r="AF1247" s="2210"/>
      <c r="AG1247" s="2210"/>
      <c r="AH1247" s="2210"/>
      <c r="AI1247" s="2210"/>
      <c r="AJ1247" s="2210"/>
      <c r="AK1247" s="2210"/>
      <c r="AL1247" s="2210"/>
      <c r="AM1247" s="2210"/>
      <c r="AN1247" s="1613"/>
      <c r="AO1247" s="2212"/>
      <c r="AP1247" s="2212"/>
      <c r="AQ1247" s="2212"/>
      <c r="AR1247" s="2212"/>
      <c r="AS1247" s="2212"/>
      <c r="AT1247" s="2212"/>
      <c r="AU1247" s="2212"/>
      <c r="AV1247" s="2212"/>
      <c r="AW1247" s="2212"/>
      <c r="AX1247" s="1590"/>
      <c r="AY1247" s="1634"/>
      <c r="BA1247" s="1672"/>
      <c r="BB1247" s="1744"/>
      <c r="CI1247" s="1634"/>
      <c r="CJ1247" s="1634"/>
    </row>
    <row r="1248" spans="1:89">
      <c r="A1248" s="1591"/>
      <c r="C1248" s="2208" t="s">
        <v>2107</v>
      </c>
      <c r="D1248" s="2211"/>
      <c r="E1248" s="2211"/>
      <c r="F1248" s="2211"/>
      <c r="G1248" s="2211"/>
      <c r="H1248" s="2211"/>
      <c r="I1248" s="2211"/>
      <c r="J1248" s="2211"/>
      <c r="K1248" s="2211"/>
      <c r="L1248" s="2211"/>
      <c r="M1248" s="2211"/>
      <c r="N1248" s="2211"/>
      <c r="O1248" s="2211"/>
      <c r="P1248" s="2211"/>
      <c r="Q1248" s="2211"/>
      <c r="R1248" s="2211"/>
      <c r="S1248" s="2211"/>
      <c r="T1248" s="2211"/>
      <c r="U1248" s="2211"/>
      <c r="V1248" s="1739"/>
      <c r="W1248" s="2209"/>
      <c r="X1248" s="2209"/>
      <c r="Y1248" s="2209"/>
      <c r="Z1248" s="2209"/>
      <c r="AA1248" s="2209"/>
      <c r="AB1248" s="2209"/>
      <c r="AC1248" s="2209"/>
      <c r="AD1248" s="2209"/>
      <c r="AE1248" s="2210">
        <v>4000000000</v>
      </c>
      <c r="AF1248" s="2210"/>
      <c r="AG1248" s="2210"/>
      <c r="AH1248" s="2210"/>
      <c r="AI1248" s="2210"/>
      <c r="AJ1248" s="2210"/>
      <c r="AK1248" s="2210"/>
      <c r="AL1248" s="2210"/>
      <c r="AM1248" s="2210"/>
      <c r="AN1248" s="1613"/>
      <c r="AO1248" s="2212"/>
      <c r="AP1248" s="2212"/>
      <c r="AQ1248" s="2212"/>
      <c r="AR1248" s="2212"/>
      <c r="AS1248" s="2212"/>
      <c r="AT1248" s="2212"/>
      <c r="AU1248" s="2212"/>
      <c r="AV1248" s="2212"/>
      <c r="AW1248" s="2212"/>
      <c r="AX1248" s="1590"/>
      <c r="AY1248" s="1634"/>
      <c r="BA1248" s="1672"/>
      <c r="BB1248" s="1744"/>
      <c r="CI1248" s="1690"/>
      <c r="CJ1248" s="1634"/>
    </row>
    <row r="1249" spans="1:91" hidden="1">
      <c r="A1249" s="1591"/>
      <c r="C1249" s="2208"/>
      <c r="D1249" s="2211"/>
      <c r="E1249" s="2211"/>
      <c r="F1249" s="2211"/>
      <c r="G1249" s="2211"/>
      <c r="H1249" s="2211"/>
      <c r="I1249" s="2211"/>
      <c r="J1249" s="2211"/>
      <c r="K1249" s="2211"/>
      <c r="L1249" s="2211"/>
      <c r="M1249" s="2211"/>
      <c r="N1249" s="2211"/>
      <c r="O1249" s="2211"/>
      <c r="P1249" s="2211"/>
      <c r="Q1249" s="2211"/>
      <c r="R1249" s="2211"/>
      <c r="S1249" s="2211"/>
      <c r="T1249" s="2211"/>
      <c r="U1249" s="2211"/>
      <c r="V1249" s="1739"/>
      <c r="W1249" s="2209"/>
      <c r="X1249" s="2209"/>
      <c r="Y1249" s="2209"/>
      <c r="Z1249" s="2209"/>
      <c r="AA1249" s="2209"/>
      <c r="AB1249" s="2209"/>
      <c r="AC1249" s="2209"/>
      <c r="AD1249" s="2209"/>
      <c r="AE1249" s="2210"/>
      <c r="AF1249" s="2210"/>
      <c r="AG1249" s="2210"/>
      <c r="AH1249" s="2210"/>
      <c r="AI1249" s="2210"/>
      <c r="AJ1249" s="2210"/>
      <c r="AK1249" s="2210"/>
      <c r="AL1249" s="2210"/>
      <c r="AM1249" s="2210"/>
      <c r="AN1249" s="1613"/>
      <c r="AO1249" s="2212"/>
      <c r="AP1249" s="2212"/>
      <c r="AQ1249" s="2212"/>
      <c r="AR1249" s="2212"/>
      <c r="AS1249" s="2212"/>
      <c r="AT1249" s="2212"/>
      <c r="AU1249" s="2212"/>
      <c r="AV1249" s="2212"/>
      <c r="AW1249" s="2212"/>
      <c r="AX1249" s="1590"/>
      <c r="AY1249" s="1634"/>
      <c r="BA1249" s="1672"/>
      <c r="BB1249" s="1744"/>
      <c r="CI1249" s="1552"/>
      <c r="CJ1249" s="1634"/>
    </row>
    <row r="1250" spans="1:91" s="1691" customFormat="1" ht="30" hidden="1" customHeight="1">
      <c r="A1250" s="1591"/>
      <c r="B1250" s="1672"/>
      <c r="C1250" s="2213" t="s">
        <v>1608</v>
      </c>
      <c r="D1250" s="2213"/>
      <c r="E1250" s="2213"/>
      <c r="F1250" s="2213"/>
      <c r="G1250" s="2213"/>
      <c r="H1250" s="2213"/>
      <c r="I1250" s="2213"/>
      <c r="J1250" s="2213"/>
      <c r="K1250" s="2213"/>
      <c r="L1250" s="2213"/>
      <c r="M1250" s="2213"/>
      <c r="N1250" s="2213"/>
      <c r="O1250" s="2213"/>
      <c r="P1250" s="2213"/>
      <c r="Q1250" s="2213"/>
      <c r="R1250" s="2213"/>
      <c r="S1250" s="2213"/>
      <c r="T1250" s="2213"/>
      <c r="U1250" s="2213"/>
      <c r="V1250" s="1594"/>
      <c r="W1250" s="1594"/>
      <c r="X1250" s="1594"/>
      <c r="Y1250" s="1594"/>
      <c r="Z1250" s="1594"/>
      <c r="AA1250" s="1594"/>
      <c r="AB1250" s="1594"/>
      <c r="AC1250" s="1594"/>
      <c r="AD1250" s="1594"/>
      <c r="AE1250" s="2221"/>
      <c r="AF1250" s="2221"/>
      <c r="AG1250" s="2221"/>
      <c r="AH1250" s="2221"/>
      <c r="AI1250" s="2221"/>
      <c r="AJ1250" s="2221"/>
      <c r="AK1250" s="2221"/>
      <c r="AL1250" s="2221"/>
      <c r="AM1250" s="2221"/>
      <c r="AN1250" s="1620"/>
      <c r="AO1250" s="2221"/>
      <c r="AP1250" s="2221"/>
      <c r="AQ1250" s="2221"/>
      <c r="AR1250" s="2221"/>
      <c r="AS1250" s="2221"/>
      <c r="AT1250" s="2221"/>
      <c r="AU1250" s="2221"/>
      <c r="AV1250" s="2221"/>
      <c r="AW1250" s="2221"/>
      <c r="AX1250" s="1265"/>
      <c r="AZ1250" s="1672"/>
      <c r="BA1250" s="1672"/>
      <c r="BB1250" s="1166"/>
      <c r="CI1250" s="1552"/>
      <c r="CM1250" s="1226"/>
    </row>
    <row r="1251" spans="1:91" ht="30" hidden="1" customHeight="1">
      <c r="A1251" s="1591"/>
      <c r="C1251" s="2208"/>
      <c r="D1251" s="2211"/>
      <c r="E1251" s="2211"/>
      <c r="F1251" s="2211"/>
      <c r="G1251" s="2211"/>
      <c r="H1251" s="2211"/>
      <c r="I1251" s="2211"/>
      <c r="J1251" s="2211"/>
      <c r="K1251" s="2211"/>
      <c r="L1251" s="2211"/>
      <c r="M1251" s="2211"/>
      <c r="N1251" s="2211"/>
      <c r="O1251" s="2211"/>
      <c r="P1251" s="2211"/>
      <c r="Q1251" s="2211"/>
      <c r="R1251" s="2211"/>
      <c r="S1251" s="2211"/>
      <c r="T1251" s="2211"/>
      <c r="U1251" s="2211"/>
      <c r="V1251" s="1739"/>
      <c r="W1251" s="2209"/>
      <c r="X1251" s="2209"/>
      <c r="Y1251" s="2209"/>
      <c r="Z1251" s="2209"/>
      <c r="AA1251" s="2209"/>
      <c r="AB1251" s="2209"/>
      <c r="AC1251" s="2209"/>
      <c r="AD1251" s="2209"/>
      <c r="AE1251" s="2210"/>
      <c r="AF1251" s="2210"/>
      <c r="AG1251" s="2210"/>
      <c r="AH1251" s="2210"/>
      <c r="AI1251" s="2210"/>
      <c r="AJ1251" s="2210"/>
      <c r="AK1251" s="2210"/>
      <c r="AL1251" s="2210"/>
      <c r="AM1251" s="2210"/>
      <c r="AN1251" s="1613"/>
      <c r="AO1251" s="2212"/>
      <c r="AP1251" s="2212"/>
      <c r="AQ1251" s="2212"/>
      <c r="AR1251" s="2212"/>
      <c r="AS1251" s="2212"/>
      <c r="AT1251" s="2212"/>
      <c r="AU1251" s="2212"/>
      <c r="AV1251" s="2212"/>
      <c r="AW1251" s="2212"/>
      <c r="AX1251" s="1590"/>
      <c r="AY1251" s="1634"/>
      <c r="BA1251" s="1672"/>
      <c r="BB1251" s="1744"/>
      <c r="CI1251" s="1634"/>
      <c r="CJ1251" s="1634"/>
    </row>
    <row r="1252" spans="1:91" ht="30" hidden="1" customHeight="1">
      <c r="A1252" s="1591"/>
      <c r="C1252" s="2208"/>
      <c r="D1252" s="2211"/>
      <c r="E1252" s="2211"/>
      <c r="F1252" s="2211"/>
      <c r="G1252" s="2211"/>
      <c r="H1252" s="2211"/>
      <c r="I1252" s="2211"/>
      <c r="J1252" s="2211"/>
      <c r="K1252" s="2211"/>
      <c r="L1252" s="2211"/>
      <c r="M1252" s="2211"/>
      <c r="N1252" s="2211"/>
      <c r="O1252" s="2211"/>
      <c r="P1252" s="2211"/>
      <c r="Q1252" s="2211"/>
      <c r="R1252" s="2211"/>
      <c r="S1252" s="2211"/>
      <c r="T1252" s="2211"/>
      <c r="U1252" s="2211"/>
      <c r="V1252" s="1739"/>
      <c r="W1252" s="2209"/>
      <c r="X1252" s="2209"/>
      <c r="Y1252" s="2209"/>
      <c r="Z1252" s="2209"/>
      <c r="AA1252" s="2209"/>
      <c r="AB1252" s="2209"/>
      <c r="AC1252" s="2209"/>
      <c r="AD1252" s="2209"/>
      <c r="AE1252" s="2210"/>
      <c r="AF1252" s="2210"/>
      <c r="AG1252" s="2210"/>
      <c r="AH1252" s="2210"/>
      <c r="AI1252" s="2210"/>
      <c r="AJ1252" s="2210"/>
      <c r="AK1252" s="2210"/>
      <c r="AL1252" s="2210"/>
      <c r="AM1252" s="2210"/>
      <c r="AN1252" s="1613"/>
      <c r="AO1252" s="2212"/>
      <c r="AP1252" s="2212"/>
      <c r="AQ1252" s="2212"/>
      <c r="AR1252" s="2212"/>
      <c r="AS1252" s="2212"/>
      <c r="AT1252" s="2212"/>
      <c r="AU1252" s="2212"/>
      <c r="AV1252" s="2212"/>
      <c r="AW1252" s="2212"/>
      <c r="AX1252" s="1590"/>
      <c r="AY1252" s="1634"/>
      <c r="BA1252" s="1672"/>
      <c r="BB1252" s="1744"/>
      <c r="CI1252" s="1634"/>
      <c r="CJ1252" s="1634"/>
    </row>
    <row r="1253" spans="1:91" ht="30" hidden="1" customHeight="1">
      <c r="A1253" s="1591"/>
      <c r="C1253" s="2208"/>
      <c r="D1253" s="2211"/>
      <c r="E1253" s="2211"/>
      <c r="F1253" s="2211"/>
      <c r="G1253" s="2211"/>
      <c r="H1253" s="2211"/>
      <c r="I1253" s="2211"/>
      <c r="J1253" s="2211"/>
      <c r="K1253" s="2211"/>
      <c r="L1253" s="2211"/>
      <c r="M1253" s="2211"/>
      <c r="N1253" s="2211"/>
      <c r="O1253" s="2211"/>
      <c r="P1253" s="2211"/>
      <c r="Q1253" s="2211"/>
      <c r="R1253" s="2211"/>
      <c r="S1253" s="2211"/>
      <c r="T1253" s="2211"/>
      <c r="U1253" s="2211"/>
      <c r="V1253" s="1739"/>
      <c r="W1253" s="2209"/>
      <c r="X1253" s="2209"/>
      <c r="Y1253" s="2209"/>
      <c r="Z1253" s="2209"/>
      <c r="AA1253" s="2209"/>
      <c r="AB1253" s="2209"/>
      <c r="AC1253" s="2209"/>
      <c r="AD1253" s="2209"/>
      <c r="AE1253" s="2210"/>
      <c r="AF1253" s="2210"/>
      <c r="AG1253" s="2210"/>
      <c r="AH1253" s="2210"/>
      <c r="AI1253" s="2210"/>
      <c r="AJ1253" s="2210"/>
      <c r="AK1253" s="2210"/>
      <c r="AL1253" s="2210"/>
      <c r="AM1253" s="2210"/>
      <c r="AN1253" s="1613"/>
      <c r="AO1253" s="2212"/>
      <c r="AP1253" s="2212"/>
      <c r="AQ1253" s="2212"/>
      <c r="AR1253" s="2212"/>
      <c r="AS1253" s="2212"/>
      <c r="AT1253" s="2212"/>
      <c r="AU1253" s="2212"/>
      <c r="AV1253" s="2212"/>
      <c r="AW1253" s="2212"/>
      <c r="AX1253" s="1590"/>
      <c r="AY1253" s="1634"/>
      <c r="BA1253" s="1672"/>
      <c r="BB1253" s="1744"/>
      <c r="CI1253" s="1634"/>
      <c r="CJ1253" s="1634"/>
    </row>
    <row r="1254" spans="1:91" s="1691" customFormat="1" ht="30" hidden="1" customHeight="1">
      <c r="A1254" s="1591"/>
      <c r="B1254" s="1672"/>
      <c r="C1254" s="2213" t="s">
        <v>2030</v>
      </c>
      <c r="D1254" s="2213"/>
      <c r="E1254" s="2213"/>
      <c r="F1254" s="2213"/>
      <c r="G1254" s="2213"/>
      <c r="H1254" s="2213"/>
      <c r="I1254" s="2213"/>
      <c r="J1254" s="2213"/>
      <c r="K1254" s="2213"/>
      <c r="L1254" s="2213"/>
      <c r="M1254" s="2213"/>
      <c r="N1254" s="2213"/>
      <c r="O1254" s="2213"/>
      <c r="P1254" s="2213"/>
      <c r="Q1254" s="2213"/>
      <c r="R1254" s="2213"/>
      <c r="S1254" s="2213"/>
      <c r="T1254" s="2213"/>
      <c r="U1254" s="2213"/>
      <c r="V1254" s="1594"/>
      <c r="W1254" s="1594"/>
      <c r="X1254" s="1594"/>
      <c r="Y1254" s="1594"/>
      <c r="Z1254" s="1594"/>
      <c r="AA1254" s="1594"/>
      <c r="AB1254" s="1594"/>
      <c r="AC1254" s="1594"/>
      <c r="AD1254" s="1594"/>
      <c r="AE1254" s="2221"/>
      <c r="AF1254" s="2221"/>
      <c r="AG1254" s="2221"/>
      <c r="AH1254" s="2221"/>
      <c r="AI1254" s="2221"/>
      <c r="AJ1254" s="2221"/>
      <c r="AK1254" s="2221"/>
      <c r="AL1254" s="2221"/>
      <c r="AM1254" s="2221"/>
      <c r="AN1254" s="1620"/>
      <c r="AO1254" s="2221"/>
      <c r="AP1254" s="2221"/>
      <c r="AQ1254" s="2221"/>
      <c r="AR1254" s="2221"/>
      <c r="AS1254" s="2221"/>
      <c r="AT1254" s="2221"/>
      <c r="AU1254" s="2221"/>
      <c r="AV1254" s="2221"/>
      <c r="AW1254" s="2221"/>
      <c r="AX1254" s="1265"/>
      <c r="AZ1254" s="1672"/>
      <c r="BA1254" s="1672"/>
      <c r="BB1254" s="1166"/>
      <c r="CM1254" s="1226"/>
    </row>
    <row r="1255" spans="1:91" ht="30" hidden="1" customHeight="1">
      <c r="A1255" s="1591"/>
      <c r="C1255" s="2208"/>
      <c r="D1255" s="2211"/>
      <c r="E1255" s="2211"/>
      <c r="F1255" s="2211"/>
      <c r="G1255" s="2211"/>
      <c r="H1255" s="2211"/>
      <c r="I1255" s="2211"/>
      <c r="J1255" s="2211"/>
      <c r="K1255" s="2211"/>
      <c r="L1255" s="2211"/>
      <c r="M1255" s="2211"/>
      <c r="N1255" s="2211"/>
      <c r="O1255" s="2211"/>
      <c r="P1255" s="2211"/>
      <c r="Q1255" s="2211"/>
      <c r="R1255" s="2211"/>
      <c r="S1255" s="2211"/>
      <c r="T1255" s="2211"/>
      <c r="U1255" s="2211"/>
      <c r="V1255" s="1739"/>
      <c r="W1255" s="2209"/>
      <c r="X1255" s="2209"/>
      <c r="Y1255" s="2209"/>
      <c r="Z1255" s="2209"/>
      <c r="AA1255" s="2209"/>
      <c r="AB1255" s="2209"/>
      <c r="AC1255" s="2209"/>
      <c r="AD1255" s="2209"/>
      <c r="AE1255" s="2210"/>
      <c r="AF1255" s="2210"/>
      <c r="AG1255" s="2210"/>
      <c r="AH1255" s="2210"/>
      <c r="AI1255" s="2210"/>
      <c r="AJ1255" s="2210"/>
      <c r="AK1255" s="2210"/>
      <c r="AL1255" s="2210"/>
      <c r="AM1255" s="2210"/>
      <c r="AN1255" s="1613"/>
      <c r="AO1255" s="2212"/>
      <c r="AP1255" s="2212"/>
      <c r="AQ1255" s="2212"/>
      <c r="AR1255" s="2212"/>
      <c r="AS1255" s="2212"/>
      <c r="AT1255" s="2212"/>
      <c r="AU1255" s="2212"/>
      <c r="AV1255" s="2212"/>
      <c r="AW1255" s="2212"/>
      <c r="AX1255" s="1590"/>
      <c r="AY1255" s="1634"/>
      <c r="BA1255" s="1672"/>
      <c r="BB1255" s="1744"/>
      <c r="CI1255" s="1634"/>
      <c r="CJ1255" s="1634"/>
    </row>
    <row r="1256" spans="1:91" ht="30" hidden="1" customHeight="1">
      <c r="A1256" s="1591"/>
      <c r="C1256" s="2208"/>
      <c r="D1256" s="2211"/>
      <c r="E1256" s="2211"/>
      <c r="F1256" s="2211"/>
      <c r="G1256" s="2211"/>
      <c r="H1256" s="2211"/>
      <c r="I1256" s="2211"/>
      <c r="J1256" s="2211"/>
      <c r="K1256" s="2211"/>
      <c r="L1256" s="2211"/>
      <c r="M1256" s="2211"/>
      <c r="N1256" s="2211"/>
      <c r="O1256" s="2211"/>
      <c r="P1256" s="2211"/>
      <c r="Q1256" s="2211"/>
      <c r="R1256" s="2211"/>
      <c r="S1256" s="2211"/>
      <c r="T1256" s="2211"/>
      <c r="U1256" s="2211"/>
      <c r="V1256" s="1739"/>
      <c r="W1256" s="2209"/>
      <c r="X1256" s="2209"/>
      <c r="Y1256" s="2209"/>
      <c r="Z1256" s="2209"/>
      <c r="AA1256" s="2209"/>
      <c r="AB1256" s="2209"/>
      <c r="AC1256" s="2209"/>
      <c r="AD1256" s="2209"/>
      <c r="AE1256" s="2210"/>
      <c r="AF1256" s="2210"/>
      <c r="AG1256" s="2210"/>
      <c r="AH1256" s="2210"/>
      <c r="AI1256" s="2210"/>
      <c r="AJ1256" s="2210"/>
      <c r="AK1256" s="2210"/>
      <c r="AL1256" s="2210"/>
      <c r="AM1256" s="2210"/>
      <c r="AN1256" s="1613"/>
      <c r="AO1256" s="2212"/>
      <c r="AP1256" s="2212"/>
      <c r="AQ1256" s="2212"/>
      <c r="AR1256" s="2212"/>
      <c r="AS1256" s="2212"/>
      <c r="AT1256" s="2212"/>
      <c r="AU1256" s="2212"/>
      <c r="AV1256" s="2212"/>
      <c r="AW1256" s="2212"/>
      <c r="AX1256" s="1590"/>
      <c r="AY1256" s="1634"/>
      <c r="BA1256" s="1672"/>
      <c r="BB1256" s="1744"/>
      <c r="CI1256" s="1634"/>
      <c r="CJ1256" s="1634"/>
    </row>
    <row r="1257" spans="1:91" s="1691" customFormat="1" ht="30" hidden="1" customHeight="1">
      <c r="A1257" s="1591"/>
      <c r="B1257" s="1672"/>
      <c r="C1257" s="2213" t="s">
        <v>2032</v>
      </c>
      <c r="D1257" s="2213"/>
      <c r="E1257" s="2213"/>
      <c r="F1257" s="2213"/>
      <c r="G1257" s="2213"/>
      <c r="H1257" s="2213"/>
      <c r="I1257" s="2213"/>
      <c r="J1257" s="2213"/>
      <c r="K1257" s="2213"/>
      <c r="L1257" s="2213"/>
      <c r="M1257" s="2213"/>
      <c r="N1257" s="2213"/>
      <c r="O1257" s="2213"/>
      <c r="P1257" s="2213"/>
      <c r="Q1257" s="2213"/>
      <c r="R1257" s="2213"/>
      <c r="S1257" s="2213"/>
      <c r="T1257" s="2213"/>
      <c r="U1257" s="2213"/>
      <c r="V1257" s="1594"/>
      <c r="W1257" s="1594"/>
      <c r="X1257" s="1594"/>
      <c r="Y1257" s="1594"/>
      <c r="Z1257" s="1594"/>
      <c r="AA1257" s="1594"/>
      <c r="AB1257" s="1594"/>
      <c r="AC1257" s="1594"/>
      <c r="AD1257" s="1594"/>
      <c r="AE1257" s="2221"/>
      <c r="AF1257" s="2221"/>
      <c r="AG1257" s="2221"/>
      <c r="AH1257" s="2221"/>
      <c r="AI1257" s="2221"/>
      <c r="AJ1257" s="2221"/>
      <c r="AK1257" s="2221"/>
      <c r="AL1257" s="2221"/>
      <c r="AM1257" s="2221"/>
      <c r="AN1257" s="1620"/>
      <c r="AO1257" s="2221"/>
      <c r="AP1257" s="2221"/>
      <c r="AQ1257" s="2221"/>
      <c r="AR1257" s="2221"/>
      <c r="AS1257" s="2221"/>
      <c r="AT1257" s="2221"/>
      <c r="AU1257" s="2221"/>
      <c r="AV1257" s="2221"/>
      <c r="AW1257" s="2221"/>
      <c r="AX1257" s="1265"/>
      <c r="AZ1257" s="1672"/>
      <c r="BA1257" s="1672"/>
      <c r="BB1257" s="1166"/>
      <c r="CM1257" s="1226"/>
    </row>
    <row r="1258" spans="1:91" ht="30" hidden="1" customHeight="1">
      <c r="A1258" s="1591"/>
      <c r="C1258" s="2208"/>
      <c r="D1258" s="2211"/>
      <c r="E1258" s="2211"/>
      <c r="F1258" s="2211"/>
      <c r="G1258" s="2211"/>
      <c r="H1258" s="2211"/>
      <c r="I1258" s="2211"/>
      <c r="J1258" s="2211"/>
      <c r="K1258" s="2211"/>
      <c r="L1258" s="2211"/>
      <c r="M1258" s="2211"/>
      <c r="N1258" s="2211"/>
      <c r="O1258" s="2211"/>
      <c r="P1258" s="2211"/>
      <c r="Q1258" s="2211"/>
      <c r="R1258" s="2211"/>
      <c r="S1258" s="2211"/>
      <c r="T1258" s="2211"/>
      <c r="U1258" s="2211"/>
      <c r="V1258" s="1739"/>
      <c r="W1258" s="2209"/>
      <c r="X1258" s="2209"/>
      <c r="Y1258" s="2209"/>
      <c r="Z1258" s="2209"/>
      <c r="AA1258" s="2209"/>
      <c r="AB1258" s="2209"/>
      <c r="AC1258" s="2209"/>
      <c r="AD1258" s="2209"/>
      <c r="AE1258" s="2210"/>
      <c r="AF1258" s="2210"/>
      <c r="AG1258" s="2210"/>
      <c r="AH1258" s="2210"/>
      <c r="AI1258" s="2210"/>
      <c r="AJ1258" s="2210"/>
      <c r="AK1258" s="2210"/>
      <c r="AL1258" s="2210"/>
      <c r="AM1258" s="2210"/>
      <c r="AN1258" s="1613"/>
      <c r="AO1258" s="2212"/>
      <c r="AP1258" s="2212"/>
      <c r="AQ1258" s="2212"/>
      <c r="AR1258" s="2212"/>
      <c r="AS1258" s="2212"/>
      <c r="AT1258" s="2212"/>
      <c r="AU1258" s="2212"/>
      <c r="AV1258" s="2212"/>
      <c r="AW1258" s="2212"/>
      <c r="AX1258" s="1590"/>
      <c r="AY1258" s="1634"/>
      <c r="BA1258" s="1672"/>
      <c r="BB1258" s="1744"/>
      <c r="CI1258" s="1634"/>
      <c r="CJ1258" s="1634"/>
    </row>
    <row r="1259" spans="1:91" ht="30" hidden="1" customHeight="1">
      <c r="A1259" s="1591"/>
      <c r="C1259" s="2208"/>
      <c r="D1259" s="2211"/>
      <c r="E1259" s="2211"/>
      <c r="F1259" s="2211"/>
      <c r="G1259" s="2211"/>
      <c r="H1259" s="2211"/>
      <c r="I1259" s="2211"/>
      <c r="J1259" s="2211"/>
      <c r="K1259" s="2211"/>
      <c r="L1259" s="2211"/>
      <c r="M1259" s="2211"/>
      <c r="N1259" s="2211"/>
      <c r="O1259" s="2211"/>
      <c r="P1259" s="2211"/>
      <c r="Q1259" s="2211"/>
      <c r="R1259" s="2211"/>
      <c r="S1259" s="2211"/>
      <c r="T1259" s="2211"/>
      <c r="U1259" s="2211"/>
      <c r="V1259" s="1739"/>
      <c r="W1259" s="2209"/>
      <c r="X1259" s="2209"/>
      <c r="Y1259" s="2209"/>
      <c r="Z1259" s="2209"/>
      <c r="AA1259" s="2209"/>
      <c r="AB1259" s="2209"/>
      <c r="AC1259" s="2209"/>
      <c r="AD1259" s="2209"/>
      <c r="AE1259" s="2210"/>
      <c r="AF1259" s="2210"/>
      <c r="AG1259" s="2210"/>
      <c r="AH1259" s="2210"/>
      <c r="AI1259" s="2210"/>
      <c r="AJ1259" s="2210"/>
      <c r="AK1259" s="2210"/>
      <c r="AL1259" s="2210"/>
      <c r="AM1259" s="2210"/>
      <c r="AN1259" s="1613"/>
      <c r="AO1259" s="2212"/>
      <c r="AP1259" s="2212"/>
      <c r="AQ1259" s="2212"/>
      <c r="AR1259" s="2212"/>
      <c r="AS1259" s="2212"/>
      <c r="AT1259" s="2212"/>
      <c r="AU1259" s="2212"/>
      <c r="AV1259" s="2212"/>
      <c r="AW1259" s="2212"/>
      <c r="AX1259" s="1590"/>
      <c r="AY1259" s="1634"/>
      <c r="BA1259" s="1672"/>
      <c r="BB1259" s="1744"/>
      <c r="CI1259" s="1634"/>
      <c r="CJ1259" s="1634"/>
    </row>
    <row r="1260" spans="1:91" s="1691" customFormat="1" ht="30" customHeight="1">
      <c r="A1260" s="1591"/>
      <c r="B1260" s="1672"/>
      <c r="C1260" s="2213" t="s">
        <v>2112</v>
      </c>
      <c r="D1260" s="2213"/>
      <c r="E1260" s="2213"/>
      <c r="F1260" s="2213"/>
      <c r="G1260" s="2213"/>
      <c r="H1260" s="2213"/>
      <c r="I1260" s="2213"/>
      <c r="J1260" s="2213"/>
      <c r="K1260" s="2213"/>
      <c r="L1260" s="2213"/>
      <c r="M1260" s="2213"/>
      <c r="N1260" s="2213"/>
      <c r="O1260" s="2213"/>
      <c r="P1260" s="2213"/>
      <c r="Q1260" s="2213"/>
      <c r="R1260" s="2213"/>
      <c r="S1260" s="2213"/>
      <c r="T1260" s="2213"/>
      <c r="U1260" s="2213"/>
      <c r="V1260" s="1594"/>
      <c r="W1260" s="2209" t="s">
        <v>1393</v>
      </c>
      <c r="X1260" s="2209"/>
      <c r="Y1260" s="2209"/>
      <c r="Z1260" s="2209"/>
      <c r="AA1260" s="2209"/>
      <c r="AB1260" s="2209"/>
      <c r="AC1260" s="2209"/>
      <c r="AD1260" s="2209"/>
      <c r="AE1260" s="2221"/>
      <c r="AF1260" s="2221"/>
      <c r="AG1260" s="2221"/>
      <c r="AH1260" s="2221"/>
      <c r="AI1260" s="2221"/>
      <c r="AJ1260" s="2221"/>
      <c r="AK1260" s="2221"/>
      <c r="AL1260" s="2221"/>
      <c r="AM1260" s="2221"/>
      <c r="AN1260" s="1620"/>
      <c r="AO1260" s="2221"/>
      <c r="AP1260" s="2221"/>
      <c r="AQ1260" s="2221"/>
      <c r="AR1260" s="2221"/>
      <c r="AS1260" s="2221"/>
      <c r="AT1260" s="2221"/>
      <c r="AU1260" s="2221"/>
      <c r="AV1260" s="2221"/>
      <c r="AW1260" s="2221"/>
      <c r="AX1260" s="1265"/>
      <c r="AZ1260" s="1672"/>
      <c r="BA1260" s="1672"/>
      <c r="BB1260" s="1166"/>
      <c r="CM1260" s="1226"/>
    </row>
    <row r="1261" spans="1:91" s="1691" customFormat="1" ht="18" customHeight="1">
      <c r="A1261" s="1591"/>
      <c r="B1261" s="1672"/>
      <c r="C1261" s="2208" t="s">
        <v>2168</v>
      </c>
      <c r="D1261" s="2211"/>
      <c r="E1261" s="2211"/>
      <c r="F1261" s="2211"/>
      <c r="G1261" s="2211"/>
      <c r="H1261" s="2211"/>
      <c r="I1261" s="2211"/>
      <c r="J1261" s="2211"/>
      <c r="K1261" s="2211"/>
      <c r="L1261" s="2211"/>
      <c r="M1261" s="2211"/>
      <c r="N1261" s="2211"/>
      <c r="O1261" s="2211"/>
      <c r="P1261" s="2211"/>
      <c r="Q1261" s="2211"/>
      <c r="R1261" s="2211"/>
      <c r="S1261" s="2211"/>
      <c r="T1261" s="2211"/>
      <c r="U1261" s="2211"/>
      <c r="V1261" s="1739"/>
      <c r="W1261" s="2209"/>
      <c r="X1261" s="2209"/>
      <c r="Y1261" s="2209"/>
      <c r="Z1261" s="2209"/>
      <c r="AA1261" s="2209"/>
      <c r="AB1261" s="2209"/>
      <c r="AC1261" s="2209"/>
      <c r="AD1261" s="2209"/>
      <c r="AE1261" s="2210">
        <v>2190000000</v>
      </c>
      <c r="AF1261" s="2210"/>
      <c r="AG1261" s="2210"/>
      <c r="AH1261" s="2210"/>
      <c r="AI1261" s="2210"/>
      <c r="AJ1261" s="2210"/>
      <c r="AK1261" s="2210"/>
      <c r="AL1261" s="2210"/>
      <c r="AM1261" s="2210"/>
      <c r="AN1261" s="1613"/>
      <c r="AO1261" s="2212"/>
      <c r="AP1261" s="2212"/>
      <c r="AQ1261" s="2212"/>
      <c r="AR1261" s="2212"/>
      <c r="AS1261" s="2212"/>
      <c r="AT1261" s="2212"/>
      <c r="AU1261" s="2212"/>
      <c r="AV1261" s="2212"/>
      <c r="AW1261" s="2212"/>
      <c r="AX1261" s="1265"/>
      <c r="AZ1261" s="1672"/>
      <c r="BA1261" s="1672"/>
      <c r="BB1261" s="1166"/>
      <c r="CM1261" s="1226"/>
    </row>
    <row r="1262" spans="1:91">
      <c r="A1262" s="1591"/>
      <c r="C1262" s="2208" t="s">
        <v>2125</v>
      </c>
      <c r="D1262" s="2211"/>
      <c r="E1262" s="2211"/>
      <c r="F1262" s="2211"/>
      <c r="G1262" s="2211"/>
      <c r="H1262" s="2211"/>
      <c r="I1262" s="2211"/>
      <c r="J1262" s="2211"/>
      <c r="K1262" s="2211"/>
      <c r="L1262" s="2211"/>
      <c r="M1262" s="2211"/>
      <c r="N1262" s="2211"/>
      <c r="O1262" s="2211"/>
      <c r="P1262" s="2211"/>
      <c r="Q1262" s="2211"/>
      <c r="R1262" s="2211"/>
      <c r="S1262" s="2211"/>
      <c r="T1262" s="2211"/>
      <c r="U1262" s="2211"/>
      <c r="V1262" s="1739"/>
      <c r="W1262" s="2209"/>
      <c r="X1262" s="2209"/>
      <c r="Y1262" s="2209"/>
      <c r="Z1262" s="2209"/>
      <c r="AA1262" s="2209"/>
      <c r="AB1262" s="2209"/>
      <c r="AC1262" s="2209"/>
      <c r="AD1262" s="2209"/>
      <c r="AE1262" s="2210">
        <v>500000000</v>
      </c>
      <c r="AF1262" s="2210"/>
      <c r="AG1262" s="2210"/>
      <c r="AH1262" s="2210"/>
      <c r="AI1262" s="2210"/>
      <c r="AJ1262" s="2210"/>
      <c r="AK1262" s="2210"/>
      <c r="AL1262" s="2210"/>
      <c r="AM1262" s="2210"/>
      <c r="AN1262" s="1613"/>
      <c r="AO1262" s="2212"/>
      <c r="AP1262" s="2212"/>
      <c r="AQ1262" s="2212"/>
      <c r="AR1262" s="2212"/>
      <c r="AS1262" s="2212"/>
      <c r="AT1262" s="2212"/>
      <c r="AU1262" s="2212"/>
      <c r="AV1262" s="2212"/>
      <c r="AW1262" s="2212"/>
      <c r="AX1262" s="1590"/>
      <c r="AY1262" s="1634"/>
      <c r="BA1262" s="1672"/>
      <c r="BB1262" s="1744"/>
      <c r="CI1262" s="1634"/>
      <c r="CJ1262" s="1634"/>
    </row>
    <row r="1263" spans="1:91">
      <c r="A1263" s="1591"/>
      <c r="C1263" s="2208" t="s">
        <v>2111</v>
      </c>
      <c r="D1263" s="2211"/>
      <c r="E1263" s="2211"/>
      <c r="F1263" s="2211"/>
      <c r="G1263" s="2211"/>
      <c r="H1263" s="2211"/>
      <c r="I1263" s="2211"/>
      <c r="J1263" s="2211"/>
      <c r="K1263" s="2211"/>
      <c r="L1263" s="2211"/>
      <c r="M1263" s="2211"/>
      <c r="N1263" s="2211"/>
      <c r="O1263" s="2211"/>
      <c r="P1263" s="2211"/>
      <c r="Q1263" s="2211"/>
      <c r="R1263" s="2211"/>
      <c r="S1263" s="2211"/>
      <c r="T1263" s="2211"/>
      <c r="U1263" s="2211"/>
      <c r="V1263" s="1739"/>
      <c r="W1263" s="2209"/>
      <c r="X1263" s="2209"/>
      <c r="Y1263" s="2209"/>
      <c r="Z1263" s="2209"/>
      <c r="AA1263" s="2209"/>
      <c r="AB1263" s="2209"/>
      <c r="AC1263" s="2209"/>
      <c r="AD1263" s="2209"/>
      <c r="AE1263" s="2210">
        <v>729470000</v>
      </c>
      <c r="AF1263" s="2210"/>
      <c r="AG1263" s="2210"/>
      <c r="AH1263" s="2210"/>
      <c r="AI1263" s="2210"/>
      <c r="AJ1263" s="2210"/>
      <c r="AK1263" s="2210"/>
      <c r="AL1263" s="2210"/>
      <c r="AM1263" s="2210"/>
      <c r="AN1263" s="1613"/>
      <c r="AO1263" s="2212"/>
      <c r="AP1263" s="2212"/>
      <c r="AQ1263" s="2212"/>
      <c r="AR1263" s="2212"/>
      <c r="AS1263" s="2212"/>
      <c r="AT1263" s="2212"/>
      <c r="AU1263" s="2212"/>
      <c r="AV1263" s="2212"/>
      <c r="AW1263" s="2212"/>
      <c r="AX1263" s="1590"/>
      <c r="AY1263" s="1634"/>
      <c r="BA1263" s="1672"/>
      <c r="BB1263" s="1744"/>
      <c r="CI1263" s="1634"/>
      <c r="CJ1263" s="1634"/>
    </row>
    <row r="1264" spans="1:91">
      <c r="A1264" s="1591"/>
      <c r="C1264" s="2208" t="s">
        <v>2169</v>
      </c>
      <c r="D1264" s="2211"/>
      <c r="E1264" s="2211"/>
      <c r="F1264" s="2211"/>
      <c r="G1264" s="2211"/>
      <c r="H1264" s="2211"/>
      <c r="I1264" s="2211"/>
      <c r="J1264" s="2211"/>
      <c r="K1264" s="2211"/>
      <c r="L1264" s="2211"/>
      <c r="M1264" s="2211"/>
      <c r="N1264" s="2211"/>
      <c r="O1264" s="2211"/>
      <c r="P1264" s="2211"/>
      <c r="Q1264" s="2211"/>
      <c r="R1264" s="2211"/>
      <c r="S1264" s="2211"/>
      <c r="T1264" s="2211"/>
      <c r="U1264" s="2211"/>
      <c r="V1264" s="1739"/>
      <c r="W1264" s="2209"/>
      <c r="X1264" s="2209"/>
      <c r="Y1264" s="2209"/>
      <c r="Z1264" s="2209"/>
      <c r="AA1264" s="2209"/>
      <c r="AB1264" s="2209"/>
      <c r="AC1264" s="2209"/>
      <c r="AD1264" s="2209"/>
      <c r="AE1264" s="2210">
        <v>375250909.09090906</v>
      </c>
      <c r="AF1264" s="2210"/>
      <c r="AG1264" s="2210"/>
      <c r="AH1264" s="2210"/>
      <c r="AI1264" s="2210"/>
      <c r="AJ1264" s="2210"/>
      <c r="AK1264" s="2210"/>
      <c r="AL1264" s="2210"/>
      <c r="AM1264" s="2210"/>
      <c r="AN1264" s="1613"/>
      <c r="AO1264" s="2212"/>
      <c r="AP1264" s="2212"/>
      <c r="AQ1264" s="2212"/>
      <c r="AR1264" s="2212"/>
      <c r="AS1264" s="2212"/>
      <c r="AT1264" s="2212"/>
      <c r="AU1264" s="2212"/>
      <c r="AV1264" s="2212"/>
      <c r="AW1264" s="2212"/>
      <c r="AX1264" s="1590"/>
      <c r="AY1264" s="1634"/>
      <c r="BA1264" s="1672"/>
      <c r="BB1264" s="1744"/>
      <c r="CI1264" s="1634"/>
      <c r="CJ1264" s="1593"/>
    </row>
    <row r="1265" spans="1:88">
      <c r="A1265" s="1591"/>
      <c r="C1265" s="2208" t="s">
        <v>2188</v>
      </c>
      <c r="D1265" s="2211"/>
      <c r="E1265" s="2211"/>
      <c r="F1265" s="2211"/>
      <c r="G1265" s="2211"/>
      <c r="H1265" s="2211"/>
      <c r="I1265" s="2211"/>
      <c r="J1265" s="2211"/>
      <c r="K1265" s="2211"/>
      <c r="L1265" s="2211"/>
      <c r="M1265" s="2211"/>
      <c r="N1265" s="2211"/>
      <c r="O1265" s="2211"/>
      <c r="P1265" s="2211"/>
      <c r="Q1265" s="2211"/>
      <c r="R1265" s="2211"/>
      <c r="S1265" s="2211"/>
      <c r="T1265" s="2211"/>
      <c r="U1265" s="2211"/>
      <c r="V1265" s="1739"/>
      <c r="W1265" s="2209"/>
      <c r="X1265" s="2209"/>
      <c r="Y1265" s="2209"/>
      <c r="Z1265" s="2209"/>
      <c r="AA1265" s="2209"/>
      <c r="AB1265" s="2209"/>
      <c r="AC1265" s="2209"/>
      <c r="AD1265" s="2209"/>
      <c r="AE1265" s="2210">
        <v>619164000</v>
      </c>
      <c r="AF1265" s="2210"/>
      <c r="AG1265" s="2210"/>
      <c r="AH1265" s="2210"/>
      <c r="AI1265" s="2210"/>
      <c r="AJ1265" s="2210"/>
      <c r="AK1265" s="2210"/>
      <c r="AL1265" s="2210"/>
      <c r="AM1265" s="2210"/>
      <c r="AN1265" s="1613"/>
      <c r="AO1265" s="2212"/>
      <c r="AP1265" s="2212"/>
      <c r="AQ1265" s="2212"/>
      <c r="AR1265" s="2212"/>
      <c r="AS1265" s="2212"/>
      <c r="AT1265" s="2212"/>
      <c r="AU1265" s="2212"/>
      <c r="AV1265" s="2212"/>
      <c r="AW1265" s="2212"/>
      <c r="AX1265" s="1590"/>
      <c r="AY1265" s="1634"/>
      <c r="BA1265" s="1672"/>
      <c r="BB1265" s="1744"/>
      <c r="CI1265" s="1634"/>
      <c r="CJ1265" s="1634"/>
    </row>
    <row r="1266" spans="1:88" ht="30" customHeight="1">
      <c r="A1266" s="1572"/>
      <c r="B1266" s="1702"/>
      <c r="C1266" s="2213" t="s">
        <v>2031</v>
      </c>
      <c r="D1266" s="2213"/>
      <c r="E1266" s="2213"/>
      <c r="F1266" s="2213"/>
      <c r="G1266" s="2213"/>
      <c r="H1266" s="2213"/>
      <c r="I1266" s="2213"/>
      <c r="J1266" s="2213"/>
      <c r="K1266" s="2213"/>
      <c r="L1266" s="2213"/>
      <c r="M1266" s="2213"/>
      <c r="N1266" s="2213"/>
      <c r="O1266" s="2213"/>
      <c r="P1266" s="2213"/>
      <c r="Q1266" s="2213"/>
      <c r="R1266" s="2213"/>
      <c r="S1266" s="2213"/>
      <c r="T1266" s="2213"/>
      <c r="U1266" s="2213"/>
      <c r="V1266" s="1739"/>
      <c r="W1266" s="2209" t="s">
        <v>1393</v>
      </c>
      <c r="X1266" s="2209"/>
      <c r="Y1266" s="2209"/>
      <c r="Z1266" s="2209"/>
      <c r="AA1266" s="2209"/>
      <c r="AB1266" s="2209"/>
      <c r="AC1266" s="2209"/>
      <c r="AD1266" s="2209"/>
      <c r="AE1266" s="2210"/>
      <c r="AF1266" s="2210"/>
      <c r="AG1266" s="2210"/>
      <c r="AH1266" s="2210"/>
      <c r="AI1266" s="2210"/>
      <c r="AJ1266" s="2210"/>
      <c r="AK1266" s="2210"/>
      <c r="AL1266" s="2210"/>
      <c r="AM1266" s="2210"/>
      <c r="AN1266" s="1613"/>
      <c r="AO1266" s="2210"/>
      <c r="AP1266" s="2210"/>
      <c r="AQ1266" s="2210"/>
      <c r="AR1266" s="2210"/>
      <c r="AS1266" s="2210"/>
      <c r="AT1266" s="2210"/>
      <c r="AU1266" s="2210"/>
      <c r="AV1266" s="2210"/>
      <c r="AW1266" s="2210"/>
      <c r="AX1266" s="1590"/>
      <c r="AY1266" s="1634"/>
      <c r="AZ1266" s="1702"/>
      <c r="BA1266" s="1702"/>
      <c r="BB1266" s="1744"/>
      <c r="CI1266" s="1634"/>
      <c r="CJ1266" s="1634"/>
    </row>
    <row r="1267" spans="1:88">
      <c r="A1267" s="1591"/>
      <c r="C1267" s="2217" t="s">
        <v>2114</v>
      </c>
      <c r="D1267" s="2217"/>
      <c r="E1267" s="2217"/>
      <c r="F1267" s="2217"/>
      <c r="G1267" s="2217"/>
      <c r="H1267" s="2217"/>
      <c r="I1267" s="2217"/>
      <c r="J1267" s="2217"/>
      <c r="K1267" s="2217"/>
      <c r="L1267" s="2217"/>
      <c r="M1267" s="2217"/>
      <c r="N1267" s="2217"/>
      <c r="O1267" s="2217"/>
      <c r="P1267" s="2217"/>
      <c r="Q1267" s="2217"/>
      <c r="R1267" s="2217"/>
      <c r="S1267" s="2217"/>
      <c r="T1267" s="2217"/>
      <c r="U1267" s="2217"/>
      <c r="V1267" s="1739"/>
      <c r="W1267" s="2209"/>
      <c r="X1267" s="2209"/>
      <c r="Y1267" s="2209"/>
      <c r="Z1267" s="2209"/>
      <c r="AA1267" s="2209"/>
      <c r="AB1267" s="2209"/>
      <c r="AC1267" s="2209"/>
      <c r="AD1267" s="2209"/>
      <c r="AE1267" s="2210">
        <v>5378494181</v>
      </c>
      <c r="AF1267" s="2210"/>
      <c r="AG1267" s="2210"/>
      <c r="AH1267" s="2210"/>
      <c r="AI1267" s="2210"/>
      <c r="AJ1267" s="2210"/>
      <c r="AK1267" s="2210"/>
      <c r="AL1267" s="2210"/>
      <c r="AM1267" s="2210"/>
      <c r="AN1267" s="1613"/>
      <c r="AO1267" s="2210"/>
      <c r="AP1267" s="2210"/>
      <c r="AQ1267" s="2210"/>
      <c r="AR1267" s="2210"/>
      <c r="AS1267" s="2210"/>
      <c r="AT1267" s="2210"/>
      <c r="AU1267" s="2210"/>
      <c r="AV1267" s="2210"/>
      <c r="AW1267" s="2210"/>
      <c r="AX1267" s="1590"/>
      <c r="AY1267" s="1634"/>
      <c r="BA1267" s="1672"/>
      <c r="BB1267" s="1744"/>
      <c r="CI1267" s="1634"/>
      <c r="CJ1267" s="1589"/>
    </row>
    <row r="1268" spans="1:88">
      <c r="A1268" s="1591"/>
      <c r="C1268" s="2217" t="s">
        <v>2115</v>
      </c>
      <c r="D1268" s="2217"/>
      <c r="E1268" s="2217"/>
      <c r="F1268" s="2217"/>
      <c r="G1268" s="2217"/>
      <c r="H1268" s="2217"/>
      <c r="I1268" s="2217"/>
      <c r="J1268" s="2217"/>
      <c r="K1268" s="2217"/>
      <c r="L1268" s="2217"/>
      <c r="M1268" s="2217"/>
      <c r="N1268" s="2217"/>
      <c r="O1268" s="2217"/>
      <c r="P1268" s="2217"/>
      <c r="Q1268" s="2217"/>
      <c r="R1268" s="2217"/>
      <c r="S1268" s="2217"/>
      <c r="T1268" s="2217"/>
      <c r="U1268" s="2217"/>
      <c r="V1268" s="1739"/>
      <c r="W1268" s="2209"/>
      <c r="X1268" s="2209"/>
      <c r="Y1268" s="2209"/>
      <c r="Z1268" s="2209"/>
      <c r="AA1268" s="2209"/>
      <c r="AB1268" s="2209"/>
      <c r="AC1268" s="2209"/>
      <c r="AD1268" s="2209"/>
      <c r="AE1268" s="2210">
        <v>128328658</v>
      </c>
      <c r="AF1268" s="2210"/>
      <c r="AG1268" s="2210"/>
      <c r="AH1268" s="2210"/>
      <c r="AI1268" s="2210"/>
      <c r="AJ1268" s="2210"/>
      <c r="AK1268" s="2210"/>
      <c r="AL1268" s="2210"/>
      <c r="AM1268" s="2210"/>
      <c r="AN1268" s="1613"/>
      <c r="AO1268" s="2210"/>
      <c r="AP1268" s="2210"/>
      <c r="AQ1268" s="2210"/>
      <c r="AR1268" s="2210"/>
      <c r="AS1268" s="2210"/>
      <c r="AT1268" s="2210"/>
      <c r="AU1268" s="2210"/>
      <c r="AV1268" s="2210"/>
      <c r="AW1268" s="2210"/>
      <c r="AX1268" s="1590"/>
      <c r="AY1268" s="1634"/>
      <c r="BA1268" s="1672"/>
      <c r="BB1268" s="1744"/>
      <c r="CI1268" s="1634"/>
      <c r="CJ1268" s="1634"/>
    </row>
    <row r="1269" spans="1:88">
      <c r="A1269" s="1591"/>
      <c r="C1269" s="2213" t="s">
        <v>2187</v>
      </c>
      <c r="D1269" s="2213"/>
      <c r="E1269" s="2213"/>
      <c r="F1269" s="2213"/>
      <c r="G1269" s="2213"/>
      <c r="H1269" s="2213"/>
      <c r="I1269" s="2213"/>
      <c r="J1269" s="2213"/>
      <c r="K1269" s="2213"/>
      <c r="L1269" s="2213"/>
      <c r="M1269" s="2213"/>
      <c r="N1269" s="2213"/>
      <c r="O1269" s="2213"/>
      <c r="P1269" s="2213"/>
      <c r="Q1269" s="2213"/>
      <c r="R1269" s="2213"/>
      <c r="S1269" s="2213"/>
      <c r="T1269" s="2213"/>
      <c r="U1269" s="2213"/>
      <c r="V1269" s="1739"/>
      <c r="W1269" s="2209"/>
      <c r="X1269" s="2209"/>
      <c r="Y1269" s="2209"/>
      <c r="Z1269" s="2209"/>
      <c r="AA1269" s="2209"/>
      <c r="AB1269" s="2209"/>
      <c r="AC1269" s="2209"/>
      <c r="AD1269" s="2209"/>
      <c r="AE1269" s="2210"/>
      <c r="AF1269" s="2210"/>
      <c r="AG1269" s="2210"/>
      <c r="AH1269" s="2210"/>
      <c r="AI1269" s="2210"/>
      <c r="AJ1269" s="2210"/>
      <c r="AK1269" s="2210"/>
      <c r="AL1269" s="2210"/>
      <c r="AM1269" s="2210"/>
      <c r="AN1269" s="1613"/>
      <c r="AO1269" s="2210"/>
      <c r="AP1269" s="2210"/>
      <c r="AQ1269" s="2210"/>
      <c r="AR1269" s="2210"/>
      <c r="AS1269" s="2210"/>
      <c r="AT1269" s="2210"/>
      <c r="AU1269" s="2210"/>
      <c r="AV1269" s="2210"/>
      <c r="AW1269" s="2210"/>
      <c r="AX1269" s="1590"/>
      <c r="AY1269" s="1634"/>
      <c r="BA1269" s="1672"/>
      <c r="BB1269" s="1744"/>
      <c r="CI1269" s="1634"/>
      <c r="CJ1269" s="1634"/>
    </row>
    <row r="1270" spans="1:88" ht="15" customHeight="1">
      <c r="A1270" s="1591"/>
      <c r="C1270" s="2208" t="s">
        <v>2106</v>
      </c>
      <c r="D1270" s="2208"/>
      <c r="E1270" s="2208"/>
      <c r="F1270" s="2208"/>
      <c r="G1270" s="2208"/>
      <c r="H1270" s="2208"/>
      <c r="I1270" s="2208"/>
      <c r="J1270" s="2208"/>
      <c r="K1270" s="2208"/>
      <c r="L1270" s="2208"/>
      <c r="M1270" s="2208"/>
      <c r="N1270" s="2208"/>
      <c r="O1270" s="2208"/>
      <c r="P1270" s="2208"/>
      <c r="Q1270" s="2208"/>
      <c r="R1270" s="2208"/>
      <c r="S1270" s="2208"/>
      <c r="T1270" s="2208"/>
      <c r="U1270" s="2208"/>
      <c r="V1270" s="1739"/>
      <c r="W1270" s="2209"/>
      <c r="X1270" s="2209"/>
      <c r="Y1270" s="2209"/>
      <c r="Z1270" s="2209"/>
      <c r="AA1270" s="2209"/>
      <c r="AB1270" s="2209"/>
      <c r="AC1270" s="2209"/>
      <c r="AD1270" s="2209"/>
      <c r="AE1270" s="2210">
        <v>498470520</v>
      </c>
      <c r="AF1270" s="2210"/>
      <c r="AG1270" s="2210"/>
      <c r="AH1270" s="2210"/>
      <c r="AI1270" s="2210"/>
      <c r="AJ1270" s="2210"/>
      <c r="AK1270" s="2210"/>
      <c r="AL1270" s="2210"/>
      <c r="AM1270" s="2210"/>
      <c r="AN1270" s="1613"/>
      <c r="AO1270" s="2210"/>
      <c r="AP1270" s="2210"/>
      <c r="AQ1270" s="2210"/>
      <c r="AR1270" s="2210"/>
      <c r="AS1270" s="2210"/>
      <c r="AT1270" s="2210"/>
      <c r="AU1270" s="2210"/>
      <c r="AV1270" s="2210"/>
      <c r="AW1270" s="2210"/>
      <c r="AX1270" s="1590"/>
      <c r="AY1270" s="1634"/>
      <c r="BA1270" s="1672"/>
      <c r="BB1270" s="1744"/>
      <c r="CI1270" s="1592"/>
      <c r="CJ1270" s="1634"/>
    </row>
    <row r="1271" spans="1:88" ht="60" customHeight="1">
      <c r="A1271" s="1591"/>
      <c r="C1271" s="2213" t="s">
        <v>2173</v>
      </c>
      <c r="D1271" s="2213"/>
      <c r="E1271" s="2213"/>
      <c r="F1271" s="2213"/>
      <c r="G1271" s="2213"/>
      <c r="H1271" s="2213"/>
      <c r="I1271" s="2213"/>
      <c r="J1271" s="2213"/>
      <c r="K1271" s="2213"/>
      <c r="L1271" s="2213"/>
      <c r="M1271" s="2213"/>
      <c r="N1271" s="2213"/>
      <c r="O1271" s="2213"/>
      <c r="P1271" s="2213"/>
      <c r="Q1271" s="2213"/>
      <c r="R1271" s="2213"/>
      <c r="S1271" s="2213"/>
      <c r="T1271" s="2213"/>
      <c r="U1271" s="2213"/>
      <c r="V1271" s="1739"/>
      <c r="W1271" s="2209" t="s">
        <v>2204</v>
      </c>
      <c r="X1271" s="2209"/>
      <c r="Y1271" s="2209"/>
      <c r="Z1271" s="2209"/>
      <c r="AA1271" s="2209"/>
      <c r="AB1271" s="2209"/>
      <c r="AC1271" s="2209"/>
      <c r="AD1271" s="2209"/>
      <c r="AE1271" s="2214"/>
      <c r="AF1271" s="2214"/>
      <c r="AG1271" s="2214"/>
      <c r="AH1271" s="2214"/>
      <c r="AI1271" s="2214"/>
      <c r="AJ1271" s="2214"/>
      <c r="AK1271" s="2214"/>
      <c r="AL1271" s="2214"/>
      <c r="AM1271" s="2214"/>
      <c r="AN1271" s="1615"/>
      <c r="AO1271" s="2214"/>
      <c r="AP1271" s="2214"/>
      <c r="AQ1271" s="2214"/>
      <c r="AR1271" s="2214"/>
      <c r="AS1271" s="2214"/>
      <c r="AT1271" s="2214"/>
      <c r="AU1271" s="2214"/>
      <c r="AV1271" s="2214"/>
      <c r="AW1271" s="2214"/>
      <c r="AX1271" s="1590"/>
      <c r="AY1271" s="1634"/>
      <c r="BA1271" s="1672"/>
      <c r="BB1271" s="1744"/>
      <c r="CI1271" s="1634"/>
      <c r="CJ1271" s="1634"/>
    </row>
    <row r="1272" spans="1:88" hidden="1">
      <c r="A1272" s="1591"/>
      <c r="C1272" s="2216"/>
      <c r="D1272" s="2216"/>
      <c r="E1272" s="2216"/>
      <c r="F1272" s="2216"/>
      <c r="G1272" s="2216"/>
      <c r="H1272" s="2216"/>
      <c r="I1272" s="2216"/>
      <c r="J1272" s="2216"/>
      <c r="K1272" s="2216"/>
      <c r="L1272" s="2216"/>
      <c r="M1272" s="2216"/>
      <c r="N1272" s="2216"/>
      <c r="O1272" s="2216"/>
      <c r="P1272" s="2216"/>
      <c r="Q1272" s="2216"/>
      <c r="R1272" s="2216"/>
      <c r="S1272" s="2216"/>
      <c r="T1272" s="2216"/>
      <c r="U1272" s="2216"/>
      <c r="V1272" s="1632"/>
      <c r="W1272" s="2060"/>
      <c r="X1272" s="2060"/>
      <c r="Y1272" s="2060"/>
      <c r="Z1272" s="2060"/>
      <c r="AA1272" s="2060"/>
      <c r="AB1272" s="2060"/>
      <c r="AC1272" s="2060"/>
      <c r="AD1272" s="2060"/>
      <c r="AE1272" s="2210"/>
      <c r="AF1272" s="2210"/>
      <c r="AG1272" s="2210"/>
      <c r="AH1272" s="2210"/>
      <c r="AI1272" s="2210"/>
      <c r="AJ1272" s="2210"/>
      <c r="AK1272" s="2210"/>
      <c r="AL1272" s="2210"/>
      <c r="AM1272" s="2210"/>
      <c r="AN1272" s="1613"/>
      <c r="AO1272" s="2210"/>
      <c r="AP1272" s="2210"/>
      <c r="AQ1272" s="2210"/>
      <c r="AR1272" s="2210"/>
      <c r="AS1272" s="2210"/>
      <c r="AT1272" s="2210"/>
      <c r="AU1272" s="2210"/>
      <c r="AV1272" s="2210"/>
      <c r="AW1272" s="2210"/>
      <c r="AX1272" s="1590"/>
      <c r="AY1272" s="1634"/>
      <c r="BA1272" s="1672"/>
      <c r="BB1272" s="1744"/>
      <c r="CI1272" s="1634"/>
      <c r="CJ1272" s="1634"/>
    </row>
    <row r="1273" spans="1:88">
      <c r="A1273" s="1591"/>
      <c r="C1273" s="2216" t="s">
        <v>2174</v>
      </c>
      <c r="D1273" s="2216"/>
      <c r="E1273" s="2216"/>
      <c r="F1273" s="2216"/>
      <c r="G1273" s="2216"/>
      <c r="H1273" s="2216"/>
      <c r="I1273" s="2216"/>
      <c r="J1273" s="2216"/>
      <c r="K1273" s="2216"/>
      <c r="L1273" s="2216"/>
      <c r="M1273" s="2216"/>
      <c r="N1273" s="2216"/>
      <c r="O1273" s="2216"/>
      <c r="P1273" s="2216"/>
      <c r="Q1273" s="2216"/>
      <c r="R1273" s="2216"/>
      <c r="S1273" s="2216"/>
      <c r="T1273" s="2216"/>
      <c r="U1273" s="2216"/>
      <c r="V1273" s="1632"/>
      <c r="W1273" s="2060"/>
      <c r="X1273" s="2060"/>
      <c r="Y1273" s="2060"/>
      <c r="Z1273" s="2060"/>
      <c r="AA1273" s="2060"/>
      <c r="AB1273" s="2060"/>
      <c r="AC1273" s="2060"/>
      <c r="AD1273" s="2060"/>
      <c r="AE1273" s="2210">
        <v>3636363636</v>
      </c>
      <c r="AF1273" s="2210"/>
      <c r="AG1273" s="2210"/>
      <c r="AH1273" s="2210"/>
      <c r="AI1273" s="2210"/>
      <c r="AJ1273" s="2210"/>
      <c r="AK1273" s="2210"/>
      <c r="AL1273" s="2210"/>
      <c r="AM1273" s="2210"/>
      <c r="AN1273" s="1613"/>
      <c r="AO1273" s="2210"/>
      <c r="AP1273" s="2210"/>
      <c r="AQ1273" s="2210"/>
      <c r="AR1273" s="2210"/>
      <c r="AS1273" s="2210"/>
      <c r="AT1273" s="2210"/>
      <c r="AU1273" s="2210"/>
      <c r="AV1273" s="2210"/>
      <c r="AW1273" s="2210"/>
      <c r="AX1273" s="1590"/>
      <c r="AY1273" s="1634"/>
      <c r="BA1273" s="1672"/>
      <c r="BB1273" s="1744"/>
      <c r="CI1273" s="1634"/>
      <c r="CJ1273" s="1634"/>
    </row>
    <row r="1274" spans="1:88">
      <c r="A1274" s="1591"/>
      <c r="C1274" s="2215"/>
      <c r="D1274" s="2215"/>
      <c r="E1274" s="2215"/>
      <c r="F1274" s="2215"/>
      <c r="G1274" s="2215"/>
      <c r="H1274" s="2215"/>
      <c r="I1274" s="2215"/>
      <c r="J1274" s="2215"/>
      <c r="K1274" s="2215"/>
      <c r="L1274" s="2215"/>
      <c r="M1274" s="2215"/>
      <c r="N1274" s="2215"/>
      <c r="O1274" s="2215"/>
      <c r="P1274" s="2215"/>
      <c r="Q1274" s="2215"/>
      <c r="R1274" s="2215"/>
      <c r="S1274" s="2215"/>
      <c r="T1274" s="2215"/>
      <c r="U1274" s="2215"/>
      <c r="V1274" s="1632"/>
      <c r="W1274" s="2060"/>
      <c r="X1274" s="2060"/>
      <c r="Y1274" s="2060"/>
      <c r="Z1274" s="2060"/>
      <c r="AA1274" s="2060"/>
      <c r="AB1274" s="2060"/>
      <c r="AC1274" s="2060"/>
      <c r="AD1274" s="2060"/>
      <c r="AE1274" s="2210"/>
      <c r="AF1274" s="2210"/>
      <c r="AG1274" s="2210"/>
      <c r="AH1274" s="2210"/>
      <c r="AI1274" s="2210"/>
      <c r="AJ1274" s="2210"/>
      <c r="AK1274" s="2210"/>
      <c r="AL1274" s="2210"/>
      <c r="AM1274" s="2210"/>
      <c r="AN1274" s="1613"/>
      <c r="AO1274" s="2210"/>
      <c r="AP1274" s="2210"/>
      <c r="AQ1274" s="2210"/>
      <c r="AR1274" s="2210"/>
      <c r="AS1274" s="2210"/>
      <c r="AT1274" s="2210"/>
      <c r="AU1274" s="2210"/>
      <c r="AV1274" s="2210"/>
      <c r="AW1274" s="2210"/>
      <c r="AX1274" s="1590"/>
      <c r="AY1274" s="1634"/>
      <c r="BA1274" s="1672"/>
      <c r="BB1274" s="1744"/>
      <c r="CI1274" s="1634"/>
      <c r="CJ1274" s="1634"/>
    </row>
    <row r="1275" spans="1:88">
      <c r="A1275" s="1591"/>
      <c r="C1275" s="2216"/>
      <c r="D1275" s="2216"/>
      <c r="E1275" s="2216"/>
      <c r="F1275" s="2216"/>
      <c r="G1275" s="2216"/>
      <c r="H1275" s="2216"/>
      <c r="I1275" s="2216"/>
      <c r="J1275" s="2216"/>
      <c r="K1275" s="2216"/>
      <c r="L1275" s="2216"/>
      <c r="M1275" s="2216"/>
      <c r="N1275" s="2216"/>
      <c r="O1275" s="2216"/>
      <c r="P1275" s="2216"/>
      <c r="Q1275" s="2216"/>
      <c r="R1275" s="2216"/>
      <c r="S1275" s="2216"/>
      <c r="T1275" s="2216"/>
      <c r="U1275" s="2216"/>
      <c r="V1275" s="1632"/>
      <c r="W1275" s="2060"/>
      <c r="X1275" s="2060"/>
      <c r="Y1275" s="2060"/>
      <c r="Z1275" s="2060"/>
      <c r="AA1275" s="2060"/>
      <c r="AB1275" s="2060"/>
      <c r="AC1275" s="2060"/>
      <c r="AD1275" s="2060"/>
      <c r="AE1275" s="2210"/>
      <c r="AF1275" s="2210"/>
      <c r="AG1275" s="2210"/>
      <c r="AH1275" s="2210"/>
      <c r="AI1275" s="2210"/>
      <c r="AJ1275" s="2210"/>
      <c r="AK1275" s="2210"/>
      <c r="AL1275" s="2210"/>
      <c r="AM1275" s="2210"/>
      <c r="AN1275" s="1613"/>
      <c r="AO1275" s="2210"/>
      <c r="AP1275" s="2210"/>
      <c r="AQ1275" s="2210"/>
      <c r="AR1275" s="2210"/>
      <c r="AS1275" s="2210"/>
      <c r="AT1275" s="2210"/>
      <c r="AU1275" s="2210"/>
      <c r="AV1275" s="2210"/>
      <c r="AW1275" s="2210"/>
      <c r="AX1275" s="1590"/>
      <c r="AY1275" s="1634"/>
      <c r="BA1275" s="1672"/>
      <c r="BB1275" s="1744"/>
      <c r="CI1275" s="1634"/>
      <c r="CJ1275" s="1634"/>
    </row>
    <row r="1276" spans="1:88">
      <c r="A1276" s="1591"/>
      <c r="C1276" s="2216"/>
      <c r="D1276" s="2216"/>
      <c r="E1276" s="2216"/>
      <c r="F1276" s="2216"/>
      <c r="G1276" s="2216"/>
      <c r="H1276" s="2216"/>
      <c r="I1276" s="2216"/>
      <c r="J1276" s="2216"/>
      <c r="K1276" s="2216"/>
      <c r="L1276" s="2216"/>
      <c r="M1276" s="2216"/>
      <c r="N1276" s="2216"/>
      <c r="O1276" s="2216"/>
      <c r="P1276" s="2216"/>
      <c r="Q1276" s="2216"/>
      <c r="R1276" s="2216"/>
      <c r="S1276" s="2216"/>
      <c r="T1276" s="2216"/>
      <c r="U1276" s="2216"/>
      <c r="V1276" s="1632"/>
      <c r="W1276" s="2060"/>
      <c r="X1276" s="2060"/>
      <c r="Y1276" s="2060"/>
      <c r="Z1276" s="2060"/>
      <c r="AA1276" s="2060"/>
      <c r="AB1276" s="2060"/>
      <c r="AC1276" s="2060"/>
      <c r="AD1276" s="2060"/>
      <c r="AE1276" s="2210"/>
      <c r="AF1276" s="2210"/>
      <c r="AG1276" s="2210"/>
      <c r="AH1276" s="2210"/>
      <c r="AI1276" s="2210"/>
      <c r="AJ1276" s="2210"/>
      <c r="AK1276" s="2210"/>
      <c r="AL1276" s="2210"/>
      <c r="AM1276" s="2210"/>
      <c r="AN1276" s="1613"/>
      <c r="AO1276" s="2210"/>
      <c r="AP1276" s="2210"/>
      <c r="AQ1276" s="2210"/>
      <c r="AR1276" s="2210"/>
      <c r="AS1276" s="2210"/>
      <c r="AT1276" s="2210"/>
      <c r="AU1276" s="2210"/>
      <c r="AV1276" s="2210"/>
      <c r="AW1276" s="2210"/>
      <c r="AX1276" s="1590"/>
      <c r="AY1276" s="1634"/>
      <c r="BA1276" s="1672"/>
      <c r="BB1276" s="1744"/>
      <c r="CI1276" s="1634"/>
      <c r="CJ1276" s="1634"/>
    </row>
    <row r="1277" spans="1:88" ht="78.75" customHeight="1">
      <c r="A1277" s="1591"/>
      <c r="C1277" s="2215" t="s">
        <v>2175</v>
      </c>
      <c r="D1277" s="2215"/>
      <c r="E1277" s="2215"/>
      <c r="F1277" s="2215"/>
      <c r="G1277" s="2215"/>
      <c r="H1277" s="2215"/>
      <c r="I1277" s="2215"/>
      <c r="J1277" s="2215"/>
      <c r="K1277" s="2215"/>
      <c r="L1277" s="2215"/>
      <c r="M1277" s="2215"/>
      <c r="N1277" s="2215"/>
      <c r="O1277" s="2215"/>
      <c r="P1277" s="2215"/>
      <c r="Q1277" s="2215"/>
      <c r="R1277" s="2215"/>
      <c r="S1277" s="2215"/>
      <c r="T1277" s="2215"/>
      <c r="U1277" s="2215"/>
      <c r="V1277" s="1632"/>
      <c r="W1277" s="2612" t="s">
        <v>2206</v>
      </c>
      <c r="X1277" s="2612"/>
      <c r="Y1277" s="2612"/>
      <c r="Z1277" s="2612"/>
      <c r="AA1277" s="2612"/>
      <c r="AB1277" s="2612"/>
      <c r="AC1277" s="2612"/>
      <c r="AD1277" s="2612"/>
      <c r="AE1277" s="2210"/>
      <c r="AF1277" s="2210"/>
      <c r="AG1277" s="2210"/>
      <c r="AH1277" s="2210"/>
      <c r="AI1277" s="2210"/>
      <c r="AJ1277" s="2210"/>
      <c r="AK1277" s="2210"/>
      <c r="AL1277" s="2210"/>
      <c r="AM1277" s="2210"/>
      <c r="AN1277" s="1613"/>
      <c r="AO1277" s="2210"/>
      <c r="AP1277" s="2210"/>
      <c r="AQ1277" s="2210"/>
      <c r="AR1277" s="2210"/>
      <c r="AS1277" s="2210"/>
      <c r="AT1277" s="2210"/>
      <c r="AU1277" s="2210"/>
      <c r="AV1277" s="2210"/>
      <c r="AW1277" s="2210"/>
      <c r="AX1277" s="1590"/>
      <c r="AY1277" s="1634"/>
      <c r="BA1277" s="1672"/>
      <c r="BB1277" s="1744"/>
      <c r="CI1277" s="1634"/>
      <c r="CJ1277" s="1634"/>
    </row>
    <row r="1278" spans="1:88">
      <c r="A1278" s="1591"/>
      <c r="C1278" s="2216" t="s">
        <v>734</v>
      </c>
      <c r="D1278" s="2216"/>
      <c r="E1278" s="2216"/>
      <c r="F1278" s="2216"/>
      <c r="G1278" s="2216"/>
      <c r="H1278" s="2216"/>
      <c r="I1278" s="2216"/>
      <c r="J1278" s="2216"/>
      <c r="K1278" s="2216"/>
      <c r="L1278" s="2216"/>
      <c r="M1278" s="2216"/>
      <c r="N1278" s="2216"/>
      <c r="O1278" s="2216"/>
      <c r="P1278" s="2216"/>
      <c r="Q1278" s="2216"/>
      <c r="R1278" s="2216"/>
      <c r="S1278" s="2216"/>
      <c r="T1278" s="2216"/>
      <c r="U1278" s="2216"/>
      <c r="V1278" s="1632"/>
      <c r="W1278" s="2060"/>
      <c r="X1278" s="2060"/>
      <c r="Y1278" s="2060"/>
      <c r="Z1278" s="2060"/>
      <c r="AA1278" s="2060"/>
      <c r="AB1278" s="2060"/>
      <c r="AC1278" s="2060"/>
      <c r="AD1278" s="2060"/>
      <c r="AE1278" s="2210">
        <v>32020879381</v>
      </c>
      <c r="AF1278" s="2210"/>
      <c r="AG1278" s="2210"/>
      <c r="AH1278" s="2210"/>
      <c r="AI1278" s="2210"/>
      <c r="AJ1278" s="2210"/>
      <c r="AK1278" s="2210"/>
      <c r="AL1278" s="2210"/>
      <c r="AM1278" s="2210"/>
      <c r="AN1278" s="1613"/>
      <c r="AO1278" s="2210"/>
      <c r="AP1278" s="2210"/>
      <c r="AQ1278" s="2210"/>
      <c r="AR1278" s="2210"/>
      <c r="AS1278" s="2210"/>
      <c r="AT1278" s="2210"/>
      <c r="AU1278" s="2210"/>
      <c r="AV1278" s="2210"/>
      <c r="AW1278" s="2210"/>
      <c r="AX1278" s="1590"/>
      <c r="AY1278" s="1634"/>
      <c r="BA1278" s="1672"/>
      <c r="BB1278" s="1744"/>
      <c r="CI1278" s="1634"/>
      <c r="CJ1278" s="1634"/>
    </row>
    <row r="1279" spans="1:88">
      <c r="A1279" s="1591"/>
      <c r="C1279" s="2216"/>
      <c r="D1279" s="2216"/>
      <c r="E1279" s="2216"/>
      <c r="F1279" s="2216"/>
      <c r="G1279" s="2216"/>
      <c r="H1279" s="2216"/>
      <c r="I1279" s="2216"/>
      <c r="J1279" s="2216"/>
      <c r="K1279" s="2216"/>
      <c r="L1279" s="2216"/>
      <c r="M1279" s="2216"/>
      <c r="N1279" s="2216"/>
      <c r="O1279" s="2216"/>
      <c r="P1279" s="2216"/>
      <c r="Q1279" s="2216"/>
      <c r="R1279" s="2216"/>
      <c r="S1279" s="2216"/>
      <c r="T1279" s="2216"/>
      <c r="U1279" s="2216"/>
      <c r="V1279" s="1632"/>
      <c r="W1279" s="2060"/>
      <c r="X1279" s="2060"/>
      <c r="Y1279" s="2060"/>
      <c r="Z1279" s="2060"/>
      <c r="AA1279" s="2060"/>
      <c r="AB1279" s="2060"/>
      <c r="AC1279" s="2060"/>
      <c r="AD1279" s="2060"/>
      <c r="AE1279" s="2210"/>
      <c r="AF1279" s="2210"/>
      <c r="AG1279" s="2210"/>
      <c r="AH1279" s="2210"/>
      <c r="AI1279" s="2210"/>
      <c r="AJ1279" s="2210"/>
      <c r="AK1279" s="2210"/>
      <c r="AL1279" s="2210"/>
      <c r="AM1279" s="2210"/>
      <c r="AN1279" s="1613"/>
      <c r="AO1279" s="2210"/>
      <c r="AP1279" s="2210"/>
      <c r="AQ1279" s="2210"/>
      <c r="AR1279" s="2210"/>
      <c r="AS1279" s="2210"/>
      <c r="AT1279" s="2210"/>
      <c r="AU1279" s="2210"/>
      <c r="AV1279" s="2210"/>
      <c r="AW1279" s="2210"/>
      <c r="AX1279" s="1590"/>
      <c r="AY1279" s="1634"/>
      <c r="BA1279" s="1672"/>
      <c r="BB1279" s="1744"/>
      <c r="CI1279" s="1634"/>
      <c r="CJ1279" s="1634"/>
    </row>
    <row r="1280" spans="1:88" ht="15" customHeight="1">
      <c r="A1280" s="1591"/>
      <c r="C1280" s="2215" t="s">
        <v>2176</v>
      </c>
      <c r="D1280" s="2215"/>
      <c r="E1280" s="2215"/>
      <c r="F1280" s="2215"/>
      <c r="G1280" s="2215"/>
      <c r="H1280" s="2215"/>
      <c r="I1280" s="2215"/>
      <c r="J1280" s="2215"/>
      <c r="K1280" s="2215"/>
      <c r="L1280" s="2215"/>
      <c r="M1280" s="2215"/>
      <c r="N1280" s="2215"/>
      <c r="O1280" s="2215"/>
      <c r="P1280" s="2215"/>
      <c r="Q1280" s="2215"/>
      <c r="R1280" s="2215"/>
      <c r="S1280" s="2215"/>
      <c r="T1280" s="2215"/>
      <c r="U1280" s="2215"/>
      <c r="V1280" s="1632"/>
      <c r="W1280" s="2060" t="s">
        <v>2203</v>
      </c>
      <c r="X1280" s="2060"/>
      <c r="Y1280" s="2060"/>
      <c r="Z1280" s="2060"/>
      <c r="AA1280" s="2060"/>
      <c r="AB1280" s="2060"/>
      <c r="AC1280" s="2060"/>
      <c r="AD1280" s="2060"/>
      <c r="AE1280" s="2210"/>
      <c r="AF1280" s="2210"/>
      <c r="AG1280" s="2210"/>
      <c r="AH1280" s="2210"/>
      <c r="AI1280" s="2210"/>
      <c r="AJ1280" s="2210"/>
      <c r="AK1280" s="2210"/>
      <c r="AL1280" s="2210"/>
      <c r="AM1280" s="2210"/>
      <c r="AN1280" s="1613"/>
      <c r="AO1280" s="2210"/>
      <c r="AP1280" s="2210"/>
      <c r="AQ1280" s="2210"/>
      <c r="AR1280" s="2210"/>
      <c r="AS1280" s="2210"/>
      <c r="AT1280" s="2210"/>
      <c r="AU1280" s="2210"/>
      <c r="AV1280" s="2210"/>
      <c r="AW1280" s="2210"/>
      <c r="AX1280" s="1590"/>
      <c r="AY1280" s="1634"/>
      <c r="BA1280" s="1672"/>
      <c r="BB1280" s="1744"/>
      <c r="CI1280" s="1634"/>
      <c r="CJ1280" s="1634"/>
    </row>
    <row r="1281" spans="1:91">
      <c r="A1281" s="1591"/>
      <c r="C1281" s="2216" t="s">
        <v>2177</v>
      </c>
      <c r="D1281" s="2216"/>
      <c r="E1281" s="2216"/>
      <c r="F1281" s="2216"/>
      <c r="G1281" s="2216"/>
      <c r="H1281" s="2216"/>
      <c r="I1281" s="2216"/>
      <c r="J1281" s="2216"/>
      <c r="K1281" s="2216"/>
      <c r="L1281" s="2216"/>
      <c r="M1281" s="2216"/>
      <c r="N1281" s="2216"/>
      <c r="O1281" s="2216"/>
      <c r="P1281" s="2216"/>
      <c r="Q1281" s="2216"/>
      <c r="R1281" s="2216"/>
      <c r="S1281" s="2216"/>
      <c r="T1281" s="2216"/>
      <c r="U1281" s="2216"/>
      <c r="V1281" s="1632"/>
      <c r="W1281" s="2060"/>
      <c r="X1281" s="2060"/>
      <c r="Y1281" s="2060"/>
      <c r="Z1281" s="2060"/>
      <c r="AA1281" s="2060"/>
      <c r="AB1281" s="2060"/>
      <c r="AC1281" s="2060"/>
      <c r="AD1281" s="2060"/>
      <c r="AE1281" s="2210">
        <v>16000000000</v>
      </c>
      <c r="AF1281" s="2210"/>
      <c r="AG1281" s="2210"/>
      <c r="AH1281" s="2210"/>
      <c r="AI1281" s="2210"/>
      <c r="AJ1281" s="2210"/>
      <c r="AK1281" s="2210"/>
      <c r="AL1281" s="2210"/>
      <c r="AM1281" s="2210"/>
      <c r="AN1281" s="1613"/>
      <c r="AO1281" s="2210"/>
      <c r="AP1281" s="2210"/>
      <c r="AQ1281" s="2210"/>
      <c r="AR1281" s="2210"/>
      <c r="AS1281" s="2210"/>
      <c r="AT1281" s="2210"/>
      <c r="AU1281" s="2210"/>
      <c r="AV1281" s="2210"/>
      <c r="AW1281" s="2210"/>
      <c r="AX1281" s="1590"/>
      <c r="AY1281" s="1634"/>
      <c r="BA1281" s="1672"/>
      <c r="BB1281" s="1744"/>
      <c r="CI1281" s="1634"/>
      <c r="CJ1281" s="1634"/>
    </row>
    <row r="1282" spans="1:91">
      <c r="A1282" s="1591"/>
      <c r="C1282" s="2216" t="s">
        <v>2178</v>
      </c>
      <c r="D1282" s="2216"/>
      <c r="E1282" s="2216"/>
      <c r="F1282" s="2216"/>
      <c r="G1282" s="2216"/>
      <c r="H1282" s="2216"/>
      <c r="I1282" s="2216"/>
      <c r="J1282" s="2216"/>
      <c r="K1282" s="2216"/>
      <c r="L1282" s="2216"/>
      <c r="M1282" s="2216"/>
      <c r="N1282" s="2216"/>
      <c r="O1282" s="2216"/>
      <c r="P1282" s="2216"/>
      <c r="Q1282" s="2216"/>
      <c r="R1282" s="2216"/>
      <c r="S1282" s="2216"/>
      <c r="T1282" s="2216"/>
      <c r="U1282" s="2216"/>
      <c r="V1282" s="1632"/>
      <c r="W1282" s="2060"/>
      <c r="X1282" s="2060"/>
      <c r="Y1282" s="2060"/>
      <c r="Z1282" s="2060"/>
      <c r="AA1282" s="2060"/>
      <c r="AB1282" s="2060"/>
      <c r="AC1282" s="2060"/>
      <c r="AD1282" s="2060"/>
      <c r="AE1282" s="2210">
        <v>150798715580</v>
      </c>
      <c r="AF1282" s="2210"/>
      <c r="AG1282" s="2210"/>
      <c r="AH1282" s="2210"/>
      <c r="AI1282" s="2210"/>
      <c r="AJ1282" s="2210"/>
      <c r="AK1282" s="2210"/>
      <c r="AL1282" s="2210"/>
      <c r="AM1282" s="2210"/>
      <c r="AN1282" s="1613"/>
      <c r="AO1282" s="2210"/>
      <c r="AP1282" s="2210"/>
      <c r="AQ1282" s="2210"/>
      <c r="AR1282" s="2210"/>
      <c r="AS1282" s="2210"/>
      <c r="AT1282" s="2210"/>
      <c r="AU1282" s="2210"/>
      <c r="AV1282" s="2210"/>
      <c r="AW1282" s="2210"/>
      <c r="AX1282" s="1590"/>
      <c r="AY1282" s="1634"/>
      <c r="BA1282" s="1672"/>
      <c r="BB1282" s="1744"/>
      <c r="CI1282" s="1634"/>
      <c r="CJ1282" s="1634"/>
    </row>
    <row r="1283" spans="1:91">
      <c r="A1283" s="1591"/>
      <c r="C1283" s="2216"/>
      <c r="D1283" s="2216"/>
      <c r="E1283" s="2216"/>
      <c r="F1283" s="2216"/>
      <c r="G1283" s="2216"/>
      <c r="H1283" s="2216"/>
      <c r="I1283" s="2216"/>
      <c r="J1283" s="2216"/>
      <c r="K1283" s="2216"/>
      <c r="L1283" s="2216"/>
      <c r="M1283" s="2216"/>
      <c r="N1283" s="2216"/>
      <c r="O1283" s="2216"/>
      <c r="P1283" s="2216"/>
      <c r="Q1283" s="2216"/>
      <c r="R1283" s="2216"/>
      <c r="S1283" s="2216"/>
      <c r="T1283" s="2216"/>
      <c r="U1283" s="2216"/>
      <c r="V1283" s="1632"/>
      <c r="W1283" s="2060"/>
      <c r="X1283" s="2060"/>
      <c r="Y1283" s="2060"/>
      <c r="Z1283" s="2060"/>
      <c r="AA1283" s="2060"/>
      <c r="AB1283" s="2060"/>
      <c r="AC1283" s="2060"/>
      <c r="AD1283" s="2060"/>
      <c r="AE1283" s="2210"/>
      <c r="AF1283" s="2210"/>
      <c r="AG1283" s="2210"/>
      <c r="AH1283" s="2210"/>
      <c r="AI1283" s="2210"/>
      <c r="AJ1283" s="2210"/>
      <c r="AK1283" s="2210"/>
      <c r="AL1283" s="2210"/>
      <c r="AM1283" s="2210"/>
      <c r="AN1283" s="1613"/>
      <c r="AO1283" s="2210"/>
      <c r="AP1283" s="2210"/>
      <c r="AQ1283" s="2210"/>
      <c r="AR1283" s="2210"/>
      <c r="AS1283" s="2210"/>
      <c r="AT1283" s="2210"/>
      <c r="AU1283" s="2210"/>
      <c r="AV1283" s="2210"/>
      <c r="AW1283" s="2210"/>
      <c r="AX1283" s="1590"/>
      <c r="AY1283" s="1634"/>
      <c r="BA1283" s="1672"/>
      <c r="BB1283" s="1744"/>
      <c r="CI1283" s="1634"/>
      <c r="CJ1283" s="1634"/>
    </row>
    <row r="1284" spans="1:91" s="1691" customFormat="1">
      <c r="A1284" s="1591"/>
      <c r="B1284" s="1672"/>
      <c r="C1284" s="2215" t="s">
        <v>2197</v>
      </c>
      <c r="D1284" s="2215"/>
      <c r="E1284" s="2215"/>
      <c r="F1284" s="2215"/>
      <c r="G1284" s="2215"/>
      <c r="H1284" s="2215"/>
      <c r="I1284" s="2215"/>
      <c r="J1284" s="2215"/>
      <c r="K1284" s="2215"/>
      <c r="L1284" s="2215"/>
      <c r="M1284" s="2215"/>
      <c r="N1284" s="2215"/>
      <c r="O1284" s="2215"/>
      <c r="P1284" s="2215"/>
      <c r="Q1284" s="2215"/>
      <c r="R1284" s="2215"/>
      <c r="S1284" s="2215"/>
      <c r="T1284" s="2215"/>
      <c r="U1284" s="2215"/>
      <c r="V1284" s="1679"/>
      <c r="W1284" s="2612"/>
      <c r="X1284" s="2612"/>
      <c r="Y1284" s="2612"/>
      <c r="Z1284" s="2612"/>
      <c r="AA1284" s="2612"/>
      <c r="AB1284" s="2612"/>
      <c r="AC1284" s="2612"/>
      <c r="AD1284" s="2612"/>
      <c r="AE1284" s="2221"/>
      <c r="AF1284" s="2221"/>
      <c r="AG1284" s="2221"/>
      <c r="AH1284" s="2221"/>
      <c r="AI1284" s="2221"/>
      <c r="AJ1284" s="2221"/>
      <c r="AK1284" s="2221"/>
      <c r="AL1284" s="2221"/>
      <c r="AM1284" s="2221"/>
      <c r="AN1284" s="1620"/>
      <c r="AO1284" s="2221"/>
      <c r="AP1284" s="2221"/>
      <c r="AQ1284" s="2221"/>
      <c r="AR1284" s="2221"/>
      <c r="AS1284" s="2221"/>
      <c r="AT1284" s="2221"/>
      <c r="AU1284" s="2221"/>
      <c r="AV1284" s="2221"/>
      <c r="AW1284" s="2221"/>
      <c r="AX1284" s="1265"/>
      <c r="AZ1284" s="1672"/>
      <c r="BA1284" s="1672"/>
      <c r="BB1284" s="1166"/>
      <c r="CM1284" s="1226"/>
    </row>
    <row r="1285" spans="1:91">
      <c r="A1285" s="1591"/>
      <c r="C1285" s="2216" t="s">
        <v>2199</v>
      </c>
      <c r="D1285" s="2216"/>
      <c r="E1285" s="2216"/>
      <c r="F1285" s="2216"/>
      <c r="G1285" s="2216"/>
      <c r="H1285" s="2216"/>
      <c r="I1285" s="2216"/>
      <c r="J1285" s="2216"/>
      <c r="K1285" s="2216"/>
      <c r="L1285" s="2216"/>
      <c r="M1285" s="2216"/>
      <c r="N1285" s="2216"/>
      <c r="O1285" s="2216"/>
      <c r="P1285" s="2216"/>
      <c r="Q1285" s="2216"/>
      <c r="R1285" s="2216"/>
      <c r="S1285" s="2216"/>
      <c r="T1285" s="2216"/>
      <c r="U1285" s="2216"/>
      <c r="V1285" s="1632"/>
      <c r="W1285" s="2060"/>
      <c r="X1285" s="2060"/>
      <c r="Y1285" s="2060"/>
      <c r="Z1285" s="2060"/>
      <c r="AA1285" s="2060"/>
      <c r="AB1285" s="2060"/>
      <c r="AC1285" s="2060"/>
      <c r="AD1285" s="2060"/>
      <c r="AE1285" s="2210">
        <v>78312000000</v>
      </c>
      <c r="AF1285" s="2210"/>
      <c r="AG1285" s="2210"/>
      <c r="AH1285" s="2210"/>
      <c r="AI1285" s="2210"/>
      <c r="AJ1285" s="2210"/>
      <c r="AK1285" s="2210"/>
      <c r="AL1285" s="2210"/>
      <c r="AM1285" s="2210"/>
      <c r="AN1285" s="1613"/>
      <c r="AO1285" s="2210"/>
      <c r="AP1285" s="2210"/>
      <c r="AQ1285" s="2210"/>
      <c r="AR1285" s="2210"/>
      <c r="AS1285" s="2210"/>
      <c r="AT1285" s="2210"/>
      <c r="AU1285" s="2210"/>
      <c r="AV1285" s="2210"/>
      <c r="AW1285" s="2210"/>
      <c r="AX1285" s="1590"/>
      <c r="AY1285" s="1634"/>
      <c r="BA1285" s="1672"/>
      <c r="BB1285" s="1744"/>
      <c r="CI1285" s="1634"/>
      <c r="CJ1285" s="1634"/>
    </row>
    <row r="1286" spans="1:91">
      <c r="A1286" s="1591"/>
      <c r="C1286" s="2216" t="s">
        <v>2200</v>
      </c>
      <c r="D1286" s="2216"/>
      <c r="E1286" s="2216"/>
      <c r="F1286" s="2216"/>
      <c r="G1286" s="2216"/>
      <c r="H1286" s="2216"/>
      <c r="I1286" s="2216"/>
      <c r="J1286" s="2216"/>
      <c r="K1286" s="2216"/>
      <c r="L1286" s="2216"/>
      <c r="M1286" s="2216"/>
      <c r="N1286" s="2216"/>
      <c r="O1286" s="2216"/>
      <c r="P1286" s="2216"/>
      <c r="Q1286" s="2216"/>
      <c r="R1286" s="2216"/>
      <c r="S1286" s="2216"/>
      <c r="T1286" s="2216"/>
      <c r="U1286" s="2216"/>
      <c r="V1286" s="1632"/>
      <c r="W1286" s="2060"/>
      <c r="X1286" s="2060"/>
      <c r="Y1286" s="2060"/>
      <c r="Z1286" s="2060"/>
      <c r="AA1286" s="2060"/>
      <c r="AB1286" s="2060"/>
      <c r="AC1286" s="2060"/>
      <c r="AD1286" s="2060"/>
      <c r="AE1286" s="2210">
        <v>33599918805</v>
      </c>
      <c r="AF1286" s="2210"/>
      <c r="AG1286" s="2210"/>
      <c r="AH1286" s="2210"/>
      <c r="AI1286" s="2210"/>
      <c r="AJ1286" s="2210"/>
      <c r="AK1286" s="2210"/>
      <c r="AL1286" s="2210"/>
      <c r="AM1286" s="2210"/>
      <c r="AN1286" s="1613"/>
      <c r="AO1286" s="2210"/>
      <c r="AP1286" s="2210"/>
      <c r="AQ1286" s="2210"/>
      <c r="AR1286" s="2210"/>
      <c r="AS1286" s="2210"/>
      <c r="AT1286" s="2210"/>
      <c r="AU1286" s="2210"/>
      <c r="AV1286" s="2210"/>
      <c r="AW1286" s="2210"/>
      <c r="AX1286" s="1590"/>
      <c r="AY1286" s="1634"/>
      <c r="BA1286" s="1672"/>
      <c r="BB1286" s="1744"/>
      <c r="CI1286" s="1634"/>
      <c r="CJ1286" s="1634"/>
    </row>
    <row r="1287" spans="1:91">
      <c r="A1287" s="1591"/>
      <c r="C1287" s="2216"/>
      <c r="D1287" s="2216"/>
      <c r="E1287" s="2216"/>
      <c r="F1287" s="2216"/>
      <c r="G1287" s="2216"/>
      <c r="H1287" s="2216"/>
      <c r="I1287" s="2216"/>
      <c r="J1287" s="2216"/>
      <c r="K1287" s="2216"/>
      <c r="L1287" s="2216"/>
      <c r="M1287" s="2216"/>
      <c r="N1287" s="2216"/>
      <c r="O1287" s="2216"/>
      <c r="P1287" s="2216"/>
      <c r="Q1287" s="2216"/>
      <c r="R1287" s="2216"/>
      <c r="S1287" s="2216"/>
      <c r="T1287" s="2216"/>
      <c r="U1287" s="2216"/>
      <c r="V1287" s="1632"/>
      <c r="W1287" s="2060"/>
      <c r="X1287" s="2060"/>
      <c r="Y1287" s="2060"/>
      <c r="Z1287" s="2060"/>
      <c r="AA1287" s="2060"/>
      <c r="AB1287" s="2060"/>
      <c r="AC1287" s="2060"/>
      <c r="AD1287" s="2060"/>
      <c r="AE1287" s="2210"/>
      <c r="AF1287" s="2210"/>
      <c r="AG1287" s="2210"/>
      <c r="AH1287" s="2210"/>
      <c r="AI1287" s="2210"/>
      <c r="AJ1287" s="2210"/>
      <c r="AK1287" s="2210"/>
      <c r="AL1287" s="2210"/>
      <c r="AM1287" s="2210"/>
      <c r="AN1287" s="1613"/>
      <c r="AO1287" s="2210"/>
      <c r="AP1287" s="2210"/>
      <c r="AQ1287" s="2210"/>
      <c r="AR1287" s="2210"/>
      <c r="AS1287" s="2210"/>
      <c r="AT1287" s="2210"/>
      <c r="AU1287" s="2210"/>
      <c r="AV1287" s="2210"/>
      <c r="AW1287" s="2210"/>
      <c r="AX1287" s="1590"/>
      <c r="AY1287" s="1634"/>
      <c r="BA1287" s="1672"/>
      <c r="BB1287" s="1744"/>
      <c r="CI1287" s="1634"/>
      <c r="CJ1287" s="1634"/>
    </row>
    <row r="1288" spans="1:91" ht="38.25" customHeight="1">
      <c r="A1288" s="1591"/>
      <c r="C1288" s="2215" t="s">
        <v>2201</v>
      </c>
      <c r="D1288" s="2215"/>
      <c r="E1288" s="2215"/>
      <c r="F1288" s="2215"/>
      <c r="G1288" s="2215"/>
      <c r="H1288" s="2215"/>
      <c r="I1288" s="2215"/>
      <c r="J1288" s="2215"/>
      <c r="K1288" s="2215"/>
      <c r="L1288" s="2215"/>
      <c r="M1288" s="2215"/>
      <c r="N1288" s="2215"/>
      <c r="O1288" s="2215"/>
      <c r="P1288" s="2215"/>
      <c r="Q1288" s="2215"/>
      <c r="R1288" s="2215"/>
      <c r="S1288" s="2215"/>
      <c r="T1288" s="2215"/>
      <c r="U1288" s="2215"/>
      <c r="V1288" s="1632"/>
      <c r="W1288" s="2060"/>
      <c r="X1288" s="2060"/>
      <c r="Y1288" s="2060"/>
      <c r="Z1288" s="2060"/>
      <c r="AA1288" s="2060"/>
      <c r="AB1288" s="2060"/>
      <c r="AC1288" s="2060"/>
      <c r="AD1288" s="2060"/>
      <c r="AE1288" s="2210"/>
      <c r="AF1288" s="2210"/>
      <c r="AG1288" s="2210"/>
      <c r="AH1288" s="2210"/>
      <c r="AI1288" s="2210"/>
      <c r="AJ1288" s="2210"/>
      <c r="AK1288" s="2210"/>
      <c r="AL1288" s="2210"/>
      <c r="AM1288" s="2210"/>
      <c r="AN1288" s="1613"/>
      <c r="AO1288" s="2210"/>
      <c r="AP1288" s="2210"/>
      <c r="AQ1288" s="2210"/>
      <c r="AR1288" s="2210"/>
      <c r="AS1288" s="2210"/>
      <c r="AT1288" s="2210"/>
      <c r="AU1288" s="2210"/>
      <c r="AV1288" s="2210"/>
      <c r="AW1288" s="2210"/>
      <c r="AX1288" s="1590"/>
      <c r="AY1288" s="1634"/>
      <c r="BA1288" s="1672"/>
      <c r="BB1288" s="1744"/>
      <c r="CI1288" s="1634"/>
      <c r="CJ1288" s="1634"/>
    </row>
    <row r="1289" spans="1:91">
      <c r="A1289" s="1591"/>
      <c r="C1289" s="2216" t="s">
        <v>2198</v>
      </c>
      <c r="D1289" s="2216"/>
      <c r="E1289" s="2216"/>
      <c r="F1289" s="2216"/>
      <c r="G1289" s="2216"/>
      <c r="H1289" s="2216"/>
      <c r="I1289" s="2216"/>
      <c r="J1289" s="2216"/>
      <c r="K1289" s="2216"/>
      <c r="L1289" s="2216"/>
      <c r="M1289" s="2216"/>
      <c r="N1289" s="2216"/>
      <c r="O1289" s="2216"/>
      <c r="P1289" s="2216"/>
      <c r="Q1289" s="2216"/>
      <c r="R1289" s="2216"/>
      <c r="S1289" s="2216"/>
      <c r="T1289" s="2216"/>
      <c r="U1289" s="2216"/>
      <c r="V1289" s="1632"/>
      <c r="W1289" s="2060"/>
      <c r="X1289" s="2060"/>
      <c r="Y1289" s="2060"/>
      <c r="Z1289" s="2060"/>
      <c r="AA1289" s="2060"/>
      <c r="AB1289" s="2060"/>
      <c r="AC1289" s="2060"/>
      <c r="AD1289" s="2060"/>
      <c r="AE1289" s="2210">
        <v>5000000000</v>
      </c>
      <c r="AF1289" s="2210"/>
      <c r="AG1289" s="2210"/>
      <c r="AH1289" s="2210"/>
      <c r="AI1289" s="2210"/>
      <c r="AJ1289" s="2210"/>
      <c r="AK1289" s="2210"/>
      <c r="AL1289" s="2210"/>
      <c r="AM1289" s="2210"/>
      <c r="AN1289" s="1613"/>
      <c r="AO1289" s="2210"/>
      <c r="AP1289" s="2210"/>
      <c r="AQ1289" s="2210"/>
      <c r="AR1289" s="2210"/>
      <c r="AS1289" s="2210"/>
      <c r="AT1289" s="2210"/>
      <c r="AU1289" s="2210"/>
      <c r="AV1289" s="2210"/>
      <c r="AW1289" s="2210"/>
      <c r="AX1289" s="1590"/>
      <c r="AY1289" s="1634"/>
      <c r="BA1289" s="1672"/>
      <c r="BB1289" s="1744"/>
      <c r="CI1289" s="1634"/>
      <c r="CJ1289" s="1634"/>
    </row>
    <row r="1290" spans="1:91">
      <c r="A1290" s="1591"/>
      <c r="C1290" s="2216" t="s">
        <v>2200</v>
      </c>
      <c r="D1290" s="2216"/>
      <c r="E1290" s="2216"/>
      <c r="F1290" s="2216"/>
      <c r="G1290" s="2216"/>
      <c r="H1290" s="2216"/>
      <c r="I1290" s="2216"/>
      <c r="J1290" s="2216"/>
      <c r="K1290" s="2216"/>
      <c r="L1290" s="2216"/>
      <c r="M1290" s="2216"/>
      <c r="N1290" s="2216"/>
      <c r="O1290" s="2216"/>
      <c r="P1290" s="2216"/>
      <c r="Q1290" s="2216"/>
      <c r="R1290" s="2216"/>
      <c r="S1290" s="2216"/>
      <c r="T1290" s="2216"/>
      <c r="U1290" s="2216"/>
      <c r="V1290" s="1632"/>
      <c r="W1290" s="2060"/>
      <c r="X1290" s="2060"/>
      <c r="Y1290" s="2060"/>
      <c r="Z1290" s="2060"/>
      <c r="AA1290" s="2060"/>
      <c r="AB1290" s="2060"/>
      <c r="AC1290" s="2060"/>
      <c r="AD1290" s="2060"/>
      <c r="AE1290" s="2210">
        <v>5000000000</v>
      </c>
      <c r="AF1290" s="2210"/>
      <c r="AG1290" s="2210"/>
      <c r="AH1290" s="2210"/>
      <c r="AI1290" s="2210"/>
      <c r="AJ1290" s="2210"/>
      <c r="AK1290" s="2210"/>
      <c r="AL1290" s="2210"/>
      <c r="AM1290" s="2210"/>
      <c r="AN1290" s="1613"/>
      <c r="AO1290" s="2210"/>
      <c r="AP1290" s="2210"/>
      <c r="AQ1290" s="2210"/>
      <c r="AR1290" s="2210"/>
      <c r="AS1290" s="2210"/>
      <c r="AT1290" s="2210"/>
      <c r="AU1290" s="2210"/>
      <c r="AV1290" s="2210"/>
      <c r="AW1290" s="2210"/>
      <c r="AX1290" s="1590"/>
      <c r="AY1290" s="1634"/>
      <c r="BA1290" s="1672"/>
      <c r="BB1290" s="1744"/>
      <c r="CI1290" s="1634"/>
      <c r="CJ1290" s="1634"/>
    </row>
    <row r="1291" spans="1:91">
      <c r="A1291" s="1591"/>
      <c r="C1291" s="1616"/>
      <c r="D1291" s="1616"/>
      <c r="E1291" s="1616"/>
      <c r="F1291" s="1616"/>
      <c r="G1291" s="1616"/>
      <c r="H1291" s="1616"/>
      <c r="I1291" s="1616"/>
      <c r="J1291" s="1616"/>
      <c r="K1291" s="1616"/>
      <c r="L1291" s="1616"/>
      <c r="M1291" s="1616"/>
      <c r="N1291" s="1616"/>
      <c r="O1291" s="1616"/>
      <c r="P1291" s="1616"/>
      <c r="Q1291" s="1616"/>
      <c r="R1291" s="1616"/>
      <c r="S1291" s="1616"/>
      <c r="T1291" s="1616"/>
      <c r="U1291" s="1616"/>
      <c r="V1291" s="1632"/>
      <c r="W1291" s="1609"/>
      <c r="X1291" s="1609"/>
      <c r="Y1291" s="1609"/>
      <c r="Z1291" s="1609"/>
      <c r="AA1291" s="1609"/>
      <c r="AB1291" s="1609"/>
      <c r="AC1291" s="1609"/>
      <c r="AD1291" s="1609"/>
      <c r="AE1291" s="1613"/>
      <c r="AF1291" s="1613"/>
      <c r="AG1291" s="1613"/>
      <c r="AH1291" s="1613"/>
      <c r="AI1291" s="1613"/>
      <c r="AJ1291" s="1613"/>
      <c r="AK1291" s="1613"/>
      <c r="AL1291" s="1613"/>
      <c r="AM1291" s="1613"/>
      <c r="AN1291" s="1613"/>
      <c r="AO1291" s="1613"/>
      <c r="AP1291" s="1613"/>
      <c r="AQ1291" s="1613"/>
      <c r="AR1291" s="1613"/>
      <c r="AS1291" s="1613"/>
      <c r="AT1291" s="1613"/>
      <c r="AU1291" s="1613"/>
      <c r="AV1291" s="1613"/>
      <c r="AW1291" s="1613"/>
      <c r="AX1291" s="1590"/>
      <c r="AY1291" s="1634"/>
      <c r="BA1291" s="1672"/>
      <c r="BB1291" s="1744"/>
      <c r="CI1291" s="1634"/>
      <c r="CJ1291" s="1634"/>
    </row>
    <row r="1292" spans="1:91">
      <c r="A1292" s="1591"/>
      <c r="C1292" s="2207" t="s">
        <v>2205</v>
      </c>
      <c r="D1292" s="2207"/>
      <c r="E1292" s="2207"/>
      <c r="F1292" s="2207"/>
      <c r="G1292" s="2207"/>
      <c r="H1292" s="2207"/>
      <c r="I1292" s="2207"/>
      <c r="J1292" s="2207"/>
      <c r="K1292" s="2207"/>
      <c r="L1292" s="2207"/>
      <c r="M1292" s="2207"/>
      <c r="N1292" s="2207"/>
      <c r="O1292" s="2207"/>
      <c r="P1292" s="2207"/>
      <c r="Q1292" s="2207"/>
      <c r="R1292" s="2207"/>
      <c r="S1292" s="2207"/>
      <c r="T1292" s="2207"/>
      <c r="U1292" s="2207"/>
      <c r="V1292" s="2207"/>
      <c r="W1292" s="2207"/>
      <c r="X1292" s="2207"/>
      <c r="Y1292" s="2207"/>
      <c r="Z1292" s="2207"/>
      <c r="AA1292" s="2207"/>
      <c r="AB1292" s="2207"/>
      <c r="AC1292" s="2207"/>
      <c r="AD1292" s="2207"/>
      <c r="AE1292" s="2207"/>
      <c r="AF1292" s="2207"/>
      <c r="AG1292" s="2207"/>
      <c r="AH1292" s="2207"/>
      <c r="AI1292" s="2207"/>
      <c r="AJ1292" s="2207"/>
      <c r="AK1292" s="2207"/>
      <c r="AL1292" s="2207"/>
      <c r="AM1292" s="2207"/>
      <c r="AN1292" s="2207"/>
      <c r="AO1292" s="2207"/>
      <c r="AP1292" s="2207"/>
      <c r="AQ1292" s="2207"/>
      <c r="AR1292" s="2207"/>
      <c r="AS1292" s="2207"/>
      <c r="AT1292" s="2207"/>
      <c r="AU1292" s="2207"/>
      <c r="AV1292" s="2207"/>
      <c r="AW1292" s="2207"/>
      <c r="AX1292" s="1590"/>
      <c r="AY1292" s="1634"/>
      <c r="BA1292" s="1672"/>
      <c r="BB1292" s="1744"/>
      <c r="CI1292" s="1634"/>
      <c r="CJ1292" s="1634"/>
    </row>
    <row r="1293" spans="1:91" ht="26.25" hidden="1" customHeight="1">
      <c r="C1293" s="1666"/>
      <c r="D1293" s="1666"/>
      <c r="E1293" s="1666"/>
      <c r="F1293" s="1666"/>
      <c r="G1293" s="1666"/>
      <c r="H1293" s="1666"/>
      <c r="I1293" s="1666"/>
      <c r="J1293" s="1666"/>
      <c r="K1293" s="1666"/>
      <c r="L1293" s="1666"/>
      <c r="M1293" s="1666"/>
      <c r="N1293" s="1666"/>
      <c r="O1293" s="1666"/>
      <c r="P1293" s="1666"/>
      <c r="Q1293" s="1666"/>
      <c r="R1293" s="1666"/>
      <c r="S1293" s="1666"/>
      <c r="T1293" s="1666"/>
      <c r="U1293" s="1666"/>
      <c r="V1293" s="1636"/>
      <c r="W1293" s="1636"/>
      <c r="X1293" s="1636"/>
      <c r="Y1293" s="1636"/>
      <c r="Z1293" s="1636"/>
      <c r="AA1293" s="1636"/>
      <c r="AB1293" s="1636"/>
      <c r="AC1293" s="1636"/>
      <c r="AD1293" s="1632"/>
      <c r="AE1293" s="2221" t="s">
        <v>706</v>
      </c>
      <c r="AF1293" s="2221"/>
      <c r="AG1293" s="2221"/>
      <c r="AH1293" s="2221"/>
      <c r="AI1293" s="2221"/>
      <c r="AJ1293" s="2221"/>
      <c r="AK1293" s="2221"/>
      <c r="AL1293" s="2221"/>
      <c r="AM1293" s="2221"/>
      <c r="AN1293" s="1713"/>
      <c r="AO1293" s="2606" t="s">
        <v>535</v>
      </c>
      <c r="AP1293" s="2607"/>
      <c r="AQ1293" s="2607"/>
      <c r="AR1293" s="2607"/>
      <c r="AS1293" s="2607"/>
      <c r="AT1293" s="2607"/>
      <c r="AU1293" s="2607"/>
      <c r="AV1293" s="2607"/>
      <c r="AW1293" s="2607"/>
      <c r="CB1293" s="1611"/>
      <c r="CC1293" s="1611"/>
      <c r="CD1293" s="1611"/>
      <c r="CE1293" s="1611"/>
      <c r="CF1293" s="1611"/>
      <c r="CG1293" s="1611"/>
      <c r="CH1293" s="1611"/>
    </row>
    <row r="1294" spans="1:91" hidden="1">
      <c r="C1294" s="1666"/>
      <c r="D1294" s="1666"/>
      <c r="E1294" s="1666"/>
      <c r="F1294" s="1666"/>
      <c r="G1294" s="1666"/>
      <c r="H1294" s="1666"/>
      <c r="I1294" s="1666"/>
      <c r="J1294" s="1666"/>
      <c r="K1294" s="1666"/>
      <c r="L1294" s="1666"/>
      <c r="M1294" s="1666"/>
      <c r="N1294" s="1666"/>
      <c r="O1294" s="1666"/>
      <c r="P1294" s="1666"/>
      <c r="Q1294" s="1666"/>
      <c r="R1294" s="1666"/>
      <c r="S1294" s="1666"/>
      <c r="T1294" s="1666"/>
      <c r="U1294" s="1666"/>
      <c r="V1294" s="1636"/>
      <c r="W1294" s="1636"/>
      <c r="X1294" s="1636"/>
      <c r="Y1294" s="1636"/>
      <c r="Z1294" s="1636"/>
      <c r="AA1294" s="1636"/>
      <c r="AB1294" s="1636"/>
      <c r="AC1294" s="1636"/>
      <c r="AD1294" s="1632"/>
      <c r="AE1294" s="2603" t="s">
        <v>574</v>
      </c>
      <c r="AF1294" s="2603"/>
      <c r="AG1294" s="2603"/>
      <c r="AH1294" s="2603"/>
      <c r="AI1294" s="2603"/>
      <c r="AJ1294" s="2603"/>
      <c r="AK1294" s="2603"/>
      <c r="AL1294" s="2603"/>
      <c r="AM1294" s="2603"/>
      <c r="AN1294" s="1713"/>
      <c r="AO1294" s="2239" t="s">
        <v>574</v>
      </c>
      <c r="AP1294" s="2239"/>
      <c r="AQ1294" s="2239"/>
      <c r="AR1294" s="2239"/>
      <c r="AS1294" s="2239"/>
      <c r="AT1294" s="2239"/>
      <c r="AU1294" s="2239"/>
      <c r="AV1294" s="2239"/>
      <c r="AW1294" s="2239"/>
      <c r="CB1294" s="1611"/>
      <c r="CC1294" s="1611"/>
      <c r="CD1294" s="1611"/>
      <c r="CE1294" s="1611"/>
      <c r="CF1294" s="1611"/>
      <c r="CG1294" s="1611"/>
      <c r="CH1294" s="1611"/>
    </row>
    <row r="1295" spans="1:91" ht="18" hidden="1" customHeight="1">
      <c r="C1295" s="1278" t="s">
        <v>1958</v>
      </c>
      <c r="D1295" s="1170"/>
      <c r="E1295" s="1170"/>
      <c r="F1295" s="1170"/>
      <c r="G1295" s="1170"/>
      <c r="H1295" s="1170"/>
      <c r="I1295" s="1170"/>
      <c r="J1295" s="1170"/>
      <c r="K1295" s="1170"/>
      <c r="L1295" s="1170"/>
      <c r="M1295" s="1170"/>
      <c r="N1295" s="1170"/>
      <c r="O1295" s="1170"/>
      <c r="P1295" s="1170"/>
      <c r="Q1295" s="1170"/>
      <c r="R1295" s="1170"/>
      <c r="S1295" s="1170"/>
      <c r="T1295" s="1170"/>
      <c r="U1295" s="1170"/>
      <c r="V1295" s="1636"/>
      <c r="W1295" s="1636"/>
      <c r="X1295" s="1636"/>
      <c r="Y1295" s="1636"/>
      <c r="Z1295" s="1636"/>
      <c r="AA1295" s="1636"/>
      <c r="AB1295" s="1636"/>
      <c r="AC1295" s="1636"/>
      <c r="AD1295" s="1632"/>
      <c r="AE1295" s="2221">
        <v>1589613671</v>
      </c>
      <c r="AF1295" s="2221"/>
      <c r="AG1295" s="2221"/>
      <c r="AH1295" s="2221"/>
      <c r="AI1295" s="2221"/>
      <c r="AJ1295" s="2221"/>
      <c r="AK1295" s="2221"/>
      <c r="AL1295" s="2221"/>
      <c r="AM1295" s="2221"/>
      <c r="AN1295" s="1681"/>
      <c r="AO1295" s="2221">
        <v>840353282</v>
      </c>
      <c r="AP1295" s="2221"/>
      <c r="AQ1295" s="2221"/>
      <c r="AR1295" s="2221"/>
      <c r="AS1295" s="2221"/>
      <c r="AT1295" s="2221"/>
      <c r="AU1295" s="2221"/>
      <c r="AV1295" s="2221"/>
      <c r="AW1295" s="2221"/>
      <c r="CB1295" s="1611"/>
      <c r="CC1295" s="1611"/>
      <c r="CD1295" s="1611"/>
      <c r="CE1295" s="1611"/>
      <c r="CF1295" s="1611"/>
      <c r="CG1295" s="1611"/>
      <c r="CH1295" s="1611"/>
    </row>
    <row r="1296" spans="1:91" ht="18" hidden="1" customHeight="1">
      <c r="C1296" s="1170" t="s">
        <v>1537</v>
      </c>
      <c r="D1296" s="1170"/>
      <c r="E1296" s="1170"/>
      <c r="F1296" s="1170"/>
      <c r="G1296" s="1170"/>
      <c r="H1296" s="1170"/>
      <c r="I1296" s="1170"/>
      <c r="J1296" s="1170"/>
      <c r="K1296" s="1170"/>
      <c r="L1296" s="1170"/>
      <c r="M1296" s="1170"/>
      <c r="N1296" s="1170"/>
      <c r="O1296" s="1170"/>
      <c r="P1296" s="1170"/>
      <c r="Q1296" s="1170"/>
      <c r="R1296" s="1170"/>
      <c r="S1296" s="1170"/>
      <c r="T1296" s="1170"/>
      <c r="U1296" s="1170"/>
      <c r="V1296" s="1636"/>
      <c r="W1296" s="1636"/>
      <c r="X1296" s="1636"/>
      <c r="Y1296" s="1636"/>
      <c r="Z1296" s="1636"/>
      <c r="AA1296" s="1636"/>
      <c r="AB1296" s="1636"/>
      <c r="AC1296" s="1636"/>
      <c r="AD1296" s="1632"/>
      <c r="AE1296" s="2210">
        <v>1589613671</v>
      </c>
      <c r="AF1296" s="2210"/>
      <c r="AG1296" s="2210"/>
      <c r="AH1296" s="2210"/>
      <c r="AI1296" s="2210"/>
      <c r="AJ1296" s="2210"/>
      <c r="AK1296" s="2210"/>
      <c r="AL1296" s="2210"/>
      <c r="AM1296" s="2210"/>
      <c r="AN1296" s="1681"/>
      <c r="AO1296" s="2210">
        <v>840353282</v>
      </c>
      <c r="AP1296" s="2210"/>
      <c r="AQ1296" s="2210"/>
      <c r="AR1296" s="2210"/>
      <c r="AS1296" s="2210"/>
      <c r="AT1296" s="2210"/>
      <c r="AU1296" s="2210"/>
      <c r="AV1296" s="2210"/>
      <c r="AW1296" s="2210"/>
      <c r="CB1296" s="1611"/>
      <c r="CC1296" s="1611"/>
      <c r="CD1296" s="1611"/>
      <c r="CE1296" s="1611"/>
      <c r="CF1296" s="1611"/>
      <c r="CG1296" s="1611"/>
      <c r="CH1296" s="1611"/>
      <c r="CI1296" s="1250"/>
    </row>
    <row r="1297" spans="1:91">
      <c r="C1297" s="1632"/>
      <c r="D1297" s="1632"/>
      <c r="E1297" s="1632"/>
      <c r="F1297" s="1632"/>
      <c r="G1297" s="1632"/>
      <c r="H1297" s="1632"/>
      <c r="I1297" s="1632"/>
      <c r="J1297" s="1632"/>
      <c r="K1297" s="1632"/>
      <c r="L1297" s="1632"/>
      <c r="M1297" s="1632"/>
      <c r="N1297" s="1632"/>
      <c r="O1297" s="1632"/>
      <c r="P1297" s="1632"/>
      <c r="Q1297" s="1632"/>
      <c r="R1297" s="1632"/>
      <c r="S1297" s="1632"/>
      <c r="T1297" s="1632"/>
      <c r="U1297" s="1632"/>
      <c r="V1297" s="1632"/>
      <c r="W1297" s="1632"/>
      <c r="X1297" s="1632"/>
      <c r="Y1297" s="1632"/>
      <c r="Z1297" s="1632"/>
      <c r="AA1297" s="1632"/>
      <c r="AB1297" s="1632"/>
      <c r="AC1297" s="1632"/>
      <c r="AD1297" s="1632"/>
      <c r="AE1297" s="1632"/>
      <c r="AF1297" s="1632"/>
      <c r="AG1297" s="1632"/>
      <c r="AH1297" s="1632"/>
      <c r="AI1297" s="1632"/>
      <c r="AJ1297" s="1632"/>
      <c r="AK1297" s="1632"/>
      <c r="AL1297" s="1632"/>
      <c r="AM1297" s="1632"/>
      <c r="AN1297" s="1632"/>
      <c r="AO1297" s="1632"/>
      <c r="AP1297" s="1632"/>
      <c r="AQ1297" s="1632"/>
      <c r="AR1297" s="1632"/>
      <c r="AS1297" s="1632"/>
      <c r="AT1297" s="1632"/>
      <c r="AU1297" s="1632"/>
      <c r="AV1297" s="1632"/>
      <c r="AW1297" s="1632"/>
      <c r="CB1297" s="1611"/>
      <c r="CC1297" s="1611"/>
      <c r="CD1297" s="1611"/>
      <c r="CE1297" s="1611"/>
      <c r="CF1297" s="1611"/>
      <c r="CG1297" s="1611"/>
      <c r="CH1297" s="1611"/>
    </row>
    <row r="1298" spans="1:91" hidden="1">
      <c r="C1298" s="1268" t="s">
        <v>1377</v>
      </c>
      <c r="D1298" s="1268"/>
      <c r="E1298" s="1268"/>
      <c r="F1298" s="1268"/>
      <c r="G1298" s="1268"/>
      <c r="H1298" s="1268"/>
      <c r="I1298" s="1268"/>
      <c r="J1298" s="1268"/>
      <c r="K1298" s="1268"/>
      <c r="L1298" s="1268"/>
      <c r="M1298" s="1268"/>
      <c r="N1298" s="1268"/>
      <c r="O1298" s="1268"/>
      <c r="P1298" s="1268"/>
      <c r="Q1298" s="1268"/>
      <c r="R1298" s="1268"/>
      <c r="S1298" s="1268"/>
      <c r="T1298" s="1268"/>
      <c r="U1298" s="1268"/>
      <c r="V1298" s="1268"/>
      <c r="W1298" s="1268"/>
      <c r="X1298" s="1268"/>
      <c r="Y1298" s="1268"/>
      <c r="Z1298" s="1268"/>
      <c r="AA1298" s="1268"/>
      <c r="AB1298" s="1268"/>
      <c r="AC1298" s="1632"/>
      <c r="AD1298" s="1632"/>
      <c r="AE1298" s="1632"/>
      <c r="AF1298" s="1632"/>
      <c r="AG1298" s="1632"/>
      <c r="AH1298" s="1632"/>
      <c r="AI1298" s="1632"/>
      <c r="AJ1298" s="1632"/>
      <c r="AK1298" s="1632"/>
      <c r="AL1298" s="1632"/>
      <c r="AM1298" s="1632"/>
      <c r="AN1298" s="1632"/>
      <c r="AO1298" s="1632"/>
      <c r="AP1298" s="1632"/>
      <c r="AQ1298" s="1632"/>
      <c r="AR1298" s="1632"/>
      <c r="AS1298" s="1632"/>
      <c r="AT1298" s="1632"/>
      <c r="AU1298" s="1632"/>
      <c r="AV1298" s="1632"/>
      <c r="AW1298" s="1632"/>
      <c r="CB1298" s="1611"/>
      <c r="CC1298" s="1611"/>
      <c r="CD1298" s="1611"/>
      <c r="CE1298" s="1611"/>
      <c r="CF1298" s="1611"/>
      <c r="CG1298" s="1611"/>
      <c r="CH1298" s="1611"/>
    </row>
    <row r="1299" spans="1:91" s="1691" customFormat="1" ht="18" hidden="1" customHeight="1" outlineLevel="1">
      <c r="A1299" s="1591"/>
      <c r="B1299" s="1672"/>
      <c r="C1299" s="1633"/>
      <c r="D1299" s="1265"/>
      <c r="E1299" s="1265"/>
      <c r="F1299" s="1265"/>
      <c r="G1299" s="1265"/>
      <c r="H1299" s="1265"/>
      <c r="I1299" s="1265"/>
      <c r="J1299" s="1265"/>
      <c r="K1299" s="1265"/>
      <c r="L1299" s="1265"/>
      <c r="M1299" s="1265"/>
      <c r="N1299" s="1265"/>
      <c r="O1299" s="1265"/>
      <c r="P1299" s="1265"/>
      <c r="Q1299" s="1265"/>
      <c r="R1299" s="1265"/>
      <c r="S1299" s="1265"/>
      <c r="T1299" s="2612"/>
      <c r="U1299" s="2612"/>
      <c r="V1299" s="2612"/>
      <c r="W1299" s="2612"/>
      <c r="X1299" s="2612"/>
      <c r="Y1299" s="2612"/>
      <c r="Z1299" s="2612"/>
      <c r="AA1299" s="2612"/>
      <c r="AB1299" s="2612"/>
      <c r="AC1299" s="1708"/>
      <c r="AD1299" s="1708"/>
      <c r="AE1299" s="2237" t="s">
        <v>2039</v>
      </c>
      <c r="AF1299" s="2237"/>
      <c r="AG1299" s="2237"/>
      <c r="AH1299" s="2237"/>
      <c r="AI1299" s="2237"/>
      <c r="AJ1299" s="2237"/>
      <c r="AK1299" s="2237"/>
      <c r="AL1299" s="2237"/>
      <c r="AM1299" s="2237"/>
      <c r="AN1299" s="1626"/>
      <c r="AO1299" s="2411" t="s">
        <v>512</v>
      </c>
      <c r="AP1299" s="2237"/>
      <c r="AQ1299" s="2237"/>
      <c r="AR1299" s="2237"/>
      <c r="AS1299" s="2237"/>
      <c r="AT1299" s="2237"/>
      <c r="AU1299" s="2237"/>
      <c r="AV1299" s="2237"/>
      <c r="AW1299" s="2237"/>
      <c r="AX1299" s="1267"/>
      <c r="AZ1299" s="1672"/>
      <c r="BA1299" s="1672"/>
      <c r="BB1299" s="1166"/>
      <c r="CM1299" s="1226"/>
    </row>
    <row r="1300" spans="1:91" ht="17.25" hidden="1" customHeight="1" outlineLevel="1">
      <c r="A1300" s="1591"/>
      <c r="C1300" s="897"/>
      <c r="D1300" s="897"/>
      <c r="E1300" s="897"/>
      <c r="F1300" s="897"/>
      <c r="G1300" s="897"/>
      <c r="H1300" s="897"/>
      <c r="I1300" s="897"/>
      <c r="J1300" s="897"/>
      <c r="K1300" s="897"/>
      <c r="L1300" s="897"/>
      <c r="M1300" s="897"/>
      <c r="N1300" s="897"/>
      <c r="O1300" s="897"/>
      <c r="P1300" s="897"/>
      <c r="Q1300" s="897"/>
      <c r="R1300" s="897"/>
      <c r="S1300" s="1590"/>
      <c r="T1300" s="2575" t="s">
        <v>395</v>
      </c>
      <c r="U1300" s="2575"/>
      <c r="V1300" s="2575"/>
      <c r="W1300" s="2575"/>
      <c r="X1300" s="2575"/>
      <c r="Y1300" s="2575"/>
      <c r="Z1300" s="2575"/>
      <c r="AA1300" s="2575"/>
      <c r="AB1300" s="2575"/>
      <c r="AC1300" s="436"/>
      <c r="AD1300" s="436"/>
      <c r="AE1300" s="2603" t="s">
        <v>574</v>
      </c>
      <c r="AF1300" s="2603"/>
      <c r="AG1300" s="2603"/>
      <c r="AH1300" s="2603"/>
      <c r="AI1300" s="2603"/>
      <c r="AJ1300" s="2603"/>
      <c r="AK1300" s="2603"/>
      <c r="AL1300" s="2603"/>
      <c r="AM1300" s="2603"/>
      <c r="AN1300" s="1711"/>
      <c r="AO1300" s="2611" t="s">
        <v>574</v>
      </c>
      <c r="AP1300" s="2611"/>
      <c r="AQ1300" s="2611"/>
      <c r="AR1300" s="2611"/>
      <c r="AS1300" s="2611"/>
      <c r="AT1300" s="2611"/>
      <c r="AU1300" s="2611"/>
      <c r="AV1300" s="2611"/>
      <c r="AW1300" s="2611"/>
      <c r="AX1300" s="437"/>
      <c r="AY1300" s="1634"/>
      <c r="BA1300" s="1672"/>
      <c r="BB1300" s="1744"/>
      <c r="CI1300" s="1634"/>
      <c r="CJ1300" s="1754"/>
      <c r="CK1300" s="438"/>
    </row>
    <row r="1301" spans="1:91" ht="16.5" hidden="1" customHeight="1" collapsed="1">
      <c r="C1301" s="2256" t="s">
        <v>496</v>
      </c>
      <c r="D1301" s="2256"/>
      <c r="E1301" s="2256"/>
      <c r="F1301" s="2256"/>
      <c r="G1301" s="2256"/>
      <c r="H1301" s="2256"/>
      <c r="I1301" s="2256"/>
      <c r="J1301" s="2256"/>
      <c r="K1301" s="2256"/>
      <c r="L1301" s="2256"/>
      <c r="M1301" s="2256"/>
      <c r="N1301" s="2256"/>
      <c r="O1301" s="2256"/>
      <c r="P1301" s="2256"/>
      <c r="Q1301" s="2256"/>
      <c r="R1301" s="2256"/>
      <c r="S1301" s="1636"/>
      <c r="T1301" s="2280"/>
      <c r="U1301" s="2280"/>
      <c r="V1301" s="2280"/>
      <c r="W1301" s="2280"/>
      <c r="X1301" s="2280"/>
      <c r="Y1301" s="2280"/>
      <c r="Z1301" s="2280"/>
      <c r="AA1301" s="2280"/>
      <c r="AB1301" s="2280"/>
      <c r="AC1301" s="1636"/>
      <c r="AD1301" s="1636"/>
      <c r="AE1301" s="2280"/>
      <c r="AF1301" s="2280"/>
      <c r="AG1301" s="2280"/>
      <c r="AH1301" s="2280"/>
      <c r="AI1301" s="2280"/>
      <c r="AJ1301" s="2280"/>
      <c r="AK1301" s="2280"/>
      <c r="AL1301" s="2280"/>
      <c r="AM1301" s="2280"/>
      <c r="AN1301" s="1636"/>
      <c r="AO1301" s="2280"/>
      <c r="AP1301" s="2280"/>
      <c r="AQ1301" s="2280"/>
      <c r="AR1301" s="2280"/>
      <c r="AS1301" s="2280"/>
      <c r="AT1301" s="2280"/>
      <c r="AU1301" s="2280"/>
      <c r="AV1301" s="2280"/>
      <c r="AW1301" s="2280"/>
      <c r="CB1301" s="1611"/>
      <c r="CC1301" s="1611"/>
      <c r="CD1301" s="1611"/>
      <c r="CE1301" s="1611"/>
      <c r="CF1301" s="1611"/>
      <c r="CG1301" s="1611"/>
      <c r="CH1301" s="1611"/>
    </row>
    <row r="1302" spans="1:91" ht="18.75" hidden="1" customHeight="1">
      <c r="A1302" s="440"/>
      <c r="B1302" s="1702"/>
      <c r="C1302" s="2400" t="s">
        <v>1535</v>
      </c>
      <c r="D1302" s="2400"/>
      <c r="E1302" s="2400"/>
      <c r="F1302" s="2400"/>
      <c r="G1302" s="2400"/>
      <c r="H1302" s="2400"/>
      <c r="I1302" s="2400"/>
      <c r="J1302" s="2400"/>
      <c r="K1302" s="2400"/>
      <c r="L1302" s="2400"/>
      <c r="M1302" s="2400"/>
      <c r="N1302" s="2400"/>
      <c r="O1302" s="2400"/>
      <c r="P1302" s="2400"/>
      <c r="Q1302" s="2400"/>
      <c r="R1302" s="2400"/>
      <c r="S1302" s="1636"/>
      <c r="T1302" s="2280" t="s">
        <v>1393</v>
      </c>
      <c r="U1302" s="2280"/>
      <c r="V1302" s="2280"/>
      <c r="W1302" s="2280"/>
      <c r="X1302" s="2280"/>
      <c r="Y1302" s="2280"/>
      <c r="Z1302" s="2280"/>
      <c r="AA1302" s="2280"/>
      <c r="AB1302" s="2280"/>
      <c r="AC1302" s="1636"/>
      <c r="AD1302" s="1636"/>
      <c r="AE1302" s="2212"/>
      <c r="AF1302" s="2212"/>
      <c r="AG1302" s="2212"/>
      <c r="AH1302" s="2212"/>
      <c r="AI1302" s="2212"/>
      <c r="AJ1302" s="2212"/>
      <c r="AK1302" s="2212"/>
      <c r="AL1302" s="2212"/>
      <c r="AM1302" s="2212"/>
      <c r="AN1302" s="1614"/>
      <c r="AO1302" s="2212">
        <v>2070596719</v>
      </c>
      <c r="AP1302" s="2212"/>
      <c r="AQ1302" s="2212"/>
      <c r="AR1302" s="2212"/>
      <c r="AS1302" s="2212"/>
      <c r="AT1302" s="2212"/>
      <c r="AU1302" s="2212"/>
      <c r="AV1302" s="2212"/>
      <c r="AW1302" s="2212"/>
      <c r="AY1302" s="1702"/>
      <c r="AZ1302" s="1702"/>
      <c r="CB1302" s="1611"/>
      <c r="CC1302" s="1611"/>
      <c r="CD1302" s="1611"/>
      <c r="CE1302" s="1611"/>
      <c r="CF1302" s="1611"/>
      <c r="CG1302" s="1611"/>
      <c r="CH1302" s="1611"/>
    </row>
    <row r="1303" spans="1:91" ht="18.75" hidden="1" customHeight="1">
      <c r="A1303" s="440"/>
      <c r="B1303" s="1702"/>
      <c r="C1303" s="2400" t="s">
        <v>1534</v>
      </c>
      <c r="D1303" s="2400"/>
      <c r="E1303" s="2400"/>
      <c r="F1303" s="2400"/>
      <c r="G1303" s="2400"/>
      <c r="H1303" s="2400"/>
      <c r="I1303" s="2400"/>
      <c r="J1303" s="2400"/>
      <c r="K1303" s="2400"/>
      <c r="L1303" s="2400"/>
      <c r="M1303" s="2400"/>
      <c r="N1303" s="2400"/>
      <c r="O1303" s="2400"/>
      <c r="P1303" s="2400"/>
      <c r="Q1303" s="2400"/>
      <c r="R1303" s="2400"/>
      <c r="S1303" s="1636"/>
      <c r="T1303" s="2280" t="s">
        <v>1393</v>
      </c>
      <c r="U1303" s="2280"/>
      <c r="V1303" s="2280"/>
      <c r="W1303" s="2280"/>
      <c r="X1303" s="2280"/>
      <c r="Y1303" s="2280"/>
      <c r="Z1303" s="2280"/>
      <c r="AA1303" s="2280"/>
      <c r="AB1303" s="2280"/>
      <c r="AC1303" s="1636"/>
      <c r="AD1303" s="1636"/>
      <c r="AE1303" s="2212"/>
      <c r="AF1303" s="2212"/>
      <c r="AG1303" s="2212"/>
      <c r="AH1303" s="2212"/>
      <c r="AI1303" s="2212"/>
      <c r="AJ1303" s="2212"/>
      <c r="AK1303" s="2212"/>
      <c r="AL1303" s="2212"/>
      <c r="AM1303" s="2212"/>
      <c r="AN1303" s="1614"/>
      <c r="AO1303" s="2212">
        <v>8080015624</v>
      </c>
      <c r="AP1303" s="2212"/>
      <c r="AQ1303" s="2212"/>
      <c r="AR1303" s="2212"/>
      <c r="AS1303" s="2212"/>
      <c r="AT1303" s="2212"/>
      <c r="AU1303" s="2212"/>
      <c r="AV1303" s="2212"/>
      <c r="AW1303" s="2212"/>
      <c r="AY1303" s="1702"/>
      <c r="AZ1303" s="1702"/>
      <c r="CB1303" s="1611"/>
      <c r="CC1303" s="1611"/>
      <c r="CD1303" s="1611"/>
      <c r="CE1303" s="1611"/>
      <c r="CF1303" s="1611"/>
      <c r="CG1303" s="1611"/>
      <c r="CH1303" s="1611"/>
    </row>
    <row r="1304" spans="1:91" ht="18.75" hidden="1" customHeight="1">
      <c r="A1304" s="440"/>
      <c r="B1304" s="1702"/>
      <c r="C1304" s="2400" t="s">
        <v>1538</v>
      </c>
      <c r="D1304" s="2400"/>
      <c r="E1304" s="2400"/>
      <c r="F1304" s="2400"/>
      <c r="G1304" s="2400"/>
      <c r="H1304" s="2400"/>
      <c r="I1304" s="2400"/>
      <c r="J1304" s="2400"/>
      <c r="K1304" s="2400"/>
      <c r="L1304" s="2400"/>
      <c r="M1304" s="2400"/>
      <c r="N1304" s="2400"/>
      <c r="O1304" s="2400"/>
      <c r="P1304" s="2400"/>
      <c r="Q1304" s="2400"/>
      <c r="R1304" s="2400"/>
      <c r="S1304" s="1636"/>
      <c r="T1304" s="2280" t="s">
        <v>1393</v>
      </c>
      <c r="U1304" s="2280"/>
      <c r="V1304" s="2280"/>
      <c r="W1304" s="2280"/>
      <c r="X1304" s="2280"/>
      <c r="Y1304" s="2280"/>
      <c r="Z1304" s="2280"/>
      <c r="AA1304" s="2280"/>
      <c r="AB1304" s="2280"/>
      <c r="AC1304" s="1636"/>
      <c r="AD1304" s="1636"/>
      <c r="AE1304" s="2469"/>
      <c r="AF1304" s="2469"/>
      <c r="AG1304" s="2469"/>
      <c r="AH1304" s="2469"/>
      <c r="AI1304" s="2469"/>
      <c r="AJ1304" s="2469"/>
      <c r="AK1304" s="2469"/>
      <c r="AL1304" s="2469"/>
      <c r="AM1304" s="2469"/>
      <c r="AN1304" s="1614"/>
      <c r="AO1304" s="2469"/>
      <c r="AP1304" s="2469"/>
      <c r="AQ1304" s="2469"/>
      <c r="AR1304" s="2469"/>
      <c r="AS1304" s="2469"/>
      <c r="AT1304" s="2469"/>
      <c r="AU1304" s="2469"/>
      <c r="AV1304" s="2469"/>
      <c r="AW1304" s="2469"/>
      <c r="AY1304" s="1702"/>
      <c r="AZ1304" s="1702"/>
      <c r="CB1304" s="1611"/>
      <c r="CC1304" s="1611"/>
      <c r="CD1304" s="1611"/>
      <c r="CE1304" s="1611"/>
      <c r="CF1304" s="1611"/>
      <c r="CG1304" s="1611"/>
      <c r="CH1304" s="1611"/>
    </row>
    <row r="1305" spans="1:91" ht="18.75" hidden="1" customHeight="1">
      <c r="A1305" s="440"/>
      <c r="B1305" s="1702"/>
      <c r="C1305" s="2400" t="s">
        <v>1536</v>
      </c>
      <c r="D1305" s="2400"/>
      <c r="E1305" s="2400"/>
      <c r="F1305" s="2400"/>
      <c r="G1305" s="2400"/>
      <c r="H1305" s="2400"/>
      <c r="I1305" s="2400"/>
      <c r="J1305" s="2400"/>
      <c r="K1305" s="2400"/>
      <c r="L1305" s="2400"/>
      <c r="M1305" s="2400"/>
      <c r="N1305" s="2400"/>
      <c r="O1305" s="2400"/>
      <c r="P1305" s="2400"/>
      <c r="Q1305" s="2400"/>
      <c r="R1305" s="2400"/>
      <c r="S1305" s="1636"/>
      <c r="T1305" s="2280" t="s">
        <v>1403</v>
      </c>
      <c r="U1305" s="2280"/>
      <c r="V1305" s="2280"/>
      <c r="W1305" s="2280"/>
      <c r="X1305" s="2280"/>
      <c r="Y1305" s="2280"/>
      <c r="Z1305" s="2280"/>
      <c r="AA1305" s="2280"/>
      <c r="AB1305" s="2280"/>
      <c r="AC1305" s="1636"/>
      <c r="AD1305" s="1636"/>
      <c r="AE1305" s="2469"/>
      <c r="AF1305" s="2469"/>
      <c r="AG1305" s="2469"/>
      <c r="AH1305" s="2469"/>
      <c r="AI1305" s="2469"/>
      <c r="AJ1305" s="2469"/>
      <c r="AK1305" s="2469"/>
      <c r="AL1305" s="2469"/>
      <c r="AM1305" s="2469"/>
      <c r="AN1305" s="1614"/>
      <c r="AO1305" s="2212"/>
      <c r="AP1305" s="2212"/>
      <c r="AQ1305" s="2212"/>
      <c r="AR1305" s="2212"/>
      <c r="AS1305" s="2212"/>
      <c r="AT1305" s="2212"/>
      <c r="AU1305" s="2212"/>
      <c r="AV1305" s="2212"/>
      <c r="AW1305" s="2212"/>
      <c r="AY1305" s="1702"/>
      <c r="AZ1305" s="1702"/>
      <c r="CB1305" s="1611"/>
      <c r="CC1305" s="1611"/>
      <c r="CD1305" s="1611"/>
      <c r="CE1305" s="1611"/>
      <c r="CF1305" s="1611"/>
      <c r="CG1305" s="1611"/>
      <c r="CH1305" s="1611"/>
    </row>
    <row r="1306" spans="1:91" ht="32.25" hidden="1" customHeight="1">
      <c r="A1306" s="440"/>
      <c r="B1306" s="1702"/>
      <c r="C1306" s="2400" t="s">
        <v>1503</v>
      </c>
      <c r="D1306" s="2400"/>
      <c r="E1306" s="2400"/>
      <c r="F1306" s="2400"/>
      <c r="G1306" s="2400"/>
      <c r="H1306" s="2400"/>
      <c r="I1306" s="2400"/>
      <c r="J1306" s="2400"/>
      <c r="K1306" s="2400"/>
      <c r="L1306" s="2400"/>
      <c r="M1306" s="2400"/>
      <c r="N1306" s="2400"/>
      <c r="O1306" s="2400"/>
      <c r="P1306" s="2400"/>
      <c r="Q1306" s="2400"/>
      <c r="R1306" s="2400"/>
      <c r="S1306" s="1636"/>
      <c r="T1306" s="2280" t="s">
        <v>1504</v>
      </c>
      <c r="U1306" s="2280"/>
      <c r="V1306" s="2280"/>
      <c r="W1306" s="2280"/>
      <c r="X1306" s="2280"/>
      <c r="Y1306" s="2280"/>
      <c r="Z1306" s="2280"/>
      <c r="AA1306" s="2280"/>
      <c r="AB1306" s="2280"/>
      <c r="AC1306" s="1636"/>
      <c r="AD1306" s="1636"/>
      <c r="AE1306" s="2469"/>
      <c r="AF1306" s="2469"/>
      <c r="AG1306" s="2469"/>
      <c r="AH1306" s="2469"/>
      <c r="AI1306" s="2469"/>
      <c r="AJ1306" s="2469"/>
      <c r="AK1306" s="2469"/>
      <c r="AL1306" s="2469"/>
      <c r="AM1306" s="2469"/>
      <c r="AN1306" s="1614"/>
      <c r="AO1306" s="2469">
        <v>21866075750</v>
      </c>
      <c r="AP1306" s="2469"/>
      <c r="AQ1306" s="2469"/>
      <c r="AR1306" s="2469"/>
      <c r="AS1306" s="2469"/>
      <c r="AT1306" s="2469"/>
      <c r="AU1306" s="2469"/>
      <c r="AV1306" s="2469"/>
      <c r="AW1306" s="2469"/>
      <c r="AY1306" s="1702"/>
      <c r="AZ1306" s="1702"/>
      <c r="CB1306" s="1611"/>
      <c r="CC1306" s="1611"/>
      <c r="CD1306" s="1611"/>
      <c r="CE1306" s="1611"/>
      <c r="CF1306" s="1611"/>
      <c r="CG1306" s="1611"/>
      <c r="CH1306" s="1611"/>
    </row>
    <row r="1307" spans="1:91" ht="18" hidden="1" customHeight="1">
      <c r="A1307" s="440"/>
      <c r="B1307" s="1702"/>
      <c r="C1307" s="2400" t="s">
        <v>1542</v>
      </c>
      <c r="D1307" s="2280"/>
      <c r="E1307" s="2280"/>
      <c r="F1307" s="2280"/>
      <c r="G1307" s="2280"/>
      <c r="H1307" s="2280"/>
      <c r="I1307" s="2280"/>
      <c r="J1307" s="2280"/>
      <c r="K1307" s="2280"/>
      <c r="L1307" s="2280"/>
      <c r="M1307" s="2280"/>
      <c r="N1307" s="2280"/>
      <c r="O1307" s="2280"/>
      <c r="P1307" s="2280"/>
      <c r="Q1307" s="2280"/>
      <c r="R1307" s="2280"/>
      <c r="S1307" s="1698"/>
      <c r="T1307" s="2555" t="s">
        <v>1533</v>
      </c>
      <c r="U1307" s="2555"/>
      <c r="V1307" s="2555"/>
      <c r="W1307" s="2555"/>
      <c r="X1307" s="2555"/>
      <c r="Y1307" s="2555"/>
      <c r="Z1307" s="2555"/>
      <c r="AA1307" s="2555"/>
      <c r="AB1307" s="2555"/>
      <c r="AC1307" s="1706"/>
      <c r="AD1307" s="1706"/>
      <c r="AE1307" s="2468"/>
      <c r="AF1307" s="2468"/>
      <c r="AG1307" s="2468"/>
      <c r="AH1307" s="2468"/>
      <c r="AI1307" s="2468"/>
      <c r="AJ1307" s="2468"/>
      <c r="AK1307" s="2468"/>
      <c r="AL1307" s="2468"/>
      <c r="AM1307" s="2468"/>
      <c r="AN1307" s="1686"/>
      <c r="AO1307" s="2468">
        <v>16147880000</v>
      </c>
      <c r="AP1307" s="2468"/>
      <c r="AQ1307" s="2468"/>
      <c r="AR1307" s="2468"/>
      <c r="AS1307" s="2468"/>
      <c r="AT1307" s="2468"/>
      <c r="AU1307" s="2468"/>
      <c r="AV1307" s="2468"/>
      <c r="AW1307" s="2468"/>
      <c r="AY1307" s="1702"/>
      <c r="AZ1307" s="1702"/>
      <c r="CB1307" s="1611"/>
      <c r="CC1307" s="1611"/>
      <c r="CD1307" s="1611"/>
      <c r="CE1307" s="1611"/>
      <c r="CF1307" s="1611"/>
      <c r="CG1307" s="1611"/>
      <c r="CH1307" s="1611"/>
    </row>
    <row r="1308" spans="1:91" ht="17.25" hidden="1" customHeight="1">
      <c r="A1308" s="440"/>
      <c r="B1308" s="1702"/>
      <c r="C1308" s="2256" t="s">
        <v>490</v>
      </c>
      <c r="D1308" s="2256"/>
      <c r="E1308" s="2256"/>
      <c r="F1308" s="2256"/>
      <c r="G1308" s="2256"/>
      <c r="H1308" s="2256"/>
      <c r="I1308" s="2256"/>
      <c r="J1308" s="2256"/>
      <c r="K1308" s="2256"/>
      <c r="L1308" s="2256"/>
      <c r="M1308" s="2256"/>
      <c r="N1308" s="2256"/>
      <c r="O1308" s="2256"/>
      <c r="P1308" s="2256"/>
      <c r="Q1308" s="2256"/>
      <c r="R1308" s="2256"/>
      <c r="S1308" s="1636"/>
      <c r="T1308" s="2280"/>
      <c r="U1308" s="2280"/>
      <c r="V1308" s="2280"/>
      <c r="W1308" s="2280"/>
      <c r="X1308" s="2280"/>
      <c r="Y1308" s="2280"/>
      <c r="Z1308" s="2280"/>
      <c r="AA1308" s="2280"/>
      <c r="AB1308" s="2280"/>
      <c r="AC1308" s="1636"/>
      <c r="AD1308" s="1636"/>
      <c r="AE1308" s="2212"/>
      <c r="AF1308" s="2212"/>
      <c r="AG1308" s="2212"/>
      <c r="AH1308" s="2212"/>
      <c r="AI1308" s="2212"/>
      <c r="AJ1308" s="2212"/>
      <c r="AK1308" s="2212"/>
      <c r="AL1308" s="2212"/>
      <c r="AM1308" s="2212"/>
      <c r="AN1308" s="1614"/>
      <c r="AO1308" s="2212"/>
      <c r="AP1308" s="2212"/>
      <c r="AQ1308" s="2212"/>
      <c r="AR1308" s="2212"/>
      <c r="AS1308" s="2212"/>
      <c r="AT1308" s="2212"/>
      <c r="AU1308" s="2212"/>
      <c r="AV1308" s="2212"/>
      <c r="AW1308" s="2212"/>
      <c r="AY1308" s="1702"/>
      <c r="AZ1308" s="1702"/>
      <c r="CB1308" s="1611"/>
      <c r="CC1308" s="1611"/>
      <c r="CD1308" s="1611"/>
      <c r="CE1308" s="1611"/>
      <c r="CF1308" s="1611"/>
      <c r="CG1308" s="1611"/>
      <c r="CH1308" s="1611"/>
    </row>
    <row r="1309" spans="1:91" ht="17.25" hidden="1" customHeight="1">
      <c r="A1309" s="440"/>
      <c r="B1309" s="1702"/>
      <c r="C1309" s="2280" t="s">
        <v>1534</v>
      </c>
      <c r="D1309" s="2280"/>
      <c r="E1309" s="2280"/>
      <c r="F1309" s="2280"/>
      <c r="G1309" s="2280"/>
      <c r="H1309" s="2280"/>
      <c r="I1309" s="2280"/>
      <c r="J1309" s="2280"/>
      <c r="K1309" s="2280"/>
      <c r="L1309" s="2280"/>
      <c r="M1309" s="2280"/>
      <c r="N1309" s="2280"/>
      <c r="O1309" s="2280"/>
      <c r="P1309" s="2280"/>
      <c r="Q1309" s="2280"/>
      <c r="R1309" s="2280"/>
      <c r="S1309" s="1636"/>
      <c r="T1309" s="2280" t="s">
        <v>1393</v>
      </c>
      <c r="U1309" s="2280"/>
      <c r="V1309" s="2280"/>
      <c r="W1309" s="2280"/>
      <c r="X1309" s="2280"/>
      <c r="Y1309" s="2280"/>
      <c r="Z1309" s="2280"/>
      <c r="AA1309" s="2280"/>
      <c r="AB1309" s="2280"/>
      <c r="AC1309" s="1636"/>
      <c r="AD1309" s="1636"/>
      <c r="AE1309" s="2212"/>
      <c r="AF1309" s="2212"/>
      <c r="AG1309" s="2212"/>
      <c r="AH1309" s="2212"/>
      <c r="AI1309" s="2212"/>
      <c r="AJ1309" s="2212"/>
      <c r="AK1309" s="2212"/>
      <c r="AL1309" s="2212"/>
      <c r="AM1309" s="2212"/>
      <c r="AN1309" s="1614"/>
      <c r="AO1309" s="2212">
        <v>1858167942</v>
      </c>
      <c r="AP1309" s="2212"/>
      <c r="AQ1309" s="2212"/>
      <c r="AR1309" s="2212"/>
      <c r="AS1309" s="2212"/>
      <c r="AT1309" s="2212"/>
      <c r="AU1309" s="2212"/>
      <c r="AV1309" s="2212"/>
      <c r="AW1309" s="2212"/>
      <c r="AY1309" s="1702"/>
      <c r="AZ1309" s="1702"/>
      <c r="CB1309" s="1611"/>
      <c r="CC1309" s="1611"/>
      <c r="CD1309" s="1611"/>
      <c r="CE1309" s="1611"/>
      <c r="CF1309" s="1611"/>
      <c r="CG1309" s="1611"/>
      <c r="CH1309" s="1611"/>
    </row>
    <row r="1310" spans="1:91" ht="17.25" hidden="1" customHeight="1">
      <c r="A1310" s="440"/>
      <c r="B1310" s="1702"/>
      <c r="C1310" s="2256" t="s">
        <v>450</v>
      </c>
      <c r="D1310" s="2256"/>
      <c r="E1310" s="2256"/>
      <c r="F1310" s="2256"/>
      <c r="G1310" s="2256"/>
      <c r="H1310" s="2256"/>
      <c r="I1310" s="2256"/>
      <c r="J1310" s="2256"/>
      <c r="K1310" s="2256"/>
      <c r="L1310" s="2256"/>
      <c r="M1310" s="2256"/>
      <c r="N1310" s="2256"/>
      <c r="O1310" s="2256"/>
      <c r="P1310" s="2256"/>
      <c r="Q1310" s="2256"/>
      <c r="R1310" s="2256"/>
      <c r="S1310" s="1636"/>
      <c r="T1310" s="2280"/>
      <c r="U1310" s="2280"/>
      <c r="V1310" s="2280"/>
      <c r="W1310" s="2280"/>
      <c r="X1310" s="2280"/>
      <c r="Y1310" s="2280"/>
      <c r="Z1310" s="2280"/>
      <c r="AA1310" s="2280"/>
      <c r="AB1310" s="2280"/>
      <c r="AC1310" s="1636"/>
      <c r="AD1310" s="1636"/>
      <c r="AE1310" s="2212"/>
      <c r="AF1310" s="2212"/>
      <c r="AG1310" s="2212"/>
      <c r="AH1310" s="2212"/>
      <c r="AI1310" s="2212"/>
      <c r="AJ1310" s="2212"/>
      <c r="AK1310" s="2212"/>
      <c r="AL1310" s="2212"/>
      <c r="AM1310" s="2212"/>
      <c r="AN1310" s="1614"/>
      <c r="AO1310" s="2212"/>
      <c r="AP1310" s="2212"/>
      <c r="AQ1310" s="2212"/>
      <c r="AR1310" s="2212"/>
      <c r="AS1310" s="2212"/>
      <c r="AT1310" s="2212"/>
      <c r="AU1310" s="2212"/>
      <c r="AV1310" s="2212"/>
      <c r="AW1310" s="2212"/>
      <c r="AY1310" s="1702"/>
      <c r="AZ1310" s="1702"/>
      <c r="CB1310" s="1611"/>
      <c r="CC1310" s="1611"/>
      <c r="CD1310" s="1611"/>
      <c r="CE1310" s="1611"/>
      <c r="CF1310" s="1611"/>
      <c r="CG1310" s="1611"/>
      <c r="CH1310" s="1611"/>
    </row>
    <row r="1311" spans="1:91" ht="18.75" hidden="1" customHeight="1">
      <c r="A1311" s="440"/>
      <c r="B1311" s="1702"/>
      <c r="C1311" s="2400" t="s">
        <v>1539</v>
      </c>
      <c r="D1311" s="2400"/>
      <c r="E1311" s="2400"/>
      <c r="F1311" s="2400"/>
      <c r="G1311" s="2400"/>
      <c r="H1311" s="2400"/>
      <c r="I1311" s="2400"/>
      <c r="J1311" s="2400"/>
      <c r="K1311" s="2400"/>
      <c r="L1311" s="2400"/>
      <c r="M1311" s="2400"/>
      <c r="N1311" s="2400"/>
      <c r="O1311" s="2400"/>
      <c r="P1311" s="2400"/>
      <c r="Q1311" s="2400"/>
      <c r="R1311" s="2400"/>
      <c r="S1311" s="1636"/>
      <c r="T1311" s="2280" t="s">
        <v>1403</v>
      </c>
      <c r="U1311" s="2280"/>
      <c r="V1311" s="2280"/>
      <c r="W1311" s="2280"/>
      <c r="X1311" s="2280"/>
      <c r="Y1311" s="2280"/>
      <c r="Z1311" s="2280"/>
      <c r="AA1311" s="2280"/>
      <c r="AB1311" s="2280"/>
      <c r="AC1311" s="1636"/>
      <c r="AD1311" s="1636"/>
      <c r="AE1311" s="2212"/>
      <c r="AF1311" s="2212"/>
      <c r="AG1311" s="2212"/>
      <c r="AH1311" s="2212"/>
      <c r="AI1311" s="2212"/>
      <c r="AJ1311" s="2212"/>
      <c r="AK1311" s="2212"/>
      <c r="AL1311" s="2212"/>
      <c r="AM1311" s="2212"/>
      <c r="AN1311" s="1614"/>
      <c r="AO1311" s="2212"/>
      <c r="AP1311" s="2212"/>
      <c r="AQ1311" s="2212"/>
      <c r="AR1311" s="2212"/>
      <c r="AS1311" s="2212"/>
      <c r="AT1311" s="2212"/>
      <c r="AU1311" s="2212"/>
      <c r="AV1311" s="2212"/>
      <c r="AW1311" s="2212"/>
      <c r="AY1311" s="1702"/>
      <c r="AZ1311" s="1702"/>
      <c r="CB1311" s="1611"/>
      <c r="CC1311" s="1611"/>
      <c r="CD1311" s="1611"/>
      <c r="CE1311" s="1611"/>
      <c r="CF1311" s="1611"/>
      <c r="CG1311" s="1611"/>
      <c r="CH1311" s="1611"/>
    </row>
    <row r="1312" spans="1:91" ht="17.25" hidden="1" customHeight="1">
      <c r="A1312" s="440"/>
      <c r="B1312" s="1702"/>
      <c r="C1312" s="2400" t="s">
        <v>1535</v>
      </c>
      <c r="D1312" s="2400"/>
      <c r="E1312" s="2400"/>
      <c r="F1312" s="2400"/>
      <c r="G1312" s="2400"/>
      <c r="H1312" s="2400"/>
      <c r="I1312" s="2400"/>
      <c r="J1312" s="2400"/>
      <c r="K1312" s="2400"/>
      <c r="L1312" s="2400"/>
      <c r="M1312" s="2400"/>
      <c r="N1312" s="2400"/>
      <c r="O1312" s="2400"/>
      <c r="P1312" s="2400"/>
      <c r="Q1312" s="2400"/>
      <c r="R1312" s="2400"/>
      <c r="S1312" s="1636"/>
      <c r="T1312" s="2280" t="s">
        <v>1393</v>
      </c>
      <c r="U1312" s="2280"/>
      <c r="V1312" s="2280"/>
      <c r="W1312" s="2280"/>
      <c r="X1312" s="2280"/>
      <c r="Y1312" s="2280"/>
      <c r="Z1312" s="2280"/>
      <c r="AA1312" s="2280"/>
      <c r="AB1312" s="2280"/>
      <c r="AC1312" s="1636"/>
      <c r="AD1312" s="1636"/>
      <c r="AE1312" s="2212"/>
      <c r="AF1312" s="2212"/>
      <c r="AG1312" s="2212"/>
      <c r="AH1312" s="2212"/>
      <c r="AI1312" s="2212"/>
      <c r="AJ1312" s="2212"/>
      <c r="AK1312" s="2212"/>
      <c r="AL1312" s="2212"/>
      <c r="AM1312" s="2212"/>
      <c r="AN1312" s="1614"/>
      <c r="AO1312" s="2212"/>
      <c r="AP1312" s="2212"/>
      <c r="AQ1312" s="2212"/>
      <c r="AR1312" s="2212"/>
      <c r="AS1312" s="2212"/>
      <c r="AT1312" s="2212"/>
      <c r="AU1312" s="2212"/>
      <c r="AV1312" s="2212"/>
      <c r="AW1312" s="2212"/>
      <c r="AY1312" s="1702"/>
      <c r="AZ1312" s="1702"/>
      <c r="CB1312" s="1611"/>
      <c r="CC1312" s="1611"/>
      <c r="CD1312" s="1611"/>
      <c r="CE1312" s="1611"/>
      <c r="CF1312" s="1611"/>
      <c r="CG1312" s="1611"/>
      <c r="CH1312" s="1611"/>
    </row>
    <row r="1313" spans="1:88" ht="17.25" hidden="1" customHeight="1">
      <c r="A1313" s="440"/>
      <c r="B1313" s="1702"/>
      <c r="C1313" s="2280" t="s">
        <v>1534</v>
      </c>
      <c r="D1313" s="2280"/>
      <c r="E1313" s="2280"/>
      <c r="F1313" s="2280"/>
      <c r="G1313" s="2280"/>
      <c r="H1313" s="2280"/>
      <c r="I1313" s="2280"/>
      <c r="J1313" s="2280"/>
      <c r="K1313" s="2280"/>
      <c r="L1313" s="2280"/>
      <c r="M1313" s="2280"/>
      <c r="N1313" s="2280"/>
      <c r="O1313" s="2280"/>
      <c r="P1313" s="2280"/>
      <c r="Q1313" s="2280"/>
      <c r="R1313" s="2280"/>
      <c r="S1313" s="1636"/>
      <c r="T1313" s="2280" t="s">
        <v>1393</v>
      </c>
      <c r="U1313" s="2280"/>
      <c r="V1313" s="2280"/>
      <c r="W1313" s="2280"/>
      <c r="X1313" s="2280"/>
      <c r="Y1313" s="2280"/>
      <c r="Z1313" s="2280"/>
      <c r="AA1313" s="2280"/>
      <c r="AB1313" s="2280"/>
      <c r="AC1313" s="1636"/>
      <c r="AD1313" s="1636"/>
      <c r="AE1313" s="2212"/>
      <c r="AF1313" s="2212"/>
      <c r="AG1313" s="2212"/>
      <c r="AH1313" s="2212"/>
      <c r="AI1313" s="2212"/>
      <c r="AJ1313" s="2212"/>
      <c r="AK1313" s="2212"/>
      <c r="AL1313" s="2212"/>
      <c r="AM1313" s="2212"/>
      <c r="AN1313" s="1614"/>
      <c r="AO1313" s="2212"/>
      <c r="AP1313" s="2212"/>
      <c r="AQ1313" s="2212"/>
      <c r="AR1313" s="2212"/>
      <c r="AS1313" s="2212"/>
      <c r="AT1313" s="2212"/>
      <c r="AU1313" s="2212"/>
      <c r="AV1313" s="2212"/>
      <c r="AW1313" s="2212"/>
      <c r="AY1313" s="1702"/>
      <c r="AZ1313" s="1702"/>
      <c r="CB1313" s="1611"/>
      <c r="CC1313" s="1611"/>
      <c r="CD1313" s="1611"/>
      <c r="CE1313" s="1611"/>
      <c r="CF1313" s="1611"/>
      <c r="CG1313" s="1611"/>
      <c r="CH1313" s="1611"/>
    </row>
    <row r="1314" spans="1:88" ht="18.75" hidden="1" customHeight="1">
      <c r="A1314" s="440"/>
      <c r="B1314" s="1702"/>
      <c r="C1314" s="2400" t="s">
        <v>1536</v>
      </c>
      <c r="D1314" s="2400"/>
      <c r="E1314" s="2400"/>
      <c r="F1314" s="2400"/>
      <c r="G1314" s="2400"/>
      <c r="H1314" s="2400"/>
      <c r="I1314" s="2400"/>
      <c r="J1314" s="2400"/>
      <c r="K1314" s="2400"/>
      <c r="L1314" s="2400"/>
      <c r="M1314" s="2400"/>
      <c r="N1314" s="2400"/>
      <c r="O1314" s="2400"/>
      <c r="P1314" s="2400"/>
      <c r="Q1314" s="2400"/>
      <c r="R1314" s="2400"/>
      <c r="S1314" s="1636"/>
      <c r="T1314" s="2280" t="s">
        <v>1533</v>
      </c>
      <c r="U1314" s="2280"/>
      <c r="V1314" s="2280"/>
      <c r="W1314" s="2280"/>
      <c r="X1314" s="2280"/>
      <c r="Y1314" s="2280"/>
      <c r="Z1314" s="2280"/>
      <c r="AA1314" s="2280"/>
      <c r="AB1314" s="2280"/>
      <c r="AC1314" s="1636"/>
      <c r="AD1314" s="1636"/>
      <c r="AE1314" s="2469"/>
      <c r="AF1314" s="2469"/>
      <c r="AG1314" s="2469"/>
      <c r="AH1314" s="2469"/>
      <c r="AI1314" s="2469"/>
      <c r="AJ1314" s="2469"/>
      <c r="AK1314" s="2469"/>
      <c r="AL1314" s="2469"/>
      <c r="AM1314" s="2469"/>
      <c r="AN1314" s="1614"/>
      <c r="AO1314" s="2212">
        <v>2231383025</v>
      </c>
      <c r="AP1314" s="2212"/>
      <c r="AQ1314" s="2212"/>
      <c r="AR1314" s="2212"/>
      <c r="AS1314" s="2212"/>
      <c r="AT1314" s="2212"/>
      <c r="AU1314" s="2212"/>
      <c r="AV1314" s="2212"/>
      <c r="AW1314" s="2212"/>
      <c r="AY1314" s="1702"/>
      <c r="AZ1314" s="1702"/>
      <c r="CB1314" s="1611"/>
      <c r="CC1314" s="1611"/>
      <c r="CD1314" s="1611"/>
      <c r="CE1314" s="1611"/>
      <c r="CF1314" s="1611"/>
      <c r="CG1314" s="1611"/>
      <c r="CH1314" s="1611"/>
    </row>
    <row r="1315" spans="1:88" ht="30.75" hidden="1" customHeight="1">
      <c r="A1315" s="440"/>
      <c r="B1315" s="1702"/>
      <c r="C1315" s="2400" t="s">
        <v>1657</v>
      </c>
      <c r="D1315" s="2400"/>
      <c r="E1315" s="2400"/>
      <c r="F1315" s="2400"/>
      <c r="G1315" s="2400"/>
      <c r="H1315" s="2400"/>
      <c r="I1315" s="2400"/>
      <c r="J1315" s="2400"/>
      <c r="K1315" s="2400"/>
      <c r="L1315" s="2400"/>
      <c r="M1315" s="2400"/>
      <c r="N1315" s="2400"/>
      <c r="O1315" s="2400"/>
      <c r="P1315" s="2400"/>
      <c r="Q1315" s="2400"/>
      <c r="R1315" s="2400"/>
      <c r="S1315" s="1636"/>
      <c r="T1315" s="2280" t="s">
        <v>1533</v>
      </c>
      <c r="U1315" s="2280"/>
      <c r="V1315" s="2280"/>
      <c r="W1315" s="2280"/>
      <c r="X1315" s="2280"/>
      <c r="Y1315" s="2280"/>
      <c r="Z1315" s="2280"/>
      <c r="AA1315" s="2280"/>
      <c r="AB1315" s="2280"/>
      <c r="AC1315" s="1636"/>
      <c r="AD1315" s="1636"/>
      <c r="AE1315" s="2469"/>
      <c r="AF1315" s="2469"/>
      <c r="AG1315" s="2469"/>
      <c r="AH1315" s="2469"/>
      <c r="AI1315" s="2469"/>
      <c r="AJ1315" s="2469"/>
      <c r="AK1315" s="2469"/>
      <c r="AL1315" s="2469"/>
      <c r="AM1315" s="2469"/>
      <c r="AN1315" s="1614"/>
      <c r="AO1315" s="2469">
        <v>10294918</v>
      </c>
      <c r="AP1315" s="2469"/>
      <c r="AQ1315" s="2469"/>
      <c r="AR1315" s="2469"/>
      <c r="AS1315" s="2469"/>
      <c r="AT1315" s="2469"/>
      <c r="AU1315" s="2469"/>
      <c r="AV1315" s="2469"/>
      <c r="AW1315" s="2469"/>
      <c r="AY1315" s="1702"/>
      <c r="AZ1315" s="1702"/>
      <c r="CB1315" s="1611"/>
      <c r="CC1315" s="1611"/>
      <c r="CD1315" s="1611"/>
      <c r="CE1315" s="1611"/>
      <c r="CF1315" s="1611"/>
      <c r="CG1315" s="1611"/>
      <c r="CH1315" s="1611"/>
    </row>
    <row r="1316" spans="1:88" ht="18.75" hidden="1" customHeight="1">
      <c r="A1316" s="440"/>
      <c r="B1316" s="1702"/>
      <c r="C1316" s="2400" t="s">
        <v>1538</v>
      </c>
      <c r="D1316" s="2400"/>
      <c r="E1316" s="2400"/>
      <c r="F1316" s="2400"/>
      <c r="G1316" s="2400"/>
      <c r="H1316" s="2400"/>
      <c r="I1316" s="2400"/>
      <c r="J1316" s="2400"/>
      <c r="K1316" s="2400"/>
      <c r="L1316" s="2400"/>
      <c r="M1316" s="2400"/>
      <c r="N1316" s="2400"/>
      <c r="O1316" s="2400"/>
      <c r="P1316" s="2400"/>
      <c r="Q1316" s="2400"/>
      <c r="R1316" s="2400"/>
      <c r="S1316" s="1636"/>
      <c r="T1316" s="1636"/>
      <c r="U1316" s="1636"/>
      <c r="V1316" s="1636"/>
      <c r="W1316" s="1636"/>
      <c r="X1316" s="1636"/>
      <c r="Y1316" s="1636"/>
      <c r="Z1316" s="1636"/>
      <c r="AA1316" s="1636"/>
      <c r="AB1316" s="1636"/>
      <c r="AC1316" s="1636"/>
      <c r="AD1316" s="1636"/>
      <c r="AE1316" s="2469"/>
      <c r="AF1316" s="2469"/>
      <c r="AG1316" s="2469"/>
      <c r="AH1316" s="2469"/>
      <c r="AI1316" s="2469"/>
      <c r="AJ1316" s="2469"/>
      <c r="AK1316" s="2469"/>
      <c r="AL1316" s="2469"/>
      <c r="AM1316" s="2469"/>
      <c r="AN1316" s="1614"/>
      <c r="AO1316" s="2469"/>
      <c r="AP1316" s="2469"/>
      <c r="AQ1316" s="2469"/>
      <c r="AR1316" s="2469"/>
      <c r="AS1316" s="2469"/>
      <c r="AT1316" s="2469"/>
      <c r="AU1316" s="2469"/>
      <c r="AV1316" s="2469"/>
      <c r="AW1316" s="2469"/>
      <c r="AY1316" s="1702"/>
      <c r="AZ1316" s="1702"/>
      <c r="CB1316" s="1611"/>
      <c r="CC1316" s="1611"/>
      <c r="CD1316" s="1611"/>
      <c r="CE1316" s="1611"/>
      <c r="CF1316" s="1611"/>
      <c r="CG1316" s="1611"/>
      <c r="CH1316" s="1611"/>
    </row>
    <row r="1317" spans="1:88" ht="18" hidden="1" customHeight="1">
      <c r="A1317" s="440"/>
      <c r="B1317" s="1702"/>
      <c r="C1317" s="2400" t="s">
        <v>1542</v>
      </c>
      <c r="D1317" s="2280"/>
      <c r="E1317" s="2280"/>
      <c r="F1317" s="2280"/>
      <c r="G1317" s="2280"/>
      <c r="H1317" s="2280"/>
      <c r="I1317" s="2280"/>
      <c r="J1317" s="2280"/>
      <c r="K1317" s="2280"/>
      <c r="L1317" s="2280"/>
      <c r="M1317" s="2280"/>
      <c r="N1317" s="2280"/>
      <c r="O1317" s="2280"/>
      <c r="P1317" s="2280"/>
      <c r="Q1317" s="2280"/>
      <c r="R1317" s="2280"/>
      <c r="S1317" s="1698"/>
      <c r="T1317" s="2555" t="s">
        <v>1533</v>
      </c>
      <c r="U1317" s="2555"/>
      <c r="V1317" s="2555"/>
      <c r="W1317" s="2555"/>
      <c r="X1317" s="2555"/>
      <c r="Y1317" s="2555"/>
      <c r="Z1317" s="2555"/>
      <c r="AA1317" s="2555"/>
      <c r="AB1317" s="2555"/>
      <c r="AC1317" s="1706"/>
      <c r="AD1317" s="1706"/>
      <c r="AE1317" s="2468"/>
      <c r="AF1317" s="2468"/>
      <c r="AG1317" s="2468"/>
      <c r="AH1317" s="2468"/>
      <c r="AI1317" s="2468"/>
      <c r="AJ1317" s="2468"/>
      <c r="AK1317" s="2468"/>
      <c r="AL1317" s="2468"/>
      <c r="AM1317" s="2468"/>
      <c r="AN1317" s="1686"/>
      <c r="AO1317" s="2468"/>
      <c r="AP1317" s="2468"/>
      <c r="AQ1317" s="2468"/>
      <c r="AR1317" s="2468"/>
      <c r="AS1317" s="2468"/>
      <c r="AT1317" s="2468"/>
      <c r="AU1317" s="2468"/>
      <c r="AV1317" s="2468"/>
      <c r="AW1317" s="2468"/>
      <c r="AY1317" s="1702"/>
      <c r="AZ1317" s="1702"/>
      <c r="CB1317" s="1611"/>
      <c r="CC1317" s="1611"/>
      <c r="CD1317" s="1611"/>
      <c r="CE1317" s="1611"/>
      <c r="CF1317" s="1611"/>
      <c r="CG1317" s="1611"/>
      <c r="CH1317" s="1611"/>
    </row>
    <row r="1318" spans="1:88" ht="32.25" hidden="1" customHeight="1">
      <c r="A1318" s="440"/>
      <c r="B1318" s="1702"/>
      <c r="C1318" s="2400" t="s">
        <v>1503</v>
      </c>
      <c r="D1318" s="2400"/>
      <c r="E1318" s="2400"/>
      <c r="F1318" s="2400"/>
      <c r="G1318" s="2400"/>
      <c r="H1318" s="2400"/>
      <c r="I1318" s="2400"/>
      <c r="J1318" s="2400"/>
      <c r="K1318" s="2400"/>
      <c r="L1318" s="2400"/>
      <c r="M1318" s="2400"/>
      <c r="N1318" s="2400"/>
      <c r="O1318" s="2400"/>
      <c r="P1318" s="2400"/>
      <c r="Q1318" s="2400"/>
      <c r="R1318" s="2400"/>
      <c r="S1318" s="1636"/>
      <c r="T1318" s="2280" t="s">
        <v>1504</v>
      </c>
      <c r="U1318" s="2280"/>
      <c r="V1318" s="2280"/>
      <c r="W1318" s="2280"/>
      <c r="X1318" s="2280"/>
      <c r="Y1318" s="2280"/>
      <c r="Z1318" s="2280"/>
      <c r="AA1318" s="2280"/>
      <c r="AB1318" s="2280"/>
      <c r="AC1318" s="1636"/>
      <c r="AD1318" s="1636"/>
      <c r="AE1318" s="2469"/>
      <c r="AF1318" s="2469"/>
      <c r="AG1318" s="2469"/>
      <c r="AH1318" s="2469"/>
      <c r="AI1318" s="2469"/>
      <c r="AJ1318" s="2469"/>
      <c r="AK1318" s="2469"/>
      <c r="AL1318" s="2469"/>
      <c r="AM1318" s="2469"/>
      <c r="AN1318" s="1614"/>
      <c r="AO1318" s="2469"/>
      <c r="AP1318" s="2469"/>
      <c r="AQ1318" s="2469"/>
      <c r="AR1318" s="2469"/>
      <c r="AS1318" s="2469"/>
      <c r="AT1318" s="2469"/>
      <c r="AU1318" s="2469"/>
      <c r="AV1318" s="2469"/>
      <c r="AW1318" s="2469"/>
      <c r="AY1318" s="1702"/>
      <c r="AZ1318" s="1702"/>
      <c r="CB1318" s="1611"/>
      <c r="CC1318" s="1611"/>
      <c r="CD1318" s="1611"/>
      <c r="CE1318" s="1611"/>
      <c r="CF1318" s="1611"/>
      <c r="CG1318" s="1611"/>
      <c r="CH1318" s="1611"/>
    </row>
    <row r="1319" spans="1:88" ht="18" hidden="1" customHeight="1">
      <c r="C1319" s="2433" t="s">
        <v>1541</v>
      </c>
      <c r="D1319" s="2433"/>
      <c r="E1319" s="2433"/>
      <c r="F1319" s="2433"/>
      <c r="G1319" s="2433"/>
      <c r="H1319" s="2433"/>
      <c r="I1319" s="2433"/>
      <c r="J1319" s="2433"/>
      <c r="K1319" s="2433"/>
      <c r="L1319" s="2433"/>
      <c r="M1319" s="2433"/>
      <c r="N1319" s="2433"/>
      <c r="O1319" s="2433"/>
      <c r="P1319" s="2433"/>
      <c r="Q1319" s="2433"/>
      <c r="R1319" s="2433"/>
      <c r="S1319" s="1632"/>
      <c r="T1319" s="2250"/>
      <c r="U1319" s="2250"/>
      <c r="V1319" s="2250"/>
      <c r="W1319" s="2250"/>
      <c r="X1319" s="2250"/>
      <c r="Y1319" s="2250"/>
      <c r="Z1319" s="2250"/>
      <c r="AA1319" s="2250"/>
      <c r="AB1319" s="2250"/>
      <c r="AC1319" s="1632"/>
      <c r="AD1319" s="1632"/>
      <c r="AE1319" s="2613"/>
      <c r="AF1319" s="2613"/>
      <c r="AG1319" s="2613"/>
      <c r="AH1319" s="2613"/>
      <c r="AI1319" s="2613"/>
      <c r="AJ1319" s="2613"/>
      <c r="AK1319" s="2613"/>
      <c r="AL1319" s="2613"/>
      <c r="AM1319" s="2613"/>
      <c r="AN1319" s="1688"/>
      <c r="AO1319" s="2613"/>
      <c r="AP1319" s="2613"/>
      <c r="AQ1319" s="2613"/>
      <c r="AR1319" s="2613"/>
      <c r="AS1319" s="2613"/>
      <c r="AT1319" s="2613"/>
      <c r="AU1319" s="2613"/>
      <c r="AV1319" s="2613"/>
      <c r="AW1319" s="2613"/>
      <c r="CB1319" s="1611"/>
      <c r="CC1319" s="1611"/>
      <c r="CD1319" s="1611"/>
      <c r="CE1319" s="1611"/>
      <c r="CF1319" s="1611"/>
      <c r="CG1319" s="1611"/>
      <c r="CH1319" s="1611"/>
    </row>
    <row r="1320" spans="1:88" ht="32.25" hidden="1" customHeight="1">
      <c r="A1320" s="440"/>
      <c r="B1320" s="1702"/>
      <c r="C1320" s="2400" t="s">
        <v>1503</v>
      </c>
      <c r="D1320" s="2400"/>
      <c r="E1320" s="2400"/>
      <c r="F1320" s="2400"/>
      <c r="G1320" s="2400"/>
      <c r="H1320" s="2400"/>
      <c r="I1320" s="2400"/>
      <c r="J1320" s="2400"/>
      <c r="K1320" s="2400"/>
      <c r="L1320" s="2400"/>
      <c r="M1320" s="2400"/>
      <c r="N1320" s="2400"/>
      <c r="O1320" s="2400"/>
      <c r="P1320" s="2400"/>
      <c r="Q1320" s="2400"/>
      <c r="R1320" s="2400"/>
      <c r="S1320" s="1636"/>
      <c r="T1320" s="2280" t="s">
        <v>1504</v>
      </c>
      <c r="U1320" s="2280"/>
      <c r="V1320" s="2280"/>
      <c r="W1320" s="2280"/>
      <c r="X1320" s="2280"/>
      <c r="Y1320" s="2280"/>
      <c r="Z1320" s="2280"/>
      <c r="AA1320" s="2280"/>
      <c r="AB1320" s="2280"/>
      <c r="AC1320" s="1636"/>
      <c r="AD1320" s="1636"/>
      <c r="AE1320" s="2469"/>
      <c r="AF1320" s="2469"/>
      <c r="AG1320" s="2469"/>
      <c r="AH1320" s="2469"/>
      <c r="AI1320" s="2469"/>
      <c r="AJ1320" s="2469"/>
      <c r="AK1320" s="2469"/>
      <c r="AL1320" s="2469"/>
      <c r="AM1320" s="2469"/>
      <c r="AN1320" s="1614"/>
      <c r="AO1320" s="2469">
        <v>200000000</v>
      </c>
      <c r="AP1320" s="2469"/>
      <c r="AQ1320" s="2469"/>
      <c r="AR1320" s="2469"/>
      <c r="AS1320" s="2469"/>
      <c r="AT1320" s="2469"/>
      <c r="AU1320" s="2469"/>
      <c r="AV1320" s="2469"/>
      <c r="AW1320" s="2469"/>
      <c r="AY1320" s="1702"/>
      <c r="AZ1320" s="1702"/>
      <c r="CB1320" s="1611"/>
      <c r="CC1320" s="1611"/>
      <c r="CD1320" s="1611"/>
      <c r="CE1320" s="1611"/>
      <c r="CF1320" s="1611"/>
      <c r="CG1320" s="1611"/>
      <c r="CH1320" s="1611"/>
    </row>
    <row r="1321" spans="1:88" ht="18" hidden="1" customHeight="1">
      <c r="C1321" s="2400" t="s">
        <v>1540</v>
      </c>
      <c r="D1321" s="2280"/>
      <c r="E1321" s="2280"/>
      <c r="F1321" s="2280"/>
      <c r="G1321" s="2280"/>
      <c r="H1321" s="2280"/>
      <c r="I1321" s="2280"/>
      <c r="J1321" s="2280"/>
      <c r="K1321" s="2280"/>
      <c r="L1321" s="2280"/>
      <c r="M1321" s="2280"/>
      <c r="N1321" s="2280"/>
      <c r="O1321" s="2280"/>
      <c r="P1321" s="2280"/>
      <c r="Q1321" s="2280"/>
      <c r="R1321" s="2280"/>
      <c r="S1321" s="1706"/>
      <c r="T1321" s="2555" t="s">
        <v>1533</v>
      </c>
      <c r="U1321" s="2555"/>
      <c r="V1321" s="2555"/>
      <c r="W1321" s="2555"/>
      <c r="X1321" s="2555"/>
      <c r="Y1321" s="2555"/>
      <c r="Z1321" s="2555"/>
      <c r="AA1321" s="2555"/>
      <c r="AB1321" s="2555"/>
      <c r="AC1321" s="1706"/>
      <c r="AD1321" s="1706"/>
      <c r="AE1321" s="2212"/>
      <c r="AF1321" s="2212"/>
      <c r="AG1321" s="2212"/>
      <c r="AH1321" s="2212"/>
      <c r="AI1321" s="2212"/>
      <c r="AJ1321" s="2212"/>
      <c r="AK1321" s="2212"/>
      <c r="AL1321" s="2212"/>
      <c r="AM1321" s="2212"/>
      <c r="AN1321" s="1686"/>
      <c r="AO1321" s="2212">
        <v>237408678</v>
      </c>
      <c r="AP1321" s="2212"/>
      <c r="AQ1321" s="2212"/>
      <c r="AR1321" s="2212"/>
      <c r="AS1321" s="2212"/>
      <c r="AT1321" s="2212"/>
      <c r="AU1321" s="2212"/>
      <c r="AV1321" s="2212"/>
      <c r="AW1321" s="2212"/>
      <c r="CB1321" s="1611"/>
      <c r="CC1321" s="1611"/>
      <c r="CD1321" s="1611"/>
      <c r="CE1321" s="1611"/>
      <c r="CF1321" s="1611"/>
      <c r="CG1321" s="1611"/>
      <c r="CH1321" s="1611"/>
    </row>
    <row r="1322" spans="1:88" ht="18" hidden="1" customHeight="1">
      <c r="A1322" s="440"/>
      <c r="B1322" s="1702"/>
      <c r="C1322" s="2400" t="s">
        <v>1542</v>
      </c>
      <c r="D1322" s="2280"/>
      <c r="E1322" s="2280"/>
      <c r="F1322" s="2280"/>
      <c r="G1322" s="2280"/>
      <c r="H1322" s="2280"/>
      <c r="I1322" s="2280"/>
      <c r="J1322" s="2280"/>
      <c r="K1322" s="2280"/>
      <c r="L1322" s="2280"/>
      <c r="M1322" s="2280"/>
      <c r="N1322" s="2280"/>
      <c r="O1322" s="2280"/>
      <c r="P1322" s="2280"/>
      <c r="Q1322" s="2280"/>
      <c r="R1322" s="2280"/>
      <c r="S1322" s="1698"/>
      <c r="T1322" s="2555" t="s">
        <v>1533</v>
      </c>
      <c r="U1322" s="2555"/>
      <c r="V1322" s="2555"/>
      <c r="W1322" s="2555"/>
      <c r="X1322" s="2555"/>
      <c r="Y1322" s="2555"/>
      <c r="Z1322" s="2555"/>
      <c r="AA1322" s="2555"/>
      <c r="AB1322" s="2555"/>
      <c r="AC1322" s="1706"/>
      <c r="AD1322" s="1706"/>
      <c r="AE1322" s="2468"/>
      <c r="AF1322" s="2468"/>
      <c r="AG1322" s="2468"/>
      <c r="AH1322" s="2468"/>
      <c r="AI1322" s="2468"/>
      <c r="AJ1322" s="2468"/>
      <c r="AK1322" s="2468"/>
      <c r="AL1322" s="2468"/>
      <c r="AM1322" s="2468"/>
      <c r="AN1322" s="1686"/>
      <c r="AO1322" s="2468">
        <v>497592500</v>
      </c>
      <c r="AP1322" s="2468"/>
      <c r="AQ1322" s="2468"/>
      <c r="AR1322" s="2468"/>
      <c r="AS1322" s="2468"/>
      <c r="AT1322" s="2468"/>
      <c r="AU1322" s="2468"/>
      <c r="AV1322" s="2468"/>
      <c r="AW1322" s="2468"/>
      <c r="AY1322" s="1702"/>
      <c r="AZ1322" s="1702"/>
      <c r="CB1322" s="1611"/>
      <c r="CC1322" s="1611"/>
      <c r="CD1322" s="1611"/>
      <c r="CE1322" s="1611"/>
      <c r="CF1322" s="1611"/>
      <c r="CG1322" s="1611"/>
      <c r="CH1322" s="1611"/>
    </row>
    <row r="1323" spans="1:88" ht="15" hidden="1" customHeight="1">
      <c r="C1323" s="1670"/>
      <c r="D1323" s="1670"/>
      <c r="E1323" s="1670"/>
      <c r="F1323" s="1670"/>
      <c r="G1323" s="1670"/>
      <c r="H1323" s="1670"/>
      <c r="I1323" s="1670"/>
      <c r="J1323" s="1670"/>
      <c r="K1323" s="1670"/>
      <c r="L1323" s="1670"/>
      <c r="M1323" s="1670"/>
      <c r="N1323" s="1670"/>
      <c r="O1323" s="1706"/>
      <c r="P1323" s="1706"/>
      <c r="Q1323" s="1706"/>
      <c r="R1323" s="1706"/>
      <c r="S1323" s="1706"/>
      <c r="T1323" s="1706"/>
      <c r="U1323" s="1706"/>
      <c r="V1323" s="1706"/>
      <c r="W1323" s="1707"/>
      <c r="X1323" s="1707"/>
      <c r="Y1323" s="1706"/>
      <c r="Z1323" s="1706"/>
      <c r="AA1323" s="1706"/>
      <c r="AB1323" s="1706"/>
      <c r="AC1323" s="1706"/>
      <c r="AD1323" s="1706"/>
      <c r="AE1323" s="1706"/>
      <c r="AF1323" s="1707"/>
      <c r="AG1323" s="1625"/>
      <c r="AH1323" s="1625"/>
      <c r="AI1323" s="1625"/>
      <c r="AJ1323" s="1625"/>
      <c r="AK1323" s="1625"/>
      <c r="AL1323" s="1625"/>
      <c r="AM1323" s="1625"/>
      <c r="AN1323" s="1625"/>
      <c r="AO1323" s="1707"/>
      <c r="AP1323" s="1706"/>
      <c r="AQ1323" s="1706"/>
      <c r="AR1323" s="1706"/>
      <c r="AS1323" s="1706"/>
      <c r="AT1323" s="1706"/>
      <c r="AU1323" s="1706"/>
      <c r="AV1323" s="1706"/>
      <c r="AW1323" s="1706"/>
      <c r="CB1323" s="1611"/>
      <c r="CC1323" s="1611"/>
      <c r="CD1323" s="1611"/>
      <c r="CE1323" s="1611"/>
      <c r="CF1323" s="1611"/>
      <c r="CG1323" s="1611"/>
      <c r="CH1323" s="1611"/>
    </row>
    <row r="1324" spans="1:88">
      <c r="A1324" s="1388">
        <v>4</v>
      </c>
      <c r="B1324" s="908" t="s">
        <v>536</v>
      </c>
      <c r="C1324" s="908" t="s">
        <v>1141</v>
      </c>
      <c r="D1324" s="883"/>
      <c r="E1324" s="883"/>
      <c r="F1324" s="1670"/>
      <c r="G1324" s="1670"/>
      <c r="H1324" s="1670"/>
      <c r="I1324" s="1670"/>
      <c r="J1324" s="1670"/>
      <c r="K1324" s="1670"/>
      <c r="L1324" s="1670"/>
      <c r="M1324" s="1670"/>
      <c r="N1324" s="1670"/>
      <c r="O1324" s="1706"/>
      <c r="P1324" s="1706"/>
      <c r="Q1324" s="1706"/>
      <c r="R1324" s="1706"/>
      <c r="S1324" s="1706"/>
      <c r="T1324" s="1706"/>
      <c r="U1324" s="1706"/>
      <c r="V1324" s="1706"/>
      <c r="W1324" s="1707"/>
      <c r="X1324" s="1707"/>
      <c r="Y1324" s="1706"/>
      <c r="Z1324" s="1706"/>
      <c r="AA1324" s="1706"/>
      <c r="AB1324" s="1706"/>
      <c r="AC1324" s="1706"/>
      <c r="AD1324" s="1706"/>
      <c r="AE1324" s="1706"/>
      <c r="AF1324" s="1707"/>
      <c r="AG1324" s="1625"/>
      <c r="AH1324" s="1625"/>
      <c r="AI1324" s="1625"/>
      <c r="AJ1324" s="1625"/>
      <c r="AK1324" s="1625"/>
      <c r="AL1324" s="1625"/>
      <c r="AM1324" s="1625"/>
      <c r="AN1324" s="1625"/>
      <c r="AO1324" s="1707"/>
      <c r="AP1324" s="1706"/>
      <c r="AQ1324" s="1706"/>
      <c r="AR1324" s="1706"/>
      <c r="AS1324" s="1706"/>
      <c r="AT1324" s="1706"/>
      <c r="AU1324" s="1706"/>
      <c r="AV1324" s="1706"/>
      <c r="AW1324" s="1706"/>
      <c r="CB1324" s="1611"/>
      <c r="CC1324" s="1611"/>
      <c r="CD1324" s="1611"/>
      <c r="CE1324" s="1611"/>
      <c r="CF1324" s="1611"/>
      <c r="CG1324" s="1611"/>
      <c r="CH1324" s="1611"/>
    </row>
    <row r="1325" spans="1:88" ht="42.75" customHeight="1">
      <c r="C1325" s="2250" t="s">
        <v>2116</v>
      </c>
      <c r="D1325" s="2250"/>
      <c r="E1325" s="2250"/>
      <c r="F1325" s="2250"/>
      <c r="G1325" s="2250"/>
      <c r="H1325" s="2250"/>
      <c r="I1325" s="2250"/>
      <c r="J1325" s="2250"/>
      <c r="K1325" s="2250"/>
      <c r="L1325" s="2250"/>
      <c r="M1325" s="2250"/>
      <c r="N1325" s="2250"/>
      <c r="O1325" s="2250"/>
      <c r="P1325" s="2250"/>
      <c r="Q1325" s="2250"/>
      <c r="R1325" s="2250"/>
      <c r="S1325" s="2250"/>
      <c r="T1325" s="2250"/>
      <c r="U1325" s="2250"/>
      <c r="V1325" s="2250"/>
      <c r="W1325" s="2250"/>
      <c r="X1325" s="2250"/>
      <c r="Y1325" s="2250"/>
      <c r="Z1325" s="2250"/>
      <c r="AA1325" s="2250"/>
      <c r="AB1325" s="2250"/>
      <c r="AC1325" s="2250"/>
      <c r="AD1325" s="2250"/>
      <c r="AE1325" s="2250"/>
      <c r="AF1325" s="2250"/>
      <c r="AG1325" s="2250"/>
      <c r="AH1325" s="2250"/>
      <c r="AI1325" s="2250"/>
      <c r="AJ1325" s="2250"/>
      <c r="AK1325" s="2250"/>
      <c r="AL1325" s="2250"/>
      <c r="AM1325" s="2250"/>
      <c r="AN1325" s="2250"/>
      <c r="AO1325" s="2250"/>
      <c r="AP1325" s="2250"/>
      <c r="AQ1325" s="2250"/>
      <c r="AR1325" s="2250"/>
      <c r="AS1325" s="2250"/>
      <c r="AT1325" s="2250"/>
      <c r="AU1325" s="2250"/>
      <c r="AV1325" s="2250"/>
      <c r="AW1325" s="2250"/>
      <c r="CB1325" s="1611"/>
      <c r="CC1325" s="1611"/>
      <c r="CD1325" s="1611"/>
      <c r="CE1325" s="1611"/>
      <c r="CF1325" s="1611"/>
      <c r="CG1325" s="1611"/>
      <c r="CH1325" s="1611"/>
    </row>
    <row r="1326" spans="1:88">
      <c r="C1326" s="1670"/>
      <c r="D1326" s="1670"/>
      <c r="E1326" s="1670"/>
      <c r="F1326" s="1670"/>
      <c r="G1326" s="1670"/>
      <c r="H1326" s="1670"/>
      <c r="I1326" s="1670"/>
      <c r="J1326" s="1670"/>
      <c r="K1326" s="1670"/>
      <c r="L1326" s="1670"/>
      <c r="M1326" s="1670"/>
      <c r="N1326" s="1670"/>
      <c r="O1326" s="1706"/>
      <c r="P1326" s="1706"/>
      <c r="Q1326" s="1706"/>
      <c r="R1326" s="1706"/>
      <c r="S1326" s="1706"/>
      <c r="T1326" s="1706"/>
      <c r="U1326" s="1706"/>
      <c r="V1326" s="1706"/>
      <c r="W1326" s="1707"/>
      <c r="X1326" s="1707"/>
      <c r="Y1326" s="1706"/>
      <c r="Z1326" s="1706"/>
      <c r="AA1326" s="1706"/>
      <c r="AB1326" s="1706"/>
      <c r="AC1326" s="1706"/>
      <c r="AD1326" s="1706"/>
      <c r="AE1326" s="1706"/>
      <c r="AF1326" s="1707"/>
      <c r="AG1326" s="2652" t="s">
        <v>2202</v>
      </c>
      <c r="AH1326" s="2652"/>
      <c r="AI1326" s="2652"/>
      <c r="AJ1326" s="2652"/>
      <c r="AK1326" s="2652"/>
      <c r="AL1326" s="2652"/>
      <c r="AM1326" s="2652"/>
      <c r="AN1326" s="2652"/>
      <c r="AO1326" s="2652"/>
      <c r="AP1326" s="2652"/>
      <c r="AQ1326" s="2652"/>
      <c r="AR1326" s="2652"/>
      <c r="AS1326" s="2652"/>
      <c r="AT1326" s="2652"/>
      <c r="AU1326" s="2652"/>
      <c r="AV1326" s="2652"/>
      <c r="AW1326" s="2652"/>
      <c r="CB1326" s="1611"/>
      <c r="CC1326" s="1611"/>
      <c r="CD1326" s="1611"/>
      <c r="CE1326" s="1611"/>
      <c r="CF1326" s="1611"/>
      <c r="CG1326" s="1611"/>
      <c r="CH1326" s="1611"/>
    </row>
    <row r="1327" spans="1:88" ht="19.5" customHeight="1">
      <c r="A1327" s="1388"/>
      <c r="B1327" s="1634"/>
      <c r="C1327" s="2394" t="s">
        <v>544</v>
      </c>
      <c r="D1327" s="2394"/>
      <c r="E1327" s="2394"/>
      <c r="F1327" s="2394"/>
      <c r="G1327" s="2394"/>
      <c r="H1327" s="2394"/>
      <c r="I1327" s="2394"/>
      <c r="J1327" s="2394"/>
      <c r="K1327" s="2394"/>
      <c r="U1327" s="2394" t="s">
        <v>543</v>
      </c>
      <c r="V1327" s="2394"/>
      <c r="W1327" s="2394"/>
      <c r="X1327" s="2394"/>
      <c r="Y1327" s="2394"/>
      <c r="Z1327" s="2394"/>
      <c r="AA1327" s="2394"/>
      <c r="AB1327" s="2394"/>
      <c r="AC1327" s="2394"/>
      <c r="AD1327" s="2394"/>
      <c r="AE1327" s="2394"/>
      <c r="AF1327" s="1691"/>
      <c r="AG1327" s="2394" t="s">
        <v>1378</v>
      </c>
      <c r="AH1327" s="2394"/>
      <c r="AI1327" s="2394"/>
      <c r="AJ1327" s="2394"/>
      <c r="AK1327" s="2394"/>
      <c r="AL1327" s="2394"/>
      <c r="AM1327" s="2394"/>
      <c r="AN1327" s="2394"/>
      <c r="AO1327" s="2394"/>
      <c r="AP1327" s="2394"/>
      <c r="AQ1327" s="2394"/>
      <c r="AR1327" s="2394"/>
      <c r="AS1327" s="2394"/>
      <c r="AT1327" s="2394"/>
      <c r="AU1327" s="2394"/>
      <c r="AV1327" s="2394"/>
      <c r="AW1327" s="2394"/>
      <c r="AX1327" s="2394"/>
      <c r="AY1327" s="2394"/>
      <c r="AZ1327" s="2394"/>
      <c r="BA1327" s="2394"/>
      <c r="BB1327" s="2394"/>
      <c r="BC1327" s="2394"/>
      <c r="BD1327" s="2394"/>
      <c r="BE1327" s="2394"/>
      <c r="BF1327" s="2394"/>
      <c r="BG1327" s="2394"/>
      <c r="BH1327" s="2394"/>
      <c r="BI1327" s="2394"/>
      <c r="CI1327" s="1634"/>
      <c r="CJ1327" s="1634"/>
    </row>
    <row r="1328" spans="1:88" ht="19.5" customHeight="1">
      <c r="A1328" s="1388"/>
      <c r="B1328" s="1634"/>
      <c r="AQ1328" s="1880"/>
      <c r="AR1328" s="1880"/>
      <c r="AS1328" s="1880"/>
      <c r="AT1328" s="1880"/>
      <c r="AU1328" s="1880"/>
      <c r="AV1328" s="1880"/>
      <c r="AW1328" s="1880"/>
      <c r="AX1328" s="1880"/>
      <c r="AY1328" s="1880"/>
      <c r="AZ1328" s="1880"/>
      <c r="BA1328" s="1880"/>
      <c r="BB1328" s="1880"/>
      <c r="BC1328" s="1880"/>
      <c r="BD1328" s="1880"/>
      <c r="BE1328" s="1880"/>
      <c r="BF1328" s="1880"/>
      <c r="BG1328" s="1880"/>
      <c r="BH1328" s="1880"/>
      <c r="BI1328" s="1880"/>
      <c r="CI1328" s="1634"/>
      <c r="CJ1328" s="1634"/>
    </row>
    <row r="1329" spans="1:91" ht="19.5" hidden="1" customHeight="1">
      <c r="A1329" s="1388"/>
      <c r="B1329" s="1634"/>
      <c r="AQ1329" s="1691"/>
      <c r="AR1329" s="1691"/>
      <c r="AS1329" s="1691"/>
      <c r="AT1329" s="1691"/>
      <c r="AU1329" s="1691"/>
      <c r="AV1329" s="1691"/>
      <c r="AW1329" s="2394" t="e">
        <v>#REF!</v>
      </c>
      <c r="AX1329" s="2394"/>
      <c r="AY1329" s="2394"/>
      <c r="AZ1329" s="2394"/>
      <c r="BA1329" s="2394"/>
      <c r="BB1329" s="2394"/>
      <c r="BC1329" s="2394"/>
      <c r="BD1329" s="2394"/>
      <c r="BE1329" s="2394"/>
      <c r="BF1329" s="2394"/>
      <c r="BG1329" s="1691"/>
      <c r="BH1329" s="1691"/>
      <c r="BI1329" s="1691"/>
      <c r="CI1329" s="1634"/>
      <c r="CJ1329" s="1634"/>
    </row>
    <row r="1330" spans="1:91" ht="19.5" hidden="1" customHeight="1">
      <c r="A1330" s="1388"/>
      <c r="B1330" s="1634"/>
      <c r="AY1330" s="1634"/>
      <c r="AZ1330" s="1634"/>
      <c r="CI1330" s="1634"/>
      <c r="CJ1330" s="1634"/>
    </row>
    <row r="1331" spans="1:91" ht="19.5" customHeight="1">
      <c r="A1331" s="1388"/>
      <c r="B1331" s="1634"/>
      <c r="AY1331" s="1634"/>
      <c r="AZ1331" s="1634"/>
      <c r="CI1331" s="1634"/>
      <c r="CJ1331" s="1634"/>
    </row>
    <row r="1332" spans="1:91" ht="19.5" customHeight="1">
      <c r="A1332" s="1388"/>
      <c r="B1332" s="1634"/>
      <c r="AY1332" s="1634"/>
      <c r="AZ1332" s="1634"/>
      <c r="CI1332" s="1634"/>
      <c r="CJ1332" s="1634"/>
    </row>
    <row r="1333" spans="1:91">
      <c r="A1333" s="1388"/>
      <c r="B1333" s="1634"/>
      <c r="C1333" s="2394" t="s">
        <v>1385</v>
      </c>
      <c r="D1333" s="2394"/>
      <c r="E1333" s="2394"/>
      <c r="F1333" s="2394"/>
      <c r="G1333" s="2394"/>
      <c r="H1333" s="2394"/>
      <c r="I1333" s="2394"/>
      <c r="J1333" s="2394"/>
      <c r="K1333" s="2394"/>
      <c r="M1333" s="1670"/>
      <c r="N1333" s="1706"/>
      <c r="U1333" s="2394" t="s">
        <v>1384</v>
      </c>
      <c r="V1333" s="2394"/>
      <c r="W1333" s="2394"/>
      <c r="X1333" s="2394"/>
      <c r="Y1333" s="2394"/>
      <c r="Z1333" s="2394"/>
      <c r="AA1333" s="2394"/>
      <c r="AB1333" s="2394"/>
      <c r="AC1333" s="2394"/>
      <c r="AD1333" s="2394"/>
      <c r="AE1333" s="2394"/>
      <c r="AH1333" s="2394" t="s">
        <v>1383</v>
      </c>
      <c r="AI1333" s="2394"/>
      <c r="AJ1333" s="2394"/>
      <c r="AK1333" s="2394"/>
      <c r="AL1333" s="2394"/>
      <c r="AM1333" s="2394"/>
      <c r="AN1333" s="2394"/>
      <c r="AO1333" s="2394"/>
      <c r="AP1333" s="2394"/>
      <c r="AQ1333" s="2394"/>
      <c r="AR1333" s="2394"/>
      <c r="AS1333" s="2394"/>
      <c r="AT1333" s="2394"/>
      <c r="AU1333" s="2394"/>
      <c r="AX1333" s="1672"/>
      <c r="AZ1333" s="1634"/>
      <c r="CA1333" s="1611"/>
      <c r="CB1333" s="1611"/>
      <c r="CC1333" s="1611"/>
      <c r="CD1333" s="1611"/>
      <c r="CE1333" s="1611"/>
      <c r="CF1333" s="1611"/>
      <c r="CG1333" s="1611"/>
      <c r="CH1333" s="1696"/>
      <c r="CI1333" s="1634"/>
    </row>
    <row r="1334" spans="1:91">
      <c r="A1334" s="1388"/>
      <c r="B1334" s="1634"/>
      <c r="M1334" s="1670"/>
      <c r="N1334" s="1706"/>
      <c r="AB1334" s="1706"/>
      <c r="AC1334" s="1706"/>
      <c r="AD1334" s="1706"/>
      <c r="AX1334" s="1672"/>
      <c r="AZ1334" s="1634"/>
      <c r="CA1334" s="1611"/>
      <c r="CB1334" s="1611"/>
      <c r="CC1334" s="1611"/>
      <c r="CD1334" s="1611"/>
      <c r="CE1334" s="1611"/>
      <c r="CF1334" s="1611"/>
      <c r="CG1334" s="1611"/>
      <c r="CH1334" s="1696"/>
      <c r="CI1334" s="1634"/>
    </row>
    <row r="1335" spans="1:91" s="1691" customFormat="1" ht="14.25">
      <c r="A1335" s="1388"/>
      <c r="M1335" s="1670"/>
      <c r="N1335" s="1641"/>
      <c r="AB1335" s="1641"/>
      <c r="AC1335" s="1641"/>
      <c r="AD1335" s="1641"/>
      <c r="AX1335" s="1672"/>
      <c r="AY1335" s="1672"/>
      <c r="CA1335" s="257"/>
      <c r="CB1335" s="257"/>
      <c r="CC1335" s="257"/>
      <c r="CD1335" s="257"/>
      <c r="CE1335" s="257"/>
      <c r="CF1335" s="257"/>
      <c r="CG1335" s="257"/>
      <c r="CH1335" s="1226"/>
      <c r="CJ1335" s="1279"/>
      <c r="CM1335" s="1226"/>
    </row>
    <row r="1336" spans="1:91">
      <c r="AE1336" s="1691"/>
      <c r="AF1336" s="1691"/>
      <c r="AG1336" s="1691"/>
      <c r="AH1336" s="1691"/>
      <c r="AI1336" s="1691"/>
      <c r="AJ1336" s="1691"/>
      <c r="AK1336" s="1691"/>
      <c r="AL1336" s="1691"/>
      <c r="AM1336" s="1670"/>
    </row>
  </sheetData>
  <mergeCells count="4038">
    <mergeCell ref="C1287:U1287"/>
    <mergeCell ref="W1287:AD1287"/>
    <mergeCell ref="AE1287:AM1287"/>
    <mergeCell ref="AO1287:AW1287"/>
    <mergeCell ref="C1288:U1288"/>
    <mergeCell ref="W1288:AD1288"/>
    <mergeCell ref="AE1288:AM1288"/>
    <mergeCell ref="AO1288:AW1288"/>
    <mergeCell ref="C1289:U1289"/>
    <mergeCell ref="W1289:AD1289"/>
    <mergeCell ref="AE1289:AM1289"/>
    <mergeCell ref="AO1289:AW1289"/>
    <mergeCell ref="W1290:AD1290"/>
    <mergeCell ref="C1279:U1279"/>
    <mergeCell ref="AE1279:AM1279"/>
    <mergeCell ref="AO1279:AW1279"/>
    <mergeCell ref="C1280:U1280"/>
    <mergeCell ref="AE1280:AM1280"/>
    <mergeCell ref="AO1280:AW1280"/>
    <mergeCell ref="C1281:U1281"/>
    <mergeCell ref="AE1281:AM1281"/>
    <mergeCell ref="AO1281:AW1281"/>
    <mergeCell ref="C1282:U1282"/>
    <mergeCell ref="AE1282:AM1282"/>
    <mergeCell ref="AO1282:AW1282"/>
    <mergeCell ref="W1279:AD1279"/>
    <mergeCell ref="C1290:U1290"/>
    <mergeCell ref="AE1290:AM1290"/>
    <mergeCell ref="AO1290:AW1290"/>
    <mergeCell ref="C1283:U1283"/>
    <mergeCell ref="W1283:AD1283"/>
    <mergeCell ref="AO1286:AW1286"/>
    <mergeCell ref="W1280:AD1282"/>
    <mergeCell ref="C1285:U1285"/>
    <mergeCell ref="W1285:AD1285"/>
    <mergeCell ref="AE1285:AM1285"/>
    <mergeCell ref="AO1274:AW1274"/>
    <mergeCell ref="C1275:U1275"/>
    <mergeCell ref="AE1275:AM1275"/>
    <mergeCell ref="AO1275:AW1275"/>
    <mergeCell ref="C1276:U1276"/>
    <mergeCell ref="AE1276:AM1276"/>
    <mergeCell ref="AO1276:AW1276"/>
    <mergeCell ref="C1277:U1277"/>
    <mergeCell ref="AE1277:AM1277"/>
    <mergeCell ref="AO1277:AW1277"/>
    <mergeCell ref="C1278:U1278"/>
    <mergeCell ref="AE1278:AM1278"/>
    <mergeCell ref="AO1278:AW1278"/>
    <mergeCell ref="W1274:AD1274"/>
    <mergeCell ref="W1275:AD1275"/>
    <mergeCell ref="W1276:AD1276"/>
    <mergeCell ref="W1277:AD1277"/>
    <mergeCell ref="W1278:AD1278"/>
    <mergeCell ref="AO1285:AW1285"/>
    <mergeCell ref="C1284:U1284"/>
    <mergeCell ref="W1284:AD1284"/>
    <mergeCell ref="AE1284:AM1284"/>
    <mergeCell ref="AO1284:AW1284"/>
    <mergeCell ref="BU461:BZ461"/>
    <mergeCell ref="AO460:AW460"/>
    <mergeCell ref="AO458:AW458"/>
    <mergeCell ref="BI270:BM270"/>
    <mergeCell ref="C1239:U1239"/>
    <mergeCell ref="W1239:AD1239"/>
    <mergeCell ref="AO1239:AW1239"/>
    <mergeCell ref="AO1240:AW1240"/>
    <mergeCell ref="AE1260:AM1260"/>
    <mergeCell ref="AO1260:AW1260"/>
    <mergeCell ref="AE1266:AM1266"/>
    <mergeCell ref="AO1266:AW1266"/>
    <mergeCell ref="AO1244:AW1244"/>
    <mergeCell ref="AO1250:AW1250"/>
    <mergeCell ref="W1240:AD1240"/>
    <mergeCell ref="C1262:U1262"/>
    <mergeCell ref="W1260:AD1260"/>
    <mergeCell ref="W1265:AD1265"/>
    <mergeCell ref="AE1265:AM1265"/>
    <mergeCell ref="AO1265:AW1265"/>
    <mergeCell ref="C1261:U1261"/>
    <mergeCell ref="W1261:AD1261"/>
    <mergeCell ref="AE1261:AM1261"/>
    <mergeCell ref="C1251:U1251"/>
    <mergeCell ref="W1251:AD1251"/>
    <mergeCell ref="AE1258:AM1258"/>
    <mergeCell ref="AO1258:AW1258"/>
    <mergeCell ref="C1259:U1259"/>
    <mergeCell ref="W1259:AD1259"/>
    <mergeCell ref="AE1259:AM1259"/>
    <mergeCell ref="AO1259:AW1259"/>
    <mergeCell ref="AO1243:AV1243"/>
    <mergeCell ref="BX229:CB229"/>
    <mergeCell ref="CC229:CG229"/>
    <mergeCell ref="BI230:BM230"/>
    <mergeCell ref="BN230:BR230"/>
    <mergeCell ref="BS230:BW230"/>
    <mergeCell ref="BX230:CB230"/>
    <mergeCell ref="CC230:CG230"/>
    <mergeCell ref="BI275:BM275"/>
    <mergeCell ref="BI240:BM240"/>
    <mergeCell ref="L228:S228"/>
    <mergeCell ref="AP270:AW270"/>
    <mergeCell ref="BI228:BM228"/>
    <mergeCell ref="BN233:BR233"/>
    <mergeCell ref="BS233:BW233"/>
    <mergeCell ref="L255:S255"/>
    <mergeCell ref="L239:S239"/>
    <mergeCell ref="T253:AA253"/>
    <mergeCell ref="AB229:AH230"/>
    <mergeCell ref="AI229:AO230"/>
    <mergeCell ref="T229:AA230"/>
    <mergeCell ref="AB232:AH232"/>
    <mergeCell ref="BX237:CB237"/>
    <mergeCell ref="AI228:AO228"/>
    <mergeCell ref="CC228:CG228"/>
    <mergeCell ref="CC240:CG240"/>
    <mergeCell ref="BI241:BM241"/>
    <mergeCell ref="AI251:AO252"/>
    <mergeCell ref="BN240:BR240"/>
    <mergeCell ref="BN239:BR239"/>
    <mergeCell ref="BS231:BW231"/>
    <mergeCell ref="AB233:AH233"/>
    <mergeCell ref="CC251:CG251"/>
    <mergeCell ref="CB763:CG763"/>
    <mergeCell ref="AE755:AM755"/>
    <mergeCell ref="AO755:AW755"/>
    <mergeCell ref="BU755:BZ755"/>
    <mergeCell ref="CB755:CG755"/>
    <mergeCell ref="AE756:AM756"/>
    <mergeCell ref="AO756:AW756"/>
    <mergeCell ref="AE762:AM762"/>
    <mergeCell ref="AO762:AW762"/>
    <mergeCell ref="AE758:AM758"/>
    <mergeCell ref="AO758:AW758"/>
    <mergeCell ref="BU758:BZ758"/>
    <mergeCell ref="CB643:CG643"/>
    <mergeCell ref="Y614:AE614"/>
    <mergeCell ref="AE477:AM477"/>
    <mergeCell ref="CB758:CG758"/>
    <mergeCell ref="T758:AC758"/>
    <mergeCell ref="T762:AC762"/>
    <mergeCell ref="BU750:BZ750"/>
    <mergeCell ref="CB750:CG750"/>
    <mergeCell ref="CB748:CG748"/>
    <mergeCell ref="Q688:W688"/>
    <mergeCell ref="Y688:AE688"/>
    <mergeCell ref="Y696:AE696"/>
    <mergeCell ref="AE717:AM717"/>
    <mergeCell ref="BU637:BZ637"/>
    <mergeCell ref="BU638:BZ638"/>
    <mergeCell ref="BU643:BZ643"/>
    <mergeCell ref="AO655:AW655"/>
    <mergeCell ref="CB658:CG658"/>
    <mergeCell ref="CB653:CG653"/>
    <mergeCell ref="CB642:CG642"/>
    <mergeCell ref="BU749:BZ749"/>
    <mergeCell ref="CB749:CG749"/>
    <mergeCell ref="AE752:AM752"/>
    <mergeCell ref="BU753:BZ753"/>
    <mergeCell ref="CB753:CG753"/>
    <mergeCell ref="BU745:BZ745"/>
    <mergeCell ref="AE746:AM746"/>
    <mergeCell ref="BU746:BZ746"/>
    <mergeCell ref="CB746:CG746"/>
    <mergeCell ref="AE747:AM747"/>
    <mergeCell ref="AO747:AW747"/>
    <mergeCell ref="AE751:AM751"/>
    <mergeCell ref="AE745:AM745"/>
    <mergeCell ref="AO752:AW752"/>
    <mergeCell ref="CB745:CG745"/>
    <mergeCell ref="BU748:BZ748"/>
    <mergeCell ref="AI237:AO237"/>
    <mergeCell ref="AE748:AM748"/>
    <mergeCell ref="AO748:AW748"/>
    <mergeCell ref="AG690:AN690"/>
    <mergeCell ref="AG684:AN684"/>
    <mergeCell ref="AE711:AM711"/>
    <mergeCell ref="AO712:AW712"/>
    <mergeCell ref="AE705:AM705"/>
    <mergeCell ref="AO707:AW707"/>
    <mergeCell ref="BU744:BZ744"/>
    <mergeCell ref="CB744:CG744"/>
    <mergeCell ref="CB476:CG476"/>
    <mergeCell ref="AE460:AM460"/>
    <mergeCell ref="AB398:AG398"/>
    <mergeCell ref="W653:AD653"/>
    <mergeCell ref="AF653:AN653"/>
    <mergeCell ref="P17:X17"/>
    <mergeCell ref="P27:X27"/>
    <mergeCell ref="P19:X19"/>
    <mergeCell ref="AQ17:AW17"/>
    <mergeCell ref="C120:AD120"/>
    <mergeCell ref="AQ18:AW18"/>
    <mergeCell ref="AQ19:AW19"/>
    <mergeCell ref="AQ20:AW20"/>
    <mergeCell ref="AQ27:AW27"/>
    <mergeCell ref="AH24:AP24"/>
    <mergeCell ref="AQ25:AW25"/>
    <mergeCell ref="P26:X26"/>
    <mergeCell ref="AH17:AP17"/>
    <mergeCell ref="C26:O26"/>
    <mergeCell ref="AG45:AW45"/>
    <mergeCell ref="Q99:X99"/>
    <mergeCell ref="AP102:AW102"/>
    <mergeCell ref="AO114:AW114"/>
    <mergeCell ref="AO120:AW120"/>
    <mergeCell ref="Y22:AF22"/>
    <mergeCell ref="AQ30:AW30"/>
    <mergeCell ref="AO36:AW36"/>
    <mergeCell ref="BS229:BW229"/>
    <mergeCell ref="X129:AD129"/>
    <mergeCell ref="AE129:AM129"/>
    <mergeCell ref="AO129:AW129"/>
    <mergeCell ref="Q79:AF79"/>
    <mergeCell ref="CJ225:CO225"/>
    <mergeCell ref="BI227:BM227"/>
    <mergeCell ref="BN227:BR227"/>
    <mergeCell ref="BS227:BW227"/>
    <mergeCell ref="BX227:CB227"/>
    <mergeCell ref="CC227:CG227"/>
    <mergeCell ref="AO201:AW201"/>
    <mergeCell ref="CC220:CG220"/>
    <mergeCell ref="C65:V65"/>
    <mergeCell ref="C64:V64"/>
    <mergeCell ref="BD162:BG162"/>
    <mergeCell ref="BI162:BM162"/>
    <mergeCell ref="AX163:BC163"/>
    <mergeCell ref="AX168:BC168"/>
    <mergeCell ref="AO190:AW190"/>
    <mergeCell ref="AF168:AN168"/>
    <mergeCell ref="AQ82:AW82"/>
    <mergeCell ref="AI226:AO226"/>
    <mergeCell ref="AE120:AM120"/>
    <mergeCell ref="AH81:AP81"/>
    <mergeCell ref="C130:V130"/>
    <mergeCell ref="X130:AD130"/>
    <mergeCell ref="AQ85:AW85"/>
    <mergeCell ref="AE195:AM195"/>
    <mergeCell ref="AO195:AW195"/>
    <mergeCell ref="AE200:AM200"/>
    <mergeCell ref="AH99:AO99"/>
    <mergeCell ref="C317:K317"/>
    <mergeCell ref="T221:AA221"/>
    <mergeCell ref="AE196:AM196"/>
    <mergeCell ref="C204:AW204"/>
    <mergeCell ref="AE459:AM459"/>
    <mergeCell ref="O605:U605"/>
    <mergeCell ref="C597:AW597"/>
    <mergeCell ref="AP605:AW605"/>
    <mergeCell ref="BU476:BZ476"/>
    <mergeCell ref="N636:V636"/>
    <mergeCell ref="AP334:AW335"/>
    <mergeCell ref="CB460:CG460"/>
    <mergeCell ref="AO481:AW481"/>
    <mergeCell ref="AE423:AM423"/>
    <mergeCell ref="C297:K297"/>
    <mergeCell ref="AO187:AW187"/>
    <mergeCell ref="C168:M168"/>
    <mergeCell ref="AB397:AG397"/>
    <mergeCell ref="T225:AA225"/>
    <mergeCell ref="C348:K348"/>
    <mergeCell ref="C397:U397"/>
    <mergeCell ref="C405:U405"/>
    <mergeCell ref="C272:K272"/>
    <mergeCell ref="AB405:AG405"/>
    <mergeCell ref="AO448:AW448"/>
    <mergeCell ref="AO446:AW446"/>
    <mergeCell ref="CB472:CG472"/>
    <mergeCell ref="AO469:AW469"/>
    <mergeCell ref="BU473:BZ473"/>
    <mergeCell ref="AP302:AW302"/>
    <mergeCell ref="BI229:BM229"/>
    <mergeCell ref="BN229:BR229"/>
    <mergeCell ref="T319:AA319"/>
    <mergeCell ref="AE438:AM438"/>
    <mergeCell ref="AO431:AW431"/>
    <mergeCell ref="C401:U401"/>
    <mergeCell ref="V393:AA393"/>
    <mergeCell ref="C245:AW245"/>
    <mergeCell ref="C246:AW246"/>
    <mergeCell ref="C247:AW247"/>
    <mergeCell ref="C277:AW277"/>
    <mergeCell ref="N169:U169"/>
    <mergeCell ref="L221:S221"/>
    <mergeCell ref="AP165:AW165"/>
    <mergeCell ref="C219:AW219"/>
    <mergeCell ref="AB406:AG406"/>
    <mergeCell ref="C402:U402"/>
    <mergeCell ref="W174:AD174"/>
    <mergeCell ref="AF169:AN169"/>
    <mergeCell ref="N166:U166"/>
    <mergeCell ref="V406:AA406"/>
    <mergeCell ref="L229:S230"/>
    <mergeCell ref="T270:AA270"/>
    <mergeCell ref="AO381:AW381"/>
    <mergeCell ref="V397:AA397"/>
    <mergeCell ref="T275:AA275"/>
    <mergeCell ref="AI274:AO274"/>
    <mergeCell ref="T269:AA269"/>
    <mergeCell ref="AB225:AH225"/>
    <mergeCell ref="AP268:AW268"/>
    <mergeCell ref="T267:AA267"/>
    <mergeCell ref="C228:K228"/>
    <mergeCell ref="AO398:AW398"/>
    <mergeCell ref="T336:AA336"/>
    <mergeCell ref="AP622:AW622"/>
    <mergeCell ref="CB639:CG639"/>
    <mergeCell ref="AG618:AN618"/>
    <mergeCell ref="CB674:CG674"/>
    <mergeCell ref="N654:V654"/>
    <mergeCell ref="C650:M650"/>
    <mergeCell ref="BU472:BZ472"/>
    <mergeCell ref="CB473:CG473"/>
    <mergeCell ref="BU474:BZ474"/>
    <mergeCell ref="AE374:AM374"/>
    <mergeCell ref="AI227:AO227"/>
    <mergeCell ref="AB322:AG322"/>
    <mergeCell ref="AO455:AW455"/>
    <mergeCell ref="AO459:AW459"/>
    <mergeCell ref="AO435:AW435"/>
    <mergeCell ref="AO413:AW413"/>
    <mergeCell ref="AE376:AM376"/>
    <mergeCell ref="AO376:AW376"/>
    <mergeCell ref="AJ346:AO346"/>
    <mergeCell ref="AE383:AM383"/>
    <mergeCell ref="AE381:AM381"/>
    <mergeCell ref="AE442:AM442"/>
    <mergeCell ref="CB474:CG474"/>
    <mergeCell ref="AE428:AM428"/>
    <mergeCell ref="AO439:AW439"/>
    <mergeCell ref="AH393:AN393"/>
    <mergeCell ref="AE461:AM461"/>
    <mergeCell ref="AO423:AW423"/>
    <mergeCell ref="AJ322:AO322"/>
    <mergeCell ref="Y459:AA459"/>
    <mergeCell ref="AP320:AW320"/>
    <mergeCell ref="T315:AA315"/>
    <mergeCell ref="Q678:W678"/>
    <mergeCell ref="Q680:W680"/>
    <mergeCell ref="W641:AD641"/>
    <mergeCell ref="AO487:AW487"/>
    <mergeCell ref="CB661:CG661"/>
    <mergeCell ref="BU640:BZ640"/>
    <mergeCell ref="CB640:CG640"/>
    <mergeCell ref="AA658:AB658"/>
    <mergeCell ref="AF652:AN652"/>
    <mergeCell ref="AF644:AN644"/>
    <mergeCell ref="N645:V645"/>
    <mergeCell ref="N650:V650"/>
    <mergeCell ref="AF633:AW633"/>
    <mergeCell ref="N633:AD633"/>
    <mergeCell ref="N648:V648"/>
    <mergeCell ref="C636:M636"/>
    <mergeCell ref="CB656:CG656"/>
    <mergeCell ref="CB652:CG652"/>
    <mergeCell ref="N641:V641"/>
    <mergeCell ref="CB638:CG638"/>
    <mergeCell ref="C640:M640"/>
    <mergeCell ref="W637:AD637"/>
    <mergeCell ref="BU641:BZ641"/>
    <mergeCell ref="CB641:CG641"/>
    <mergeCell ref="BU642:BZ642"/>
    <mergeCell ref="O622:U622"/>
    <mergeCell ref="AF636:AN636"/>
    <mergeCell ref="AN632:AW632"/>
    <mergeCell ref="P617:AE617"/>
    <mergeCell ref="AG611:AN611"/>
    <mergeCell ref="Y622:AE622"/>
    <mergeCell ref="AG622:AN622"/>
    <mergeCell ref="U834:AC834"/>
    <mergeCell ref="U896:AC896"/>
    <mergeCell ref="U897:AC897"/>
    <mergeCell ref="AO971:AW971"/>
    <mergeCell ref="AE889:AM889"/>
    <mergeCell ref="CB637:CG637"/>
    <mergeCell ref="CB636:CG636"/>
    <mergeCell ref="AO731:AW731"/>
    <mergeCell ref="AO730:AW730"/>
    <mergeCell ref="AE742:AM742"/>
    <mergeCell ref="AE726:AM726"/>
    <mergeCell ref="AG693:AN693"/>
    <mergeCell ref="AP693:AW693"/>
    <mergeCell ref="Y695:AE695"/>
    <mergeCell ref="AG695:AN695"/>
    <mergeCell ref="AP695:AW695"/>
    <mergeCell ref="AE727:AM727"/>
    <mergeCell ref="AO720:AW720"/>
    <mergeCell ref="Y679:AE679"/>
    <mergeCell ref="Y680:AE680"/>
    <mergeCell ref="BU636:BZ636"/>
    <mergeCell ref="AE856:AM856"/>
    <mergeCell ref="U902:AC902"/>
    <mergeCell ref="AG811:AN811"/>
    <mergeCell ref="AE834:AH834"/>
    <mergeCell ref="U833:AC833"/>
    <mergeCell ref="U830:AC830"/>
    <mergeCell ref="AE836:AM836"/>
    <mergeCell ref="U831:AC831"/>
    <mergeCell ref="AE891:AM891"/>
    <mergeCell ref="AO891:AW891"/>
    <mergeCell ref="AO767:AW767"/>
    <mergeCell ref="AE1322:AM1322"/>
    <mergeCell ref="AO1322:AW1322"/>
    <mergeCell ref="T1310:AB1310"/>
    <mergeCell ref="AE1310:AM1310"/>
    <mergeCell ref="AO1221:AW1221"/>
    <mergeCell ref="AE971:AM971"/>
    <mergeCell ref="AE972:AM972"/>
    <mergeCell ref="C1220:U1220"/>
    <mergeCell ref="AE979:AM979"/>
    <mergeCell ref="AE1161:AM1161"/>
    <mergeCell ref="U828:AC828"/>
    <mergeCell ref="AO806:AW806"/>
    <mergeCell ref="T817:Y817"/>
    <mergeCell ref="AG806:AN806"/>
    <mergeCell ref="U829:AC829"/>
    <mergeCell ref="AO741:AW741"/>
    <mergeCell ref="AO771:AW771"/>
    <mergeCell ref="AO889:AW889"/>
    <mergeCell ref="AO890:AW890"/>
    <mergeCell ref="C903:S903"/>
    <mergeCell ref="C902:T902"/>
    <mergeCell ref="AE865:AM865"/>
    <mergeCell ref="AE767:AM767"/>
    <mergeCell ref="AE895:AM895"/>
    <mergeCell ref="AE899:AM899"/>
    <mergeCell ref="AE905:AM905"/>
    <mergeCell ref="AE902:AM902"/>
    <mergeCell ref="AO880:AW880"/>
    <mergeCell ref="AG1078:AN1078"/>
    <mergeCell ref="C758:Q758"/>
    <mergeCell ref="AE768:AM768"/>
    <mergeCell ref="AO838:AW838"/>
    <mergeCell ref="C1228:U1228"/>
    <mergeCell ref="W1221:AC1221"/>
    <mergeCell ref="AH46:AO46"/>
    <mergeCell ref="AO41:AW41"/>
    <mergeCell ref="C1333:K1333"/>
    <mergeCell ref="U1327:AE1327"/>
    <mergeCell ref="U1333:AE1333"/>
    <mergeCell ref="AW1329:BF1329"/>
    <mergeCell ref="AG1327:BI1327"/>
    <mergeCell ref="AG1326:AW1326"/>
    <mergeCell ref="AH1333:AU1333"/>
    <mergeCell ref="AO1216:AW1216"/>
    <mergeCell ref="AO1217:AW1217"/>
    <mergeCell ref="AO1218:AW1218"/>
    <mergeCell ref="AO1219:AW1219"/>
    <mergeCell ref="AE1214:AM1214"/>
    <mergeCell ref="AE1215:AM1215"/>
    <mergeCell ref="AE1216:AM1216"/>
    <mergeCell ref="AE1217:AM1217"/>
    <mergeCell ref="AE1218:AM1218"/>
    <mergeCell ref="AE1219:AM1219"/>
    <mergeCell ref="C1216:U1216"/>
    <mergeCell ref="C1217:U1217"/>
    <mergeCell ref="C1218:U1218"/>
    <mergeCell ref="C1219:U1219"/>
    <mergeCell ref="W1220:AC1220"/>
    <mergeCell ref="AE1220:AM1220"/>
    <mergeCell ref="AO1220:AW1220"/>
    <mergeCell ref="C1250:U1250"/>
    <mergeCell ref="W1244:AD1244"/>
    <mergeCell ref="C1241:U1241"/>
    <mergeCell ref="T1322:AB1322"/>
    <mergeCell ref="AE901:AM901"/>
    <mergeCell ref="AO901:AW901"/>
    <mergeCell ref="L234:S234"/>
    <mergeCell ref="AH26:AP26"/>
    <mergeCell ref="Y23:AF23"/>
    <mergeCell ref="Y24:AF24"/>
    <mergeCell ref="AO38:AW38"/>
    <mergeCell ref="C980:U980"/>
    <mergeCell ref="C1327:K1327"/>
    <mergeCell ref="AO977:AW977"/>
    <mergeCell ref="AE977:AM977"/>
    <mergeCell ref="C1318:R1318"/>
    <mergeCell ref="AE1160:AM1160"/>
    <mergeCell ref="AO1128:AW1128"/>
    <mergeCell ref="AD1192:AM1192"/>
    <mergeCell ref="AE1012:AM1012"/>
    <mergeCell ref="AO1026:AW1026"/>
    <mergeCell ref="AO1009:AW1009"/>
    <mergeCell ref="AO1122:AW1122"/>
    <mergeCell ref="AO1123:AW1123"/>
    <mergeCell ref="AO1117:AW1117"/>
    <mergeCell ref="AO1118:AW1118"/>
    <mergeCell ref="C1119:M1119"/>
    <mergeCell ref="AG1072:AN1072"/>
    <mergeCell ref="AP1138:AW1138"/>
    <mergeCell ref="X1077:AE1077"/>
    <mergeCell ref="O1143:W1143"/>
    <mergeCell ref="O1146:W1146"/>
    <mergeCell ref="Y1145:AF1145"/>
    <mergeCell ref="Y1146:AF1146"/>
    <mergeCell ref="C1227:U1227"/>
    <mergeCell ref="AE791:AM791"/>
    <mergeCell ref="C21:O21"/>
    <mergeCell ref="P21:X21"/>
    <mergeCell ref="AH21:AP21"/>
    <mergeCell ref="AE41:AM41"/>
    <mergeCell ref="AH53:AO53"/>
    <mergeCell ref="AP53:AW53"/>
    <mergeCell ref="X48:AF48"/>
    <mergeCell ref="AE36:AM36"/>
    <mergeCell ref="C22:O22"/>
    <mergeCell ref="C23:O23"/>
    <mergeCell ref="P22:X22"/>
    <mergeCell ref="P23:X23"/>
    <mergeCell ref="AH22:AP22"/>
    <mergeCell ref="AH23:AP23"/>
    <mergeCell ref="AQ22:AW22"/>
    <mergeCell ref="AQ23:AW23"/>
    <mergeCell ref="AH32:AP32"/>
    <mergeCell ref="AH29:AP29"/>
    <mergeCell ref="C1221:U1221"/>
    <mergeCell ref="U827:AC827"/>
    <mergeCell ref="C829:S829"/>
    <mergeCell ref="L818:S818"/>
    <mergeCell ref="L807:S807"/>
    <mergeCell ref="AQ24:AW24"/>
    <mergeCell ref="C25:O25"/>
    <mergeCell ref="C24:O24"/>
    <mergeCell ref="AH25:AP25"/>
    <mergeCell ref="P31:X31"/>
    <mergeCell ref="C32:O32"/>
    <mergeCell ref="AQ32:AW32"/>
    <mergeCell ref="Y31:AF31"/>
    <mergeCell ref="Y32:AF32"/>
    <mergeCell ref="AH27:AP27"/>
    <mergeCell ref="P29:X29"/>
    <mergeCell ref="P30:X30"/>
    <mergeCell ref="P24:X24"/>
    <mergeCell ref="AQ31:AW31"/>
    <mergeCell ref="C30:O30"/>
    <mergeCell ref="C31:O31"/>
    <mergeCell ref="C28:O28"/>
    <mergeCell ref="C29:O29"/>
    <mergeCell ref="X41:AD41"/>
    <mergeCell ref="P45:AF45"/>
    <mergeCell ref="AO42:AW42"/>
    <mergeCell ref="AO111:AW111"/>
    <mergeCell ref="N164:U164"/>
    <mergeCell ref="AH1141:AN1141"/>
    <mergeCell ref="AE1001:AM1001"/>
    <mergeCell ref="O1078:V1078"/>
    <mergeCell ref="U901:AC901"/>
    <mergeCell ref="AB268:AH268"/>
    <mergeCell ref="C295:K295"/>
    <mergeCell ref="L295:S295"/>
    <mergeCell ref="C267:K267"/>
    <mergeCell ref="L267:S267"/>
    <mergeCell ref="L268:S268"/>
    <mergeCell ref="L293:S293"/>
    <mergeCell ref="C217:K218"/>
    <mergeCell ref="AO126:AW126"/>
    <mergeCell ref="C125:AD125"/>
    <mergeCell ref="C134:V134"/>
    <mergeCell ref="X134:AD134"/>
    <mergeCell ref="AE134:AM134"/>
    <mergeCell ref="AO134:AW134"/>
    <mergeCell ref="AE130:AM130"/>
    <mergeCell ref="C126:V126"/>
    <mergeCell ref="X156:AE156"/>
    <mergeCell ref="C231:AW231"/>
    <mergeCell ref="AF165:AN165"/>
    <mergeCell ref="AE40:AM40"/>
    <mergeCell ref="AO40:AW40"/>
    <mergeCell ref="AH47:AO47"/>
    <mergeCell ref="P49:W49"/>
    <mergeCell ref="X50:AF50"/>
    <mergeCell ref="X40:AD40"/>
    <mergeCell ref="X51:AF51"/>
    <mergeCell ref="AH51:AO51"/>
    <mergeCell ref="X52:AF52"/>
    <mergeCell ref="C81:P81"/>
    <mergeCell ref="AI267:AO267"/>
    <mergeCell ref="AI259:AO259"/>
    <mergeCell ref="C84:P84"/>
    <mergeCell ref="C85:P85"/>
    <mergeCell ref="C119:AD119"/>
    <mergeCell ref="O148:V148"/>
    <mergeCell ref="X148:AE148"/>
    <mergeCell ref="AG147:AN147"/>
    <mergeCell ref="T220:AA220"/>
    <mergeCell ref="T227:AA227"/>
    <mergeCell ref="AB264:AH264"/>
    <mergeCell ref="X54:AF54"/>
    <mergeCell ref="AH54:AO54"/>
    <mergeCell ref="AP54:AW54"/>
    <mergeCell ref="C66:V66"/>
    <mergeCell ref="X66:AD66"/>
    <mergeCell ref="AE66:AM66"/>
    <mergeCell ref="AO66:AW66"/>
    <mergeCell ref="AQ80:AW80"/>
    <mergeCell ref="AQ81:AW81"/>
    <mergeCell ref="AP304:AW304"/>
    <mergeCell ref="AP319:AW319"/>
    <mergeCell ref="AQ84:AW84"/>
    <mergeCell ref="AH397:AN397"/>
    <mergeCell ref="AB396:AG396"/>
    <mergeCell ref="L251:S252"/>
    <mergeCell ref="AB342:AG342"/>
    <mergeCell ref="AP322:AW322"/>
    <mergeCell ref="P360:AE360"/>
    <mergeCell ref="L232:S232"/>
    <mergeCell ref="AH402:AN402"/>
    <mergeCell ref="AP303:AW303"/>
    <mergeCell ref="AP301:AW301"/>
    <mergeCell ref="AO393:AW393"/>
    <mergeCell ref="AI225:AO225"/>
    <mergeCell ref="AI224:AO224"/>
    <mergeCell ref="L225:S225"/>
    <mergeCell ref="L227:S227"/>
    <mergeCell ref="L312:S312"/>
    <mergeCell ref="AJ313:AO313"/>
    <mergeCell ref="T301:AA301"/>
    <mergeCell ref="T309:AA310"/>
    <mergeCell ref="L242:S242"/>
    <mergeCell ref="T235:AA235"/>
    <mergeCell ref="T238:AA238"/>
    <mergeCell ref="L243:S243"/>
    <mergeCell ref="L300:S300"/>
    <mergeCell ref="AF163:AN163"/>
    <mergeCell ref="AF164:AN164"/>
    <mergeCell ref="T295:AA295"/>
    <mergeCell ref="AB228:AH228"/>
    <mergeCell ref="L297:S297"/>
    <mergeCell ref="AO465:AW465"/>
    <mergeCell ref="C592:AW592"/>
    <mergeCell ref="Y466:AA466"/>
    <mergeCell ref="Y474:AA474"/>
    <mergeCell ref="AO412:AW412"/>
    <mergeCell ref="AE456:AM456"/>
    <mergeCell ref="AE463:AM463"/>
    <mergeCell ref="AO443:AW443"/>
    <mergeCell ref="AE444:AM444"/>
    <mergeCell ref="AE422:AM422"/>
    <mergeCell ref="AO445:AW445"/>
    <mergeCell ref="AE436:AM436"/>
    <mergeCell ref="AE439:AM439"/>
    <mergeCell ref="AE430:AM430"/>
    <mergeCell ref="AO438:AW438"/>
    <mergeCell ref="AO415:AW415"/>
    <mergeCell ref="AE434:AM434"/>
    <mergeCell ref="AO420:AW420"/>
    <mergeCell ref="AE415:AM415"/>
    <mergeCell ref="AE457:AM457"/>
    <mergeCell ref="AO457:AW457"/>
    <mergeCell ref="AE448:AM448"/>
    <mergeCell ref="AE451:AM451"/>
    <mergeCell ref="AE445:AM445"/>
    <mergeCell ref="AO422:AW422"/>
    <mergeCell ref="AE446:AM446"/>
    <mergeCell ref="AE449:AM449"/>
    <mergeCell ref="AE443:AM443"/>
    <mergeCell ref="AO442:AW442"/>
    <mergeCell ref="AO456:AW456"/>
    <mergeCell ref="AO451:AW451"/>
    <mergeCell ref="AO419:AW419"/>
    <mergeCell ref="Y473:AA473"/>
    <mergeCell ref="AE473:AM473"/>
    <mergeCell ref="W665:AD665"/>
    <mergeCell ref="AO648:AW648"/>
    <mergeCell ref="W634:AD634"/>
    <mergeCell ref="AG676:AN676"/>
    <mergeCell ref="W654:AD654"/>
    <mergeCell ref="AG610:AN610"/>
    <mergeCell ref="C453:Y453"/>
    <mergeCell ref="C617:M618"/>
    <mergeCell ref="AP614:AW614"/>
    <mergeCell ref="C609:M610"/>
    <mergeCell ref="P609:AE609"/>
    <mergeCell ref="C614:M614"/>
    <mergeCell ref="AE466:AM466"/>
    <mergeCell ref="AP611:AW611"/>
    <mergeCell ref="Y606:AE606"/>
    <mergeCell ref="AG600:AW600"/>
    <mergeCell ref="P600:AE600"/>
    <mergeCell ref="Y457:AA457"/>
    <mergeCell ref="AO462:AW462"/>
    <mergeCell ref="AG612:AN612"/>
    <mergeCell ref="AE455:AM455"/>
    <mergeCell ref="Y460:AA460"/>
    <mergeCell ref="AE458:AM458"/>
    <mergeCell ref="C595:AW595"/>
    <mergeCell ref="C606:M606"/>
    <mergeCell ref="AG613:AN613"/>
    <mergeCell ref="AE474:AM474"/>
    <mergeCell ref="AE484:AM484"/>
    <mergeCell ref="AO484:AW484"/>
    <mergeCell ref="AP603:AW603"/>
    <mergeCell ref="AO466:AW466"/>
    <mergeCell ref="AO658:AW658"/>
    <mergeCell ref="AO651:AW651"/>
    <mergeCell ref="O619:U619"/>
    <mergeCell ref="W646:AD646"/>
    <mergeCell ref="W647:AD647"/>
    <mergeCell ref="N637:V637"/>
    <mergeCell ref="N639:V639"/>
    <mergeCell ref="AO641:AW641"/>
    <mergeCell ref="AF635:AN635"/>
    <mergeCell ref="AP612:AW612"/>
    <mergeCell ref="W648:AD648"/>
    <mergeCell ref="W649:AD649"/>
    <mergeCell ref="AO643:AW643"/>
    <mergeCell ref="AF649:AN649"/>
    <mergeCell ref="Y613:AE613"/>
    <mergeCell ref="N649:V649"/>
    <mergeCell ref="AO650:AW650"/>
    <mergeCell ref="AO477:AW477"/>
    <mergeCell ref="AO482:AW482"/>
    <mergeCell ref="AO483:AW483"/>
    <mergeCell ref="AE481:AM481"/>
    <mergeCell ref="AO486:AW486"/>
    <mergeCell ref="C488:Y488"/>
    <mergeCell ref="AO488:AW488"/>
    <mergeCell ref="C532:AW532"/>
    <mergeCell ref="AO474:AW474"/>
    <mergeCell ref="AE476:AM476"/>
    <mergeCell ref="C648:M648"/>
    <mergeCell ref="AE472:AM472"/>
    <mergeCell ref="Y476:AA476"/>
    <mergeCell ref="O602:U602"/>
    <mergeCell ref="AP673:AW673"/>
    <mergeCell ref="C670:V670"/>
    <mergeCell ref="AF637:AN637"/>
    <mergeCell ref="AF641:AN641"/>
    <mergeCell ref="W651:AD651"/>
    <mergeCell ref="AE664:AM664"/>
    <mergeCell ref="AO664:AW664"/>
    <mergeCell ref="Q676:W676"/>
    <mergeCell ref="AP677:AW677"/>
    <mergeCell ref="Y678:AE678"/>
    <mergeCell ref="AG680:AN680"/>
    <mergeCell ref="Q677:W677"/>
    <mergeCell ref="W669:AD669"/>
    <mergeCell ref="AE669:AM669"/>
    <mergeCell ref="AO669:AW669"/>
    <mergeCell ref="Y673:AE673"/>
    <mergeCell ref="C667:V667"/>
    <mergeCell ref="C652:M652"/>
    <mergeCell ref="C669:V669"/>
    <mergeCell ref="AG678:AN678"/>
    <mergeCell ref="AP674:AW674"/>
    <mergeCell ref="Y676:AE676"/>
    <mergeCell ref="N638:V638"/>
    <mergeCell ref="AO653:AW653"/>
    <mergeCell ref="AP678:AW678"/>
    <mergeCell ref="AG679:AN679"/>
    <mergeCell ref="AP676:AW676"/>
    <mergeCell ref="Y675:AE675"/>
    <mergeCell ref="AF638:AN638"/>
    <mergeCell ref="C641:M641"/>
    <mergeCell ref="AE670:AM670"/>
    <mergeCell ref="AO670:AW670"/>
    <mergeCell ref="AO824:AW824"/>
    <mergeCell ref="AE739:AM739"/>
    <mergeCell ref="AE736:AM736"/>
    <mergeCell ref="W652:AD652"/>
    <mergeCell ref="AG682:AN682"/>
    <mergeCell ref="AP681:AW681"/>
    <mergeCell ref="AO711:AW711"/>
    <mergeCell ref="AE715:AM715"/>
    <mergeCell ref="Y683:AE683"/>
    <mergeCell ref="Q694:W694"/>
    <mergeCell ref="AE710:AM710"/>
    <mergeCell ref="AE753:AM753"/>
    <mergeCell ref="W636:AD636"/>
    <mergeCell ref="AE763:AM763"/>
    <mergeCell ref="AE771:AM771"/>
    <mergeCell ref="AO849:AW849"/>
    <mergeCell ref="AO845:AW845"/>
    <mergeCell ref="AO842:AW842"/>
    <mergeCell ref="AE661:AM661"/>
    <mergeCell ref="C762:Q762"/>
    <mergeCell ref="N640:V640"/>
    <mergeCell ref="AO735:AW735"/>
    <mergeCell ref="AO721:AW721"/>
    <mergeCell ref="AE734:AM734"/>
    <mergeCell ref="C684:M684"/>
    <mergeCell ref="Q681:W681"/>
    <mergeCell ref="Q683:W683"/>
    <mergeCell ref="Q684:W684"/>
    <mergeCell ref="Q674:W674"/>
    <mergeCell ref="AE665:AM665"/>
    <mergeCell ref="Q673:W673"/>
    <mergeCell ref="AG673:AN673"/>
    <mergeCell ref="AE701:AM701"/>
    <mergeCell ref="AO701:AW701"/>
    <mergeCell ref="Q697:W697"/>
    <mergeCell ref="Y697:AE697"/>
    <mergeCell ref="AG697:AN697"/>
    <mergeCell ref="T804:Y804"/>
    <mergeCell ref="AO778:AW778"/>
    <mergeCell ref="AA815:AF815"/>
    <mergeCell ref="L816:S816"/>
    <mergeCell ref="L815:S815"/>
    <mergeCell ref="AO784:AW784"/>
    <mergeCell ref="AO788:AW788"/>
    <mergeCell ref="C696:M696"/>
    <mergeCell ref="AE790:AM790"/>
    <mergeCell ref="AO742:AW742"/>
    <mergeCell ref="C697:M697"/>
    <mergeCell ref="AG696:AN696"/>
    <mergeCell ref="AP696:AW696"/>
    <mergeCell ref="AO790:AW790"/>
    <mergeCell ref="AO749:AW749"/>
    <mergeCell ref="AO809:AW809"/>
    <mergeCell ref="AA812:AF812"/>
    <mergeCell ref="AO786:AW786"/>
    <mergeCell ref="AO777:AW777"/>
    <mergeCell ref="AO789:AW789"/>
    <mergeCell ref="AE749:AM749"/>
    <mergeCell ref="AO737:AW737"/>
    <mergeCell ref="AA817:AF817"/>
    <mergeCell ref="T803:Y803"/>
    <mergeCell ref="AO848:AW848"/>
    <mergeCell ref="AO847:AW847"/>
    <mergeCell ref="AE848:AM848"/>
    <mergeCell ref="T813:Y813"/>
    <mergeCell ref="AE863:AM863"/>
    <mergeCell ref="AE855:AM855"/>
    <mergeCell ref="AA807:AF807"/>
    <mergeCell ref="AE849:AM849"/>
    <mergeCell ref="AE823:AM823"/>
    <mergeCell ref="AE825:AM825"/>
    <mergeCell ref="AE821:AM821"/>
    <mergeCell ref="T815:Y815"/>
    <mergeCell ref="AE853:AM853"/>
    <mergeCell ref="AE837:AM837"/>
    <mergeCell ref="AO843:AW843"/>
    <mergeCell ref="AE844:AM844"/>
    <mergeCell ref="AO841:AW841"/>
    <mergeCell ref="AO850:AW850"/>
    <mergeCell ref="AO836:AW836"/>
    <mergeCell ref="AO825:AW825"/>
    <mergeCell ref="AO840:AW840"/>
    <mergeCell ref="AE841:AM841"/>
    <mergeCell ref="T814:Y814"/>
    <mergeCell ref="AO844:AW844"/>
    <mergeCell ref="AE845:AM845"/>
    <mergeCell ref="Y863:AA863"/>
    <mergeCell ref="AE847:AM847"/>
    <mergeCell ref="AO821:AW821"/>
    <mergeCell ref="AE854:AM854"/>
    <mergeCell ref="AE851:AM851"/>
    <mergeCell ref="AO1016:AW1016"/>
    <mergeCell ref="AO978:AW978"/>
    <mergeCell ref="AE892:AM892"/>
    <mergeCell ref="AE850:AM850"/>
    <mergeCell ref="AO818:AW818"/>
    <mergeCell ref="AT833:AW833"/>
    <mergeCell ref="AE940:AM940"/>
    <mergeCell ref="AO952:AW952"/>
    <mergeCell ref="AE953:AM953"/>
    <mergeCell ref="AO954:AW954"/>
    <mergeCell ref="AO957:AW957"/>
    <mergeCell ref="U899:AC899"/>
    <mergeCell ref="AE915:AM915"/>
    <mergeCell ref="C901:T901"/>
    <mergeCell ref="U895:AC895"/>
    <mergeCell ref="Y930:AA930"/>
    <mergeCell ref="AO899:AW899"/>
    <mergeCell ref="AO965:AW965"/>
    <mergeCell ref="AE1011:AM1011"/>
    <mergeCell ref="AO907:AW907"/>
    <mergeCell ref="AO897:AW897"/>
    <mergeCell ref="AE906:AM906"/>
    <mergeCell ref="AO886:AW886"/>
    <mergeCell ref="AO898:AW898"/>
    <mergeCell ref="AO895:AW895"/>
    <mergeCell ref="AA818:AF818"/>
    <mergeCell ref="AE890:AM890"/>
    <mergeCell ref="AO888:AW888"/>
    <mergeCell ref="C867:Y867"/>
    <mergeCell ref="AO872:AW872"/>
    <mergeCell ref="AJ832:AR832"/>
    <mergeCell ref="AJ831:AR831"/>
    <mergeCell ref="AO1309:AW1309"/>
    <mergeCell ref="AE1306:AM1306"/>
    <mergeCell ref="AE1304:AM1304"/>
    <mergeCell ref="AE1164:AM1164"/>
    <mergeCell ref="AE909:AM909"/>
    <mergeCell ref="AO951:AW951"/>
    <mergeCell ref="AE958:AM958"/>
    <mergeCell ref="AO914:AW914"/>
    <mergeCell ref="AO961:AW961"/>
    <mergeCell ref="C917:Y917"/>
    <mergeCell ref="AO922:AW922"/>
    <mergeCell ref="AO923:AW923"/>
    <mergeCell ref="AO924:AW924"/>
    <mergeCell ref="AO925:AW925"/>
    <mergeCell ref="AE925:AM925"/>
    <mergeCell ref="AE919:AM919"/>
    <mergeCell ref="AE960:AM960"/>
    <mergeCell ref="AE923:AM923"/>
    <mergeCell ref="C937:Y937"/>
    <mergeCell ref="AO916:AW916"/>
    <mergeCell ref="AO920:AW920"/>
    <mergeCell ref="AO911:AW911"/>
    <mergeCell ref="AE911:AM911"/>
    <mergeCell ref="AO939:AW939"/>
    <mergeCell ref="C948:Y948"/>
    <mergeCell ref="AE917:AM917"/>
    <mergeCell ref="AE957:AM957"/>
    <mergeCell ref="AE1060:AM1060"/>
    <mergeCell ref="AH1138:AN1138"/>
    <mergeCell ref="AH1139:AN1139"/>
    <mergeCell ref="AP1137:AW1137"/>
    <mergeCell ref="AE912:AM912"/>
    <mergeCell ref="AJ340:AO340"/>
    <mergeCell ref="AE485:AM485"/>
    <mergeCell ref="C394:U394"/>
    <mergeCell ref="C593:AW593"/>
    <mergeCell ref="AO902:AW902"/>
    <mergeCell ref="Y1137:AF1137"/>
    <mergeCell ref="AE1048:AM1048"/>
    <mergeCell ref="AO1029:AW1029"/>
    <mergeCell ref="U900:AC900"/>
    <mergeCell ref="AO908:AW908"/>
    <mergeCell ref="AO1310:AW1310"/>
    <mergeCell ref="T1311:AB1311"/>
    <mergeCell ref="AE1311:AM1311"/>
    <mergeCell ref="AO1311:AW1311"/>
    <mergeCell ref="T1319:AB1319"/>
    <mergeCell ref="AE1319:AM1319"/>
    <mergeCell ref="AE1315:AM1315"/>
    <mergeCell ref="AO1315:AW1315"/>
    <mergeCell ref="T1302:AB1302"/>
    <mergeCell ref="AE1302:AM1302"/>
    <mergeCell ref="T1312:AB1312"/>
    <mergeCell ref="AH1146:AN1146"/>
    <mergeCell ref="AO1166:AW1166"/>
    <mergeCell ref="AO1160:AW1160"/>
    <mergeCell ref="C1157:Y1157"/>
    <mergeCell ref="W1227:AC1227"/>
    <mergeCell ref="AE1227:AM1227"/>
    <mergeCell ref="AO1227:AW1227"/>
    <mergeCell ref="AE1221:AM1221"/>
    <mergeCell ref="C1240:U1240"/>
    <mergeCell ref="AO1247:AW1247"/>
    <mergeCell ref="T1309:AB1309"/>
    <mergeCell ref="AG601:AN601"/>
    <mergeCell ref="AO1158:AW1158"/>
    <mergeCell ref="N1126:U1126"/>
    <mergeCell ref="O1075:V1075"/>
    <mergeCell ref="AO1014:AW1014"/>
    <mergeCell ref="AO1013:AW1013"/>
    <mergeCell ref="AE1031:AM1031"/>
    <mergeCell ref="AE1041:AM1041"/>
    <mergeCell ref="W638:AD638"/>
    <mergeCell ref="W635:AD635"/>
    <mergeCell ref="AO637:AW637"/>
    <mergeCell ref="AE908:AM908"/>
    <mergeCell ref="AO906:AW906"/>
    <mergeCell ref="U903:AC903"/>
    <mergeCell ref="N1130:U1130"/>
    <mergeCell ref="AE937:AM937"/>
    <mergeCell ref="C926:Y926"/>
    <mergeCell ref="AO909:AW909"/>
    <mergeCell ref="AO905:AW905"/>
    <mergeCell ref="L817:S817"/>
    <mergeCell ref="C909:Y909"/>
    <mergeCell ref="AO1024:AW1024"/>
    <mergeCell ref="AE898:AM898"/>
    <mergeCell ref="AE880:AM880"/>
    <mergeCell ref="AE900:AM900"/>
    <mergeCell ref="AE904:AM904"/>
    <mergeCell ref="AJ830:AR830"/>
    <mergeCell ref="AE1007:AM1007"/>
    <mergeCell ref="C991:U991"/>
    <mergeCell ref="AE993:AM993"/>
    <mergeCell ref="AE974:AM974"/>
    <mergeCell ref="AE1005:AM1005"/>
    <mergeCell ref="AJ339:AO339"/>
    <mergeCell ref="C222:K222"/>
    <mergeCell ref="C223:K223"/>
    <mergeCell ref="AE450:AM450"/>
    <mergeCell ref="C393:U393"/>
    <mergeCell ref="AO444:AW444"/>
    <mergeCell ref="AB224:AH224"/>
    <mergeCell ref="Y786:AA786"/>
    <mergeCell ref="AE829:AH829"/>
    <mergeCell ref="AO769:AW769"/>
    <mergeCell ref="AO763:AW763"/>
    <mergeCell ref="AE897:AM897"/>
    <mergeCell ref="AT830:AW830"/>
    <mergeCell ref="AE832:AH832"/>
    <mergeCell ref="Y767:AA767"/>
    <mergeCell ref="AT832:AW832"/>
    <mergeCell ref="AA811:AF811"/>
    <mergeCell ref="U832:AC832"/>
    <mergeCell ref="AT827:AW827"/>
    <mergeCell ref="AO817:AW817"/>
    <mergeCell ref="AB315:AG315"/>
    <mergeCell ref="AP325:AW325"/>
    <mergeCell ref="AJ320:AO320"/>
    <mergeCell ref="AP340:AW340"/>
    <mergeCell ref="AJ338:AO338"/>
    <mergeCell ref="AJ329:AO329"/>
    <mergeCell ref="L323:S323"/>
    <mergeCell ref="C339:K339"/>
    <mergeCell ref="Y621:AE621"/>
    <mergeCell ref="AP602:AW602"/>
    <mergeCell ref="AO396:AW396"/>
    <mergeCell ref="AF639:AN639"/>
    <mergeCell ref="AO1316:AW1316"/>
    <mergeCell ref="AE1316:AM1316"/>
    <mergeCell ref="C1310:R1310"/>
    <mergeCell ref="T1313:AB1313"/>
    <mergeCell ref="AE1313:AM1313"/>
    <mergeCell ref="AE1294:AM1294"/>
    <mergeCell ref="C446:Y446"/>
    <mergeCell ref="C645:M645"/>
    <mergeCell ref="C646:M646"/>
    <mergeCell ref="C647:M647"/>
    <mergeCell ref="AO634:AW634"/>
    <mergeCell ref="AO636:AW636"/>
    <mergeCell ref="AF642:AN642"/>
    <mergeCell ref="N644:V644"/>
    <mergeCell ref="AO645:AW645"/>
    <mergeCell ref="AO646:AW646"/>
    <mergeCell ref="AO647:AW647"/>
    <mergeCell ref="AP1141:AW1141"/>
    <mergeCell ref="C1143:L1143"/>
    <mergeCell ref="AP1139:AW1139"/>
    <mergeCell ref="AE1045:AM1045"/>
    <mergeCell ref="AO1045:AW1045"/>
    <mergeCell ref="AF1125:AM1125"/>
    <mergeCell ref="AO1125:AW1125"/>
    <mergeCell ref="AO1130:AW1130"/>
    <mergeCell ref="N1123:U1123"/>
    <mergeCell ref="AE907:AM907"/>
    <mergeCell ref="AO468:AW468"/>
    <mergeCell ref="AO471:AW471"/>
    <mergeCell ref="X1078:AE1078"/>
    <mergeCell ref="AO1178:AW1178"/>
    <mergeCell ref="AO638:AW638"/>
    <mergeCell ref="C300:K300"/>
    <mergeCell ref="L238:S238"/>
    <mergeCell ref="T300:AA300"/>
    <mergeCell ref="T255:AA255"/>
    <mergeCell ref="L253:S253"/>
    <mergeCell ref="C274:K274"/>
    <mergeCell ref="T302:AA302"/>
    <mergeCell ref="C251:K252"/>
    <mergeCell ref="T242:AA242"/>
    <mergeCell ref="T243:AA243"/>
    <mergeCell ref="C253:K253"/>
    <mergeCell ref="T254:AA254"/>
    <mergeCell ref="AB253:AH253"/>
    <mergeCell ref="AB267:AH267"/>
    <mergeCell ref="C293:K293"/>
    <mergeCell ref="T260:AA260"/>
    <mergeCell ref="T257:AA257"/>
    <mergeCell ref="C263:K263"/>
    <mergeCell ref="L263:S263"/>
    <mergeCell ref="T263:AA263"/>
    <mergeCell ref="C262:K262"/>
    <mergeCell ref="C281:K282"/>
    <mergeCell ref="C256:K256"/>
    <mergeCell ref="L272:S272"/>
    <mergeCell ref="L301:S301"/>
    <mergeCell ref="L275:S275"/>
    <mergeCell ref="T274:AA274"/>
    <mergeCell ref="C264:K264"/>
    <mergeCell ref="L264:S264"/>
    <mergeCell ref="C268:K268"/>
    <mergeCell ref="L262:S262"/>
    <mergeCell ref="T281:AA282"/>
    <mergeCell ref="AE190:AM190"/>
    <mergeCell ref="X151:AE151"/>
    <mergeCell ref="AG153:AN153"/>
    <mergeCell ref="X158:AE158"/>
    <mergeCell ref="AP225:AW225"/>
    <mergeCell ref="AO198:AW198"/>
    <mergeCell ref="AE189:AM189"/>
    <mergeCell ref="C202:AC202"/>
    <mergeCell ref="L222:S222"/>
    <mergeCell ref="T222:AA222"/>
    <mergeCell ref="AO197:AW197"/>
    <mergeCell ref="W173:AD173"/>
    <mergeCell ref="N168:U168"/>
    <mergeCell ref="W168:AD168"/>
    <mergeCell ref="L217:S218"/>
    <mergeCell ref="AO196:AW196"/>
    <mergeCell ref="T217:AA218"/>
    <mergeCell ref="AO191:AW191"/>
    <mergeCell ref="AO189:AW189"/>
    <mergeCell ref="C205:AW205"/>
    <mergeCell ref="L223:S223"/>
    <mergeCell ref="AE188:AM188"/>
    <mergeCell ref="L224:S224"/>
    <mergeCell ref="T223:AA223"/>
    <mergeCell ref="O171:U171"/>
    <mergeCell ref="C221:K221"/>
    <mergeCell ref="W172:AD172"/>
    <mergeCell ref="AI221:AO221"/>
    <mergeCell ref="AE201:AM201"/>
    <mergeCell ref="AB223:AH223"/>
    <mergeCell ref="N165:U165"/>
    <mergeCell ref="AI220:AO220"/>
    <mergeCell ref="BI168:BM168"/>
    <mergeCell ref="AG159:AN159"/>
    <mergeCell ref="O147:V147"/>
    <mergeCell ref="AH98:AW98"/>
    <mergeCell ref="Q105:X105"/>
    <mergeCell ref="C100:P100"/>
    <mergeCell ref="AX167:BC167"/>
    <mergeCell ref="BD166:BG166"/>
    <mergeCell ref="C158:M158"/>
    <mergeCell ref="AP147:AW147"/>
    <mergeCell ref="X150:AE150"/>
    <mergeCell ref="O149:V149"/>
    <mergeCell ref="AG151:AN151"/>
    <mergeCell ref="AP151:AW151"/>
    <mergeCell ref="AG150:AN150"/>
    <mergeCell ref="O144:V144"/>
    <mergeCell ref="O155:V155"/>
    <mergeCell ref="AP167:AW167"/>
    <mergeCell ref="X157:AE157"/>
    <mergeCell ref="AG148:AN148"/>
    <mergeCell ref="C135:V135"/>
    <mergeCell ref="X135:AD135"/>
    <mergeCell ref="O143:V143"/>
    <mergeCell ref="AP145:AW145"/>
    <mergeCell ref="AE121:AM121"/>
    <mergeCell ref="AO121:AW121"/>
    <mergeCell ref="O152:V152"/>
    <mergeCell ref="C147:N147"/>
    <mergeCell ref="C148:N148"/>
    <mergeCell ref="C156:M156"/>
    <mergeCell ref="O146:V146"/>
    <mergeCell ref="AG145:AN145"/>
    <mergeCell ref="C137:V137"/>
    <mergeCell ref="X137:AD137"/>
    <mergeCell ref="AE137:AM137"/>
    <mergeCell ref="C152:N152"/>
    <mergeCell ref="C138:V138"/>
    <mergeCell ref="AO132:AW132"/>
    <mergeCell ref="C131:V131"/>
    <mergeCell ref="AG157:AN157"/>
    <mergeCell ref="AP143:AW143"/>
    <mergeCell ref="T233:AA233"/>
    <mergeCell ref="AO200:AW200"/>
    <mergeCell ref="AE192:AM192"/>
    <mergeCell ref="AP173:AW173"/>
    <mergeCell ref="AE179:AM179"/>
    <mergeCell ref="Q83:X83"/>
    <mergeCell ref="BD164:BG164"/>
    <mergeCell ref="C229:K230"/>
    <mergeCell ref="AP229:AW230"/>
    <mergeCell ref="AP224:AW224"/>
    <mergeCell ref="C176:AW176"/>
    <mergeCell ref="AE191:AM191"/>
    <mergeCell ref="AO202:AW202"/>
    <mergeCell ref="T226:AA226"/>
    <mergeCell ref="L233:S233"/>
    <mergeCell ref="C232:K232"/>
    <mergeCell ref="C233:K233"/>
    <mergeCell ref="C226:K226"/>
    <mergeCell ref="AB220:AH220"/>
    <mergeCell ref="C220:K220"/>
    <mergeCell ref="AF172:AN172"/>
    <mergeCell ref="AB227:AH227"/>
    <mergeCell ref="AO192:AW192"/>
    <mergeCell ref="AG141:AW141"/>
    <mergeCell ref="AP153:AW153"/>
    <mergeCell ref="X149:AE149"/>
    <mergeCell ref="O153:V153"/>
    <mergeCell ref="AO138:AW138"/>
    <mergeCell ref="C132:V132"/>
    <mergeCell ref="X146:AE146"/>
    <mergeCell ref="AE138:AM138"/>
    <mergeCell ref="C155:M155"/>
    <mergeCell ref="X153:AE153"/>
    <mergeCell ref="AG146:AN146"/>
    <mergeCell ref="AO131:AW131"/>
    <mergeCell ref="AE117:AM117"/>
    <mergeCell ref="Y103:AF103"/>
    <mergeCell ref="O158:V158"/>
    <mergeCell ref="AP148:AW148"/>
    <mergeCell ref="AG142:AN142"/>
    <mergeCell ref="AP146:AW146"/>
    <mergeCell ref="X147:AE147"/>
    <mergeCell ref="AP150:AW150"/>
    <mergeCell ref="AO118:AW118"/>
    <mergeCell ref="AO123:AW123"/>
    <mergeCell ref="X131:AD131"/>
    <mergeCell ref="AE131:AM131"/>
    <mergeCell ref="X144:AE144"/>
    <mergeCell ref="AE135:AM135"/>
    <mergeCell ref="AO135:AW135"/>
    <mergeCell ref="C136:V136"/>
    <mergeCell ref="X136:AD136"/>
    <mergeCell ref="AE136:AM136"/>
    <mergeCell ref="C151:N151"/>
    <mergeCell ref="AO136:AW136"/>
    <mergeCell ref="AG144:AN144"/>
    <mergeCell ref="O157:V157"/>
    <mergeCell ref="X152:AE152"/>
    <mergeCell ref="X143:AE143"/>
    <mergeCell ref="O145:V145"/>
    <mergeCell ref="X159:AE159"/>
    <mergeCell ref="AP156:AW156"/>
    <mergeCell ref="O151:V151"/>
    <mergeCell ref="AG154:AN154"/>
    <mergeCell ref="W167:AD167"/>
    <mergeCell ref="AO130:AW130"/>
    <mergeCell ref="X154:AE154"/>
    <mergeCell ref="O156:V156"/>
    <mergeCell ref="AO137:AW137"/>
    <mergeCell ref="C153:N153"/>
    <mergeCell ref="X126:AD126"/>
    <mergeCell ref="AE126:AM126"/>
    <mergeCell ref="X132:AD132"/>
    <mergeCell ref="AP155:AW155"/>
    <mergeCell ref="O150:V150"/>
    <mergeCell ref="AP144:AW144"/>
    <mergeCell ref="C144:N144"/>
    <mergeCell ref="AE132:AM132"/>
    <mergeCell ref="O154:V154"/>
    <mergeCell ref="C145:N145"/>
    <mergeCell ref="O142:V142"/>
    <mergeCell ref="X145:AE145"/>
    <mergeCell ref="C128:V128"/>
    <mergeCell ref="AG152:AN152"/>
    <mergeCell ref="AP158:AW158"/>
    <mergeCell ref="AP149:AW149"/>
    <mergeCell ref="X155:AE155"/>
    <mergeCell ref="P52:W52"/>
    <mergeCell ref="C56:O56"/>
    <mergeCell ref="X49:AF49"/>
    <mergeCell ref="C50:O50"/>
    <mergeCell ref="P50:W50"/>
    <mergeCell ref="O58:W58"/>
    <mergeCell ref="X62:AD62"/>
    <mergeCell ref="AO62:AW62"/>
    <mergeCell ref="AE63:AM63"/>
    <mergeCell ref="AO63:AW63"/>
    <mergeCell ref="AO67:AW67"/>
    <mergeCell ref="C121:AD121"/>
    <mergeCell ref="AE64:AM64"/>
    <mergeCell ref="AE62:AM62"/>
    <mergeCell ref="AP51:AW51"/>
    <mergeCell ref="AG58:AO58"/>
    <mergeCell ref="X64:AD64"/>
    <mergeCell ref="AH52:AO52"/>
    <mergeCell ref="P53:W53"/>
    <mergeCell ref="AE78:AM78"/>
    <mergeCell ref="P106:X106"/>
    <mergeCell ref="Y85:AF85"/>
    <mergeCell ref="Q103:X103"/>
    <mergeCell ref="AO116:AW116"/>
    <mergeCell ref="AE118:AM118"/>
    <mergeCell ref="AE119:AM119"/>
    <mergeCell ref="C82:P82"/>
    <mergeCell ref="C83:P83"/>
    <mergeCell ref="X57:AF57"/>
    <mergeCell ref="X58:AF58"/>
    <mergeCell ref="C54:O54"/>
    <mergeCell ref="P54:W54"/>
    <mergeCell ref="AO76:AW76"/>
    <mergeCell ref="Q104:X104"/>
    <mergeCell ref="C61:V61"/>
    <mergeCell ref="O141:AE141"/>
    <mergeCell ref="AE115:AM115"/>
    <mergeCell ref="AE90:AM90"/>
    <mergeCell ref="AE109:AM109"/>
    <mergeCell ref="AE92:AM92"/>
    <mergeCell ref="P32:X32"/>
    <mergeCell ref="AH16:AW16"/>
    <mergeCell ref="X46:AF46"/>
    <mergeCell ref="AO34:AW34"/>
    <mergeCell ref="AO35:AW35"/>
    <mergeCell ref="AE112:AM112"/>
    <mergeCell ref="Y17:AF17"/>
    <mergeCell ref="AO113:AW113"/>
    <mergeCell ref="Q100:X100"/>
    <mergeCell ref="C27:O27"/>
    <mergeCell ref="Q102:X102"/>
    <mergeCell ref="AE113:AM113"/>
    <mergeCell ref="P46:W46"/>
    <mergeCell ref="AE67:AM67"/>
    <mergeCell ref="AP58:AW58"/>
    <mergeCell ref="P57:W57"/>
    <mergeCell ref="C57:O57"/>
    <mergeCell ref="AH57:AO57"/>
    <mergeCell ref="P56:W56"/>
    <mergeCell ref="AE71:AM71"/>
    <mergeCell ref="AO71:AW71"/>
    <mergeCell ref="AO119:AW119"/>
    <mergeCell ref="AO117:AW117"/>
    <mergeCell ref="AP103:AW103"/>
    <mergeCell ref="BU75:BZ75"/>
    <mergeCell ref="Q85:X85"/>
    <mergeCell ref="C86:O86"/>
    <mergeCell ref="AO78:AW78"/>
    <mergeCell ref="AH79:AW79"/>
    <mergeCell ref="AQ83:AW83"/>
    <mergeCell ref="Q101:X101"/>
    <mergeCell ref="AO72:AW72"/>
    <mergeCell ref="AO64:AW64"/>
    <mergeCell ref="AE61:AM61"/>
    <mergeCell ref="AO68:AW68"/>
    <mergeCell ref="C53:O53"/>
    <mergeCell ref="C47:O47"/>
    <mergeCell ref="AE65:AM65"/>
    <mergeCell ref="AH50:AO50"/>
    <mergeCell ref="AP50:AW50"/>
    <mergeCell ref="AH56:AO56"/>
    <mergeCell ref="C52:O52"/>
    <mergeCell ref="Q81:X81"/>
    <mergeCell ref="Q80:X80"/>
    <mergeCell ref="AE95:AM95"/>
    <mergeCell ref="AO77:AW77"/>
    <mergeCell ref="C63:V63"/>
    <mergeCell ref="C62:V62"/>
    <mergeCell ref="AE77:AM77"/>
    <mergeCell ref="AO65:AW65"/>
    <mergeCell ref="C58:N58"/>
    <mergeCell ref="X56:AF56"/>
    <mergeCell ref="P47:W47"/>
    <mergeCell ref="C48:O48"/>
    <mergeCell ref="AP55:AW55"/>
    <mergeCell ref="X67:AD67"/>
    <mergeCell ref="AE76:AM76"/>
    <mergeCell ref="X65:AD65"/>
    <mergeCell ref="Q98:AF98"/>
    <mergeCell ref="AH49:AO49"/>
    <mergeCell ref="AP49:AW49"/>
    <mergeCell ref="C40:V40"/>
    <mergeCell ref="Y28:AF28"/>
    <mergeCell ref="Y29:AF29"/>
    <mergeCell ref="Y30:AF30"/>
    <mergeCell ref="X37:AD37"/>
    <mergeCell ref="AE38:AM38"/>
    <mergeCell ref="AQ28:AW28"/>
    <mergeCell ref="AQ29:AW29"/>
    <mergeCell ref="AO13:AW13"/>
    <mergeCell ref="AO12:AW12"/>
    <mergeCell ref="AE12:AM12"/>
    <mergeCell ref="AE72:AM72"/>
    <mergeCell ref="Y19:AF19"/>
    <mergeCell ref="Y20:AF20"/>
    <mergeCell ref="P20:X20"/>
    <mergeCell ref="P25:X25"/>
    <mergeCell ref="AQ26:AW26"/>
    <mergeCell ref="AH28:AP28"/>
    <mergeCell ref="X55:AF55"/>
    <mergeCell ref="AH55:AO55"/>
    <mergeCell ref="P48:W48"/>
    <mergeCell ref="AP56:AW56"/>
    <mergeCell ref="C42:V42"/>
    <mergeCell ref="C41:V41"/>
    <mergeCell ref="X38:AD38"/>
    <mergeCell ref="X47:AF47"/>
    <mergeCell ref="X53:AF53"/>
    <mergeCell ref="AH48:AO48"/>
    <mergeCell ref="C55:O55"/>
    <mergeCell ref="P55:W55"/>
    <mergeCell ref="C49:O49"/>
    <mergeCell ref="C51:O51"/>
    <mergeCell ref="P51:W51"/>
    <mergeCell ref="AO6:AW6"/>
    <mergeCell ref="AE11:AM11"/>
    <mergeCell ref="AO11:AW11"/>
    <mergeCell ref="AE9:AM9"/>
    <mergeCell ref="AE10:AM10"/>
    <mergeCell ref="AO9:AW9"/>
    <mergeCell ref="AO10:AW10"/>
    <mergeCell ref="AP47:AW47"/>
    <mergeCell ref="AP57:AW57"/>
    <mergeCell ref="AP52:AW52"/>
    <mergeCell ref="X63:AD63"/>
    <mergeCell ref="AO7:AW7"/>
    <mergeCell ref="AE6:AM6"/>
    <mergeCell ref="AE7:AM7"/>
    <mergeCell ref="AP46:AW46"/>
    <mergeCell ref="P28:X28"/>
    <mergeCell ref="P18:X18"/>
    <mergeCell ref="AE35:AM35"/>
    <mergeCell ref="AH30:AP30"/>
    <mergeCell ref="AH18:AP18"/>
    <mergeCell ref="AH19:AP19"/>
    <mergeCell ref="AE8:AM8"/>
    <mergeCell ref="AO8:AW8"/>
    <mergeCell ref="X61:AD61"/>
    <mergeCell ref="AO61:AW61"/>
    <mergeCell ref="Y25:AF25"/>
    <mergeCell ref="Y26:AF26"/>
    <mergeCell ref="Y27:AF27"/>
    <mergeCell ref="AH31:AP31"/>
    <mergeCell ref="P16:AF16"/>
    <mergeCell ref="AE13:AM13"/>
    <mergeCell ref="AQ21:AW21"/>
    <mergeCell ref="C13:W13"/>
    <mergeCell ref="C19:O19"/>
    <mergeCell ref="C20:O20"/>
    <mergeCell ref="AO94:AW94"/>
    <mergeCell ref="BU71:BZ71"/>
    <mergeCell ref="Y21:AF21"/>
    <mergeCell ref="X39:AD39"/>
    <mergeCell ref="X34:AD34"/>
    <mergeCell ref="AO37:AW37"/>
    <mergeCell ref="AE39:AM39"/>
    <mergeCell ref="AE37:AM37"/>
    <mergeCell ref="AE34:AM34"/>
    <mergeCell ref="X36:AD36"/>
    <mergeCell ref="AO39:AW39"/>
    <mergeCell ref="AP48:AW48"/>
    <mergeCell ref="Y80:AF80"/>
    <mergeCell ref="AE42:AM42"/>
    <mergeCell ref="C67:V67"/>
    <mergeCell ref="C68:V68"/>
    <mergeCell ref="AE75:AM75"/>
    <mergeCell ref="C37:S37"/>
    <mergeCell ref="C38:S38"/>
    <mergeCell ref="C39:S39"/>
    <mergeCell ref="Y18:AF18"/>
    <mergeCell ref="AE68:AM68"/>
    <mergeCell ref="AE93:AM93"/>
    <mergeCell ref="Y81:AF81"/>
    <mergeCell ref="Q84:X84"/>
    <mergeCell ref="Y84:AF84"/>
    <mergeCell ref="Y83:AF83"/>
    <mergeCell ref="BU72:BZ72"/>
    <mergeCell ref="AH20:AP20"/>
    <mergeCell ref="BS240:BW240"/>
    <mergeCell ref="BX240:CB240"/>
    <mergeCell ref="BX239:CB239"/>
    <mergeCell ref="BX243:CB243"/>
    <mergeCell ref="BN241:BR241"/>
    <mergeCell ref="BN253:BR253"/>
    <mergeCell ref="BS241:BW241"/>
    <mergeCell ref="AB275:AH275"/>
    <mergeCell ref="BN273:BR273"/>
    <mergeCell ref="BS273:BW273"/>
    <mergeCell ref="AB259:AH259"/>
    <mergeCell ref="AP221:AW221"/>
    <mergeCell ref="AP222:AW222"/>
    <mergeCell ref="BI220:BM220"/>
    <mergeCell ref="AB222:AH222"/>
    <mergeCell ref="AB234:AH234"/>
    <mergeCell ref="AP235:AW235"/>
    <mergeCell ref="BI221:BM221"/>
    <mergeCell ref="BI224:BM224"/>
    <mergeCell ref="BI222:BM222"/>
    <mergeCell ref="BX231:CB231"/>
    <mergeCell ref="BS223:BW223"/>
    <mergeCell ref="BS228:BW228"/>
    <mergeCell ref="AI223:AO223"/>
    <mergeCell ref="BX228:CB228"/>
    <mergeCell ref="AB221:AH221"/>
    <mergeCell ref="BS217:BW217"/>
    <mergeCell ref="BN165:BR165"/>
    <mergeCell ref="BS220:BW220"/>
    <mergeCell ref="O173:U173"/>
    <mergeCell ref="CD167:CH167"/>
    <mergeCell ref="BY166:CB166"/>
    <mergeCell ref="AP171:AW171"/>
    <mergeCell ref="AP168:AW168"/>
    <mergeCell ref="AO186:AW186"/>
    <mergeCell ref="AP166:AW166"/>
    <mergeCell ref="AE193:AM193"/>
    <mergeCell ref="AO194:AW194"/>
    <mergeCell ref="C177:AW177"/>
    <mergeCell ref="AE182:AM182"/>
    <mergeCell ref="AE181:AM181"/>
    <mergeCell ref="AE180:AM180"/>
    <mergeCell ref="AO188:AW188"/>
    <mergeCell ref="AO180:AW180"/>
    <mergeCell ref="AO185:AW185"/>
    <mergeCell ref="AE194:AM194"/>
    <mergeCell ref="AE186:AM186"/>
    <mergeCell ref="AO193:AW193"/>
    <mergeCell ref="AP172:AW172"/>
    <mergeCell ref="BN218:BR218"/>
    <mergeCell ref="BX218:CB218"/>
    <mergeCell ref="BI218:BM218"/>
    <mergeCell ref="AB217:AH218"/>
    <mergeCell ref="AI217:AO218"/>
    <mergeCell ref="W165:AD165"/>
    <mergeCell ref="W166:AD166"/>
    <mergeCell ref="C174:L174"/>
    <mergeCell ref="AF174:AN174"/>
    <mergeCell ref="O172:U172"/>
    <mergeCell ref="M174:U174"/>
    <mergeCell ref="AF171:AN171"/>
    <mergeCell ref="AO183:AW183"/>
    <mergeCell ref="AO184:AW184"/>
    <mergeCell ref="BN162:BR162"/>
    <mergeCell ref="AG106:AO106"/>
    <mergeCell ref="Y102:AF102"/>
    <mergeCell ref="O170:U170"/>
    <mergeCell ref="AO182:AW182"/>
    <mergeCell ref="BN168:BR168"/>
    <mergeCell ref="BD167:BG167"/>
    <mergeCell ref="BS168:BX168"/>
    <mergeCell ref="AP226:AW226"/>
    <mergeCell ref="AP227:AW227"/>
    <mergeCell ref="B116:V116"/>
    <mergeCell ref="AE114:AM114"/>
    <mergeCell ref="C115:Y115"/>
    <mergeCell ref="AG156:AN156"/>
    <mergeCell ref="AG155:AN155"/>
    <mergeCell ref="N159:V159"/>
    <mergeCell ref="C129:V129"/>
    <mergeCell ref="M162:AD162"/>
    <mergeCell ref="AF162:AW162"/>
    <mergeCell ref="C154:M154"/>
    <mergeCell ref="X128:AD128"/>
    <mergeCell ref="AE128:AM128"/>
    <mergeCell ref="C159:M159"/>
    <mergeCell ref="AO128:AW128"/>
    <mergeCell ref="N167:U167"/>
    <mergeCell ref="BN225:BR225"/>
    <mergeCell ref="BS225:BW225"/>
    <mergeCell ref="CD166:CH166"/>
    <mergeCell ref="CD163:CH163"/>
    <mergeCell ref="BY164:CB164"/>
    <mergeCell ref="CD164:CH164"/>
    <mergeCell ref="M163:U163"/>
    <mergeCell ref="W163:AD163"/>
    <mergeCell ref="AO110:AW110"/>
    <mergeCell ref="C106:O106"/>
    <mergeCell ref="BD163:BG163"/>
    <mergeCell ref="BI163:BM163"/>
    <mergeCell ref="BI164:BM164"/>
    <mergeCell ref="AG149:AN149"/>
    <mergeCell ref="AG158:AN158"/>
    <mergeCell ref="AP163:AW163"/>
    <mergeCell ref="AX164:BC164"/>
    <mergeCell ref="AE116:AM116"/>
    <mergeCell ref="CB120:CG120"/>
    <mergeCell ref="C118:AD118"/>
    <mergeCell ref="C150:N150"/>
    <mergeCell ref="BU121:BZ121"/>
    <mergeCell ref="CB121:CG121"/>
    <mergeCell ref="BU122:BZ122"/>
    <mergeCell ref="CB122:CG122"/>
    <mergeCell ref="BS163:BX163"/>
    <mergeCell ref="X142:AE142"/>
    <mergeCell ref="AG143:AN143"/>
    <mergeCell ref="BY165:CB165"/>
    <mergeCell ref="CD162:CH162"/>
    <mergeCell ref="BD165:BG165"/>
    <mergeCell ref="AX166:BC166"/>
    <mergeCell ref="BS162:BX162"/>
    <mergeCell ref="BS165:BX165"/>
    <mergeCell ref="CD168:CH168"/>
    <mergeCell ref="CC218:CG218"/>
    <mergeCell ref="AO199:AW199"/>
    <mergeCell ref="CB8:CG8"/>
    <mergeCell ref="BU9:BZ9"/>
    <mergeCell ref="CB9:CG9"/>
    <mergeCell ref="CB10:CG10"/>
    <mergeCell ref="BU8:BZ8"/>
    <mergeCell ref="BU10:BZ10"/>
    <mergeCell ref="CB178:CG178"/>
    <mergeCell ref="CB177:CG177"/>
    <mergeCell ref="CC217:CG217"/>
    <mergeCell ref="BU11:BZ11"/>
    <mergeCell ref="CB11:CG11"/>
    <mergeCell ref="BY163:CB163"/>
    <mergeCell ref="BU13:BZ13"/>
    <mergeCell ref="CB13:CG13"/>
    <mergeCell ref="CB41:CG41"/>
    <mergeCell ref="CD165:CH165"/>
    <mergeCell ref="CB91:CG91"/>
    <mergeCell ref="BU92:BZ92"/>
    <mergeCell ref="BU67:BZ67"/>
    <mergeCell ref="CB67:CG67"/>
    <mergeCell ref="CB95:CG95"/>
    <mergeCell ref="AX162:BC162"/>
    <mergeCell ref="AP159:AW159"/>
    <mergeCell ref="AP154:AW154"/>
    <mergeCell ref="CB40:CG40"/>
    <mergeCell ref="BU41:BZ41"/>
    <mergeCell ref="BU97:BZ97"/>
    <mergeCell ref="BU93:BZ93"/>
    <mergeCell ref="BU95:BZ95"/>
    <mergeCell ref="Q82:X82"/>
    <mergeCell ref="CB72:CG72"/>
    <mergeCell ref="AE73:AM73"/>
    <mergeCell ref="AO73:AW73"/>
    <mergeCell ref="BU73:BZ73"/>
    <mergeCell ref="CB73:CG73"/>
    <mergeCell ref="AE74:AM74"/>
    <mergeCell ref="AO74:AW74"/>
    <mergeCell ref="BU74:BZ74"/>
    <mergeCell ref="CB74:CG74"/>
    <mergeCell ref="Q86:X86"/>
    <mergeCell ref="AP142:AW142"/>
    <mergeCell ref="AO75:AW75"/>
    <mergeCell ref="CB92:CG92"/>
    <mergeCell ref="CB96:CG96"/>
    <mergeCell ref="CB78:CG78"/>
    <mergeCell ref="BU90:BZ90"/>
    <mergeCell ref="Y86:AF86"/>
    <mergeCell ref="AQ86:AW86"/>
    <mergeCell ref="AE111:AM111"/>
    <mergeCell ref="AH84:AP84"/>
    <mergeCell ref="AH85:AP85"/>
    <mergeCell ref="AH86:AP86"/>
    <mergeCell ref="Y100:AF100"/>
    <mergeCell ref="AO93:AW93"/>
    <mergeCell ref="CB90:CG90"/>
    <mergeCell ref="AO91:AW91"/>
    <mergeCell ref="AO90:AW90"/>
    <mergeCell ref="AH82:AP82"/>
    <mergeCell ref="Y99:AF99"/>
    <mergeCell ref="Y101:AF101"/>
    <mergeCell ref="AP99:AW99"/>
    <mergeCell ref="AO112:AW112"/>
    <mergeCell ref="AO96:AW96"/>
    <mergeCell ref="BU96:BZ96"/>
    <mergeCell ref="AH103:AO103"/>
    <mergeCell ref="AH83:AP83"/>
    <mergeCell ref="Y104:AF104"/>
    <mergeCell ref="AH104:AO104"/>
    <mergeCell ref="AP104:AW104"/>
    <mergeCell ref="AH100:AO100"/>
    <mergeCell ref="AP100:AW100"/>
    <mergeCell ref="CB93:CG93"/>
    <mergeCell ref="Y106:AF106"/>
    <mergeCell ref="AP106:AW106"/>
    <mergeCell ref="AO95:AW95"/>
    <mergeCell ref="CB97:CG97"/>
    <mergeCell ref="AO97:AW97"/>
    <mergeCell ref="AH102:AO102"/>
    <mergeCell ref="AE97:AM97"/>
    <mergeCell ref="BU94:BZ94"/>
    <mergeCell ref="AO109:AW109"/>
    <mergeCell ref="AE96:AM96"/>
    <mergeCell ref="AE94:AM94"/>
    <mergeCell ref="AO92:AW92"/>
    <mergeCell ref="CB94:CG94"/>
    <mergeCell ref="AP101:AW101"/>
    <mergeCell ref="AP223:AW223"/>
    <mergeCell ref="BX217:CB217"/>
    <mergeCell ref="BU120:BZ120"/>
    <mergeCell ref="AP157:AW157"/>
    <mergeCell ref="BU40:BZ40"/>
    <mergeCell ref="CB71:CG71"/>
    <mergeCell ref="BU76:BZ76"/>
    <mergeCell ref="CB76:CG76"/>
    <mergeCell ref="AH101:AO101"/>
    <mergeCell ref="AE110:AM110"/>
    <mergeCell ref="Y82:AF82"/>
    <mergeCell ref="L220:S220"/>
    <mergeCell ref="AX165:BC165"/>
    <mergeCell ref="BI219:BM219"/>
    <mergeCell ref="BN217:BR217"/>
    <mergeCell ref="BN163:BR163"/>
    <mergeCell ref="AF170:AN170"/>
    <mergeCell ref="C178:AW178"/>
    <mergeCell ref="BN219:BR219"/>
    <mergeCell ref="BS219:BW219"/>
    <mergeCell ref="BI217:BM217"/>
    <mergeCell ref="AE198:AM198"/>
    <mergeCell ref="AE187:AM187"/>
    <mergeCell ref="AP220:AW220"/>
    <mergeCell ref="AE199:AM199"/>
    <mergeCell ref="AE202:AM202"/>
    <mergeCell ref="BU77:BZ77"/>
    <mergeCell ref="CB77:CG77"/>
    <mergeCell ref="BU91:BZ91"/>
    <mergeCell ref="BU78:BZ78"/>
    <mergeCell ref="AH80:AP80"/>
    <mergeCell ref="AE91:AM91"/>
    <mergeCell ref="BI223:BM223"/>
    <mergeCell ref="BN232:BR232"/>
    <mergeCell ref="BS232:BW232"/>
    <mergeCell ref="BX224:CB224"/>
    <mergeCell ref="CC224:CG224"/>
    <mergeCell ref="CC231:CG231"/>
    <mergeCell ref="BI233:BM233"/>
    <mergeCell ref="AI234:AO234"/>
    <mergeCell ref="AO115:AW115"/>
    <mergeCell ref="AP169:AW169"/>
    <mergeCell ref="W169:AD169"/>
    <mergeCell ref="W170:AD170"/>
    <mergeCell ref="W171:AD171"/>
    <mergeCell ref="C224:K224"/>
    <mergeCell ref="BN164:BR164"/>
    <mergeCell ref="AP174:AW174"/>
    <mergeCell ref="BY168:CB168"/>
    <mergeCell ref="BS167:BX167"/>
    <mergeCell ref="BN167:BR167"/>
    <mergeCell ref="CC221:CG221"/>
    <mergeCell ref="BS218:BW218"/>
    <mergeCell ref="AP217:AW218"/>
    <mergeCell ref="AO179:AW179"/>
    <mergeCell ref="AE184:AM184"/>
    <mergeCell ref="AE183:AM183"/>
    <mergeCell ref="BY162:CB162"/>
    <mergeCell ref="AE185:AM185"/>
    <mergeCell ref="AF166:AN166"/>
    <mergeCell ref="AF167:AN167"/>
    <mergeCell ref="BI165:BM165"/>
    <mergeCell ref="BI166:BM166"/>
    <mergeCell ref="CC219:CG219"/>
    <mergeCell ref="C146:N146"/>
    <mergeCell ref="C157:M157"/>
    <mergeCell ref="W164:AD164"/>
    <mergeCell ref="AP164:AW164"/>
    <mergeCell ref="T234:AA234"/>
    <mergeCell ref="AB235:AH235"/>
    <mergeCell ref="BX233:CB233"/>
    <mergeCell ref="BS237:BW237"/>
    <mergeCell ref="AP237:AW237"/>
    <mergeCell ref="C237:K237"/>
    <mergeCell ref="C234:K234"/>
    <mergeCell ref="BN224:BR224"/>
    <mergeCell ref="BI225:BM225"/>
    <mergeCell ref="AP228:AW228"/>
    <mergeCell ref="BN228:BR228"/>
    <mergeCell ref="BX232:CB232"/>
    <mergeCell ref="BN221:BR221"/>
    <mergeCell ref="BS221:BW221"/>
    <mergeCell ref="BX221:CB221"/>
    <mergeCell ref="BN222:BR222"/>
    <mergeCell ref="BN223:BR223"/>
    <mergeCell ref="AI222:AO222"/>
    <mergeCell ref="T224:AA224"/>
    <mergeCell ref="C227:K227"/>
    <mergeCell ref="AI232:AO232"/>
    <mergeCell ref="BI232:BM232"/>
    <mergeCell ref="C225:K225"/>
    <mergeCell ref="L226:S226"/>
    <mergeCell ref="AB226:AH226"/>
    <mergeCell ref="BS222:BW222"/>
    <mergeCell ref="T228:AA228"/>
    <mergeCell ref="T232:AA232"/>
    <mergeCell ref="BS252:BW252"/>
    <mergeCell ref="BX254:CB254"/>
    <mergeCell ref="BI251:BM251"/>
    <mergeCell ref="BN251:BR251"/>
    <mergeCell ref="CC233:CG233"/>
    <mergeCell ref="BX220:CB220"/>
    <mergeCell ref="BX225:CB225"/>
    <mergeCell ref="BY167:CB167"/>
    <mergeCell ref="Y105:AF105"/>
    <mergeCell ref="AH105:AO105"/>
    <mergeCell ref="AP105:AW105"/>
    <mergeCell ref="BI167:BM167"/>
    <mergeCell ref="AE122:AM122"/>
    <mergeCell ref="BX222:CB222"/>
    <mergeCell ref="BX219:CB219"/>
    <mergeCell ref="BN220:BR220"/>
    <mergeCell ref="BS164:BX164"/>
    <mergeCell ref="BS166:BX166"/>
    <mergeCell ref="AE197:AM197"/>
    <mergeCell ref="BN166:BR166"/>
    <mergeCell ref="BD168:BG168"/>
    <mergeCell ref="AO181:AW181"/>
    <mergeCell ref="BX223:CB223"/>
    <mergeCell ref="AO122:AW122"/>
    <mergeCell ref="AF173:AN173"/>
    <mergeCell ref="C122:AD122"/>
    <mergeCell ref="AP170:AW170"/>
    <mergeCell ref="C123:V123"/>
    <mergeCell ref="AE123:AM123"/>
    <mergeCell ref="C149:N149"/>
    <mergeCell ref="AM140:AW140"/>
    <mergeCell ref="AB254:AH254"/>
    <mergeCell ref="BI253:BM253"/>
    <mergeCell ref="AP251:AW252"/>
    <mergeCell ref="BS258:BW258"/>
    <mergeCell ref="CC258:CG258"/>
    <mergeCell ref="CC255:CG255"/>
    <mergeCell ref="CC222:CG222"/>
    <mergeCell ref="CC223:CG223"/>
    <mergeCell ref="AP152:AW152"/>
    <mergeCell ref="CC225:CG225"/>
    <mergeCell ref="BS224:BW224"/>
    <mergeCell ref="BI239:BM239"/>
    <mergeCell ref="CC232:CG232"/>
    <mergeCell ref="BN231:BR231"/>
    <mergeCell ref="CC236:CG236"/>
    <mergeCell ref="BN243:BR243"/>
    <mergeCell ref="AO250:AW250"/>
    <mergeCell ref="BS254:BW254"/>
    <mergeCell ref="BI254:BM254"/>
    <mergeCell ref="BI236:BM236"/>
    <mergeCell ref="BI243:BM243"/>
    <mergeCell ref="BI242:BM242"/>
    <mergeCell ref="CC237:CG237"/>
    <mergeCell ref="BI237:BM237"/>
    <mergeCell ref="BN237:BR237"/>
    <mergeCell ref="BS236:BW236"/>
    <mergeCell ref="BX236:CB236"/>
    <mergeCell ref="AP253:AW253"/>
    <mergeCell ref="CC243:CG243"/>
    <mergeCell ref="BS242:BW242"/>
    <mergeCell ref="BN236:BR236"/>
    <mergeCell ref="AI233:AO233"/>
    <mergeCell ref="BI258:BM258"/>
    <mergeCell ref="BN258:BR258"/>
    <mergeCell ref="AI258:AO258"/>
    <mergeCell ref="BS255:BW255"/>
    <mergeCell ref="CC252:CG252"/>
    <mergeCell ref="BN263:BR263"/>
    <mergeCell ref="BX253:CB253"/>
    <mergeCell ref="CC253:CG253"/>
    <mergeCell ref="CC254:CG254"/>
    <mergeCell ref="CC242:CG242"/>
    <mergeCell ref="BX251:CB251"/>
    <mergeCell ref="AB256:AH256"/>
    <mergeCell ref="CC257:CG257"/>
    <mergeCell ref="BX258:CB258"/>
    <mergeCell ref="BX256:CB256"/>
    <mergeCell ref="BS251:BW251"/>
    <mergeCell ref="BS243:BW243"/>
    <mergeCell ref="AB258:AH258"/>
    <mergeCell ref="BX252:CB252"/>
    <mergeCell ref="BI252:BM252"/>
    <mergeCell ref="BN252:BR252"/>
    <mergeCell ref="BN242:BR242"/>
    <mergeCell ref="BS253:BW253"/>
    <mergeCell ref="BX255:CB255"/>
    <mergeCell ref="AB255:AH255"/>
    <mergeCell ref="AI243:AO243"/>
    <mergeCell ref="BS257:BW257"/>
    <mergeCell ref="BI257:BM257"/>
    <mergeCell ref="BN257:BR257"/>
    <mergeCell ref="AB257:AH257"/>
    <mergeCell ref="BN254:BR254"/>
    <mergeCell ref="AP243:AW243"/>
    <mergeCell ref="AI253:AO253"/>
    <mergeCell ref="BX293:CB293"/>
    <mergeCell ref="BS256:BW256"/>
    <mergeCell ref="BN304:BR304"/>
    <mergeCell ref="BS263:BW263"/>
    <mergeCell ref="BN262:BR262"/>
    <mergeCell ref="AP300:AW300"/>
    <mergeCell ref="BN301:BR301"/>
    <mergeCell ref="CC239:CG239"/>
    <mergeCell ref="BS239:BW239"/>
    <mergeCell ref="BX241:CB241"/>
    <mergeCell ref="AB240:AH240"/>
    <mergeCell ref="CC241:CG241"/>
    <mergeCell ref="BI255:BM255"/>
    <mergeCell ref="CC263:CG263"/>
    <mergeCell ref="CC264:CG264"/>
    <mergeCell ref="CC265:CG265"/>
    <mergeCell ref="CC269:CG269"/>
    <mergeCell ref="CC272:CG272"/>
    <mergeCell ref="BI273:BM273"/>
    <mergeCell ref="BS269:BW269"/>
    <mergeCell ref="BS265:BW265"/>
    <mergeCell ref="BX257:CB257"/>
    <mergeCell ref="AB260:AH260"/>
    <mergeCell ref="BX242:CB242"/>
    <mergeCell ref="AP256:AW256"/>
    <mergeCell ref="BN256:BR256"/>
    <mergeCell ref="BS270:BW270"/>
    <mergeCell ref="BS262:BW262"/>
    <mergeCell ref="BX262:CB262"/>
    <mergeCell ref="BX263:CB263"/>
    <mergeCell ref="AI268:AO268"/>
    <mergeCell ref="AI257:AO257"/>
    <mergeCell ref="BI300:BM300"/>
    <mergeCell ref="BX274:CB274"/>
    <mergeCell ref="T329:AA329"/>
    <mergeCell ref="BS299:BW299"/>
    <mergeCell ref="BI302:BM302"/>
    <mergeCell ref="AB265:AH265"/>
    <mergeCell ref="AB266:AH266"/>
    <mergeCell ref="BI256:BM256"/>
    <mergeCell ref="CC256:CG256"/>
    <mergeCell ref="BS301:BW301"/>
    <mergeCell ref="AP309:AW310"/>
    <mergeCell ref="AP258:AW258"/>
    <mergeCell ref="BX286:CB286"/>
    <mergeCell ref="BI264:BM264"/>
    <mergeCell ref="BN264:BR264"/>
    <mergeCell ref="BS264:BW264"/>
    <mergeCell ref="BX264:CB264"/>
    <mergeCell ref="AP262:AW262"/>
    <mergeCell ref="BX265:CB265"/>
    <mergeCell ref="BI271:BM271"/>
    <mergeCell ref="BN271:BR271"/>
    <mergeCell ref="BS271:BW271"/>
    <mergeCell ref="BN281:BR281"/>
    <mergeCell ref="BN282:BR282"/>
    <mergeCell ref="BS282:BW282"/>
    <mergeCell ref="BS274:BW274"/>
    <mergeCell ref="AP274:AW274"/>
    <mergeCell ref="BI304:BM304"/>
    <mergeCell ref="BN293:BR293"/>
    <mergeCell ref="BS293:BW293"/>
    <mergeCell ref="BS287:BW287"/>
    <mergeCell ref="BX273:CB273"/>
    <mergeCell ref="C337:K337"/>
    <mergeCell ref="L339:S339"/>
    <mergeCell ref="AB318:AG318"/>
    <mergeCell ref="AP323:AW323"/>
    <mergeCell ref="AP327:AW327"/>
    <mergeCell ref="AB325:AG325"/>
    <mergeCell ref="T339:AA339"/>
    <mergeCell ref="T323:AA323"/>
    <mergeCell ref="AB323:AG323"/>
    <mergeCell ref="AJ323:AO323"/>
    <mergeCell ref="C320:K320"/>
    <mergeCell ref="T314:AA314"/>
    <mergeCell ref="L324:S324"/>
    <mergeCell ref="L320:S320"/>
    <mergeCell ref="T320:AA320"/>
    <mergeCell ref="C330:K330"/>
    <mergeCell ref="L318:S318"/>
    <mergeCell ref="L316:S316"/>
    <mergeCell ref="T316:AA316"/>
    <mergeCell ref="L328:S328"/>
    <mergeCell ref="AJ319:AO319"/>
    <mergeCell ref="AJ314:AO314"/>
    <mergeCell ref="T327:AA327"/>
    <mergeCell ref="AJ325:AO325"/>
    <mergeCell ref="AB326:AG326"/>
    <mergeCell ref="C328:K328"/>
    <mergeCell ref="C326:K326"/>
    <mergeCell ref="AJ326:AO326"/>
    <mergeCell ref="L337:S337"/>
    <mergeCell ref="T337:AA337"/>
    <mergeCell ref="AP329:AW329"/>
    <mergeCell ref="AB337:AG337"/>
    <mergeCell ref="T297:AA297"/>
    <mergeCell ref="AP297:AW297"/>
    <mergeCell ref="AI293:AO293"/>
    <mergeCell ref="AI294:AO294"/>
    <mergeCell ref="BI294:BM294"/>
    <mergeCell ref="BN294:BR294"/>
    <mergeCell ref="BS294:BW294"/>
    <mergeCell ref="AI260:AO260"/>
    <mergeCell ref="T256:AA256"/>
    <mergeCell ref="AI254:AO254"/>
    <mergeCell ref="AP257:AW257"/>
    <mergeCell ref="BX285:CB285"/>
    <mergeCell ref="AI256:AO256"/>
    <mergeCell ref="CC283:CG283"/>
    <mergeCell ref="CC271:CG271"/>
    <mergeCell ref="T272:AA272"/>
    <mergeCell ref="AP272:AW272"/>
    <mergeCell ref="BI272:BM272"/>
    <mergeCell ref="BN255:BR255"/>
    <mergeCell ref="AP254:AW254"/>
    <mergeCell ref="BN270:BR270"/>
    <mergeCell ref="BX283:CB283"/>
    <mergeCell ref="AP255:AW255"/>
    <mergeCell ref="BS275:BW275"/>
    <mergeCell ref="T264:AA264"/>
    <mergeCell ref="AP264:AW264"/>
    <mergeCell ref="T262:AA262"/>
    <mergeCell ref="AP263:AW263"/>
    <mergeCell ref="CC262:CG262"/>
    <mergeCell ref="BI262:BM262"/>
    <mergeCell ref="BS289:BW289"/>
    <mergeCell ref="CC287:CG287"/>
    <mergeCell ref="C266:K266"/>
    <mergeCell ref="BI269:BM269"/>
    <mergeCell ref="L270:S270"/>
    <mergeCell ref="BX272:CB272"/>
    <mergeCell ref="BX282:CB282"/>
    <mergeCell ref="BS281:BW281"/>
    <mergeCell ref="BS283:BW283"/>
    <mergeCell ref="L266:S266"/>
    <mergeCell ref="T266:AA266"/>
    <mergeCell ref="C265:K265"/>
    <mergeCell ref="L265:S265"/>
    <mergeCell ref="AP265:AW265"/>
    <mergeCell ref="BI265:BM265"/>
    <mergeCell ref="BN265:BR265"/>
    <mergeCell ref="AI265:AO265"/>
    <mergeCell ref="AI266:AO266"/>
    <mergeCell ref="T268:AA268"/>
    <mergeCell ref="AB283:AH283"/>
    <mergeCell ref="AP267:AW267"/>
    <mergeCell ref="T265:AA265"/>
    <mergeCell ref="BX270:CB270"/>
    <mergeCell ref="AI273:AO273"/>
    <mergeCell ref="AP266:AW266"/>
    <mergeCell ref="BN269:BR269"/>
    <mergeCell ref="C271:K271"/>
    <mergeCell ref="C270:K270"/>
    <mergeCell ref="C269:K269"/>
    <mergeCell ref="BI282:BM282"/>
    <mergeCell ref="L281:S282"/>
    <mergeCell ref="C283:K283"/>
    <mergeCell ref="L283:S283"/>
    <mergeCell ref="C275:K275"/>
    <mergeCell ref="C302:K302"/>
    <mergeCell ref="L302:S302"/>
    <mergeCell ref="AB301:AH301"/>
    <mergeCell ref="AB313:AG313"/>
    <mergeCell ref="AP314:AW314"/>
    <mergeCell ref="L313:S313"/>
    <mergeCell ref="L309:S310"/>
    <mergeCell ref="L303:S303"/>
    <mergeCell ref="L317:S317"/>
    <mergeCell ref="AP316:AW316"/>
    <mergeCell ref="AB316:AG316"/>
    <mergeCell ref="AJ316:AO316"/>
    <mergeCell ref="AP312:AW312"/>
    <mergeCell ref="AI304:AO304"/>
    <mergeCell ref="AB304:AH304"/>
    <mergeCell ref="T312:AA312"/>
    <mergeCell ref="T311:AA311"/>
    <mergeCell ref="AJ312:AO312"/>
    <mergeCell ref="C313:K313"/>
    <mergeCell ref="C312:K312"/>
    <mergeCell ref="C309:K310"/>
    <mergeCell ref="AP313:AW313"/>
    <mergeCell ref="AI302:AO302"/>
    <mergeCell ref="AB317:AG317"/>
    <mergeCell ref="AJ317:AO317"/>
    <mergeCell ref="AP317:AW317"/>
    <mergeCell ref="AJ315:AO315"/>
    <mergeCell ref="C314:K314"/>
    <mergeCell ref="AB314:AG314"/>
    <mergeCell ref="AP315:AW315"/>
    <mergeCell ref="AB302:AH302"/>
    <mergeCell ref="T303:AA303"/>
    <mergeCell ref="CB463:CG463"/>
    <mergeCell ref="CB461:CG461"/>
    <mergeCell ref="CB462:CG462"/>
    <mergeCell ref="BU463:BZ463"/>
    <mergeCell ref="L273:S273"/>
    <mergeCell ref="BU462:BZ462"/>
    <mergeCell ref="BU460:BZ460"/>
    <mergeCell ref="C319:K319"/>
    <mergeCell ref="L319:S319"/>
    <mergeCell ref="C321:K321"/>
    <mergeCell ref="L321:S321"/>
    <mergeCell ref="BX281:CB281"/>
    <mergeCell ref="T321:AA321"/>
    <mergeCell ref="AB321:AG321"/>
    <mergeCell ref="AJ321:AO321"/>
    <mergeCell ref="AP321:AW321"/>
    <mergeCell ref="C322:K322"/>
    <mergeCell ref="L322:S322"/>
    <mergeCell ref="C304:K304"/>
    <mergeCell ref="L304:S304"/>
    <mergeCell ref="T304:AA304"/>
    <mergeCell ref="CC274:CG274"/>
    <mergeCell ref="CC285:CG285"/>
    <mergeCell ref="AI284:AO284"/>
    <mergeCell ref="AI285:AO285"/>
    <mergeCell ref="C286:K286"/>
    <mergeCell ref="L286:S286"/>
    <mergeCell ref="T286:AA286"/>
    <mergeCell ref="AP286:AW286"/>
    <mergeCell ref="BI286:BM286"/>
    <mergeCell ref="BN286:BR286"/>
    <mergeCell ref="BS286:BW286"/>
    <mergeCell ref="T237:AA237"/>
    <mergeCell ref="AI235:AO235"/>
    <mergeCell ref="AP238:AW238"/>
    <mergeCell ref="AP239:AW239"/>
    <mergeCell ref="T236:AA236"/>
    <mergeCell ref="AB236:AH236"/>
    <mergeCell ref="AB243:AH243"/>
    <mergeCell ref="AI242:AO242"/>
    <mergeCell ref="AB238:AH238"/>
    <mergeCell ref="L236:S236"/>
    <mergeCell ref="AP242:AW242"/>
    <mergeCell ref="AP240:AW240"/>
    <mergeCell ref="AP236:AW236"/>
    <mergeCell ref="AI236:AO236"/>
    <mergeCell ref="L237:S237"/>
    <mergeCell ref="L235:S235"/>
    <mergeCell ref="C236:K236"/>
    <mergeCell ref="T239:AA239"/>
    <mergeCell ref="T240:AA240"/>
    <mergeCell ref="C235:K235"/>
    <mergeCell ref="C241:AW241"/>
    <mergeCell ref="C240:K240"/>
    <mergeCell ref="C243:K243"/>
    <mergeCell ref="C238:K238"/>
    <mergeCell ref="AI238:AO238"/>
    <mergeCell ref="L240:S240"/>
    <mergeCell ref="AB239:AH239"/>
    <mergeCell ref="C239:K239"/>
    <mergeCell ref="AB237:AH237"/>
    <mergeCell ref="AI239:AO239"/>
    <mergeCell ref="AI240:AO240"/>
    <mergeCell ref="CJ260:CO260"/>
    <mergeCell ref="C261:K261"/>
    <mergeCell ref="L261:S261"/>
    <mergeCell ref="T261:AA261"/>
    <mergeCell ref="AP261:AW261"/>
    <mergeCell ref="BI261:BM261"/>
    <mergeCell ref="BN261:BR261"/>
    <mergeCell ref="BS261:BW261"/>
    <mergeCell ref="BX261:CB261"/>
    <mergeCell ref="CC261:CG261"/>
    <mergeCell ref="C259:K259"/>
    <mergeCell ref="L259:S259"/>
    <mergeCell ref="T259:AA259"/>
    <mergeCell ref="AP259:AW259"/>
    <mergeCell ref="BI259:BM259"/>
    <mergeCell ref="BS259:BW259"/>
    <mergeCell ref="BX259:CB259"/>
    <mergeCell ref="CC259:CG259"/>
    <mergeCell ref="C260:K260"/>
    <mergeCell ref="L260:S260"/>
    <mergeCell ref="BN259:BR259"/>
    <mergeCell ref="CC260:CG260"/>
    <mergeCell ref="AB261:AH261"/>
    <mergeCell ref="AP260:AW260"/>
    <mergeCell ref="BI260:BM260"/>
    <mergeCell ref="BN260:BR260"/>
    <mergeCell ref="AI261:AO261"/>
    <mergeCell ref="BX260:CB260"/>
    <mergeCell ref="BS260:BW260"/>
    <mergeCell ref="L254:S254"/>
    <mergeCell ref="C254:K254"/>
    <mergeCell ref="CC270:CG270"/>
    <mergeCell ref="T271:AA271"/>
    <mergeCell ref="AP271:AW271"/>
    <mergeCell ref="AB270:AH270"/>
    <mergeCell ref="AB271:AH271"/>
    <mergeCell ref="AP269:AW269"/>
    <mergeCell ref="AI269:AO269"/>
    <mergeCell ref="AI270:AO270"/>
    <mergeCell ref="AI271:AO271"/>
    <mergeCell ref="AB269:AH269"/>
    <mergeCell ref="BX271:CB271"/>
    <mergeCell ref="BX269:CB269"/>
    <mergeCell ref="T251:AA252"/>
    <mergeCell ref="C242:K242"/>
    <mergeCell ref="AB251:AH252"/>
    <mergeCell ref="AB242:AH242"/>
    <mergeCell ref="AB263:AH263"/>
    <mergeCell ref="L271:S271"/>
    <mergeCell ref="C255:K255"/>
    <mergeCell ref="AI262:AO262"/>
    <mergeCell ref="AI263:AO263"/>
    <mergeCell ref="AI264:AO264"/>
    <mergeCell ref="AB262:AH262"/>
    <mergeCell ref="AI255:AO255"/>
    <mergeCell ref="L256:S256"/>
    <mergeCell ref="C258:K258"/>
    <mergeCell ref="L258:S258"/>
    <mergeCell ref="T258:AA258"/>
    <mergeCell ref="C257:K257"/>
    <mergeCell ref="L257:S257"/>
    <mergeCell ref="C273:K273"/>
    <mergeCell ref="AO280:AW280"/>
    <mergeCell ref="BS272:BW272"/>
    <mergeCell ref="BN275:BR275"/>
    <mergeCell ref="BI283:BM283"/>
    <mergeCell ref="AP275:AW275"/>
    <mergeCell ref="AI275:AO275"/>
    <mergeCell ref="AB273:AH273"/>
    <mergeCell ref="AB274:AH274"/>
    <mergeCell ref="T273:AA273"/>
    <mergeCell ref="BI281:BM281"/>
    <mergeCell ref="AB272:AH272"/>
    <mergeCell ref="AI272:AO272"/>
    <mergeCell ref="BN272:BR272"/>
    <mergeCell ref="L269:S269"/>
    <mergeCell ref="L274:S274"/>
    <mergeCell ref="CC281:CG281"/>
    <mergeCell ref="CC282:CG282"/>
    <mergeCell ref="AP281:AW282"/>
    <mergeCell ref="BX275:CB275"/>
    <mergeCell ref="CC275:CG275"/>
    <mergeCell ref="AB281:AH282"/>
    <mergeCell ref="AI281:AO282"/>
    <mergeCell ref="AI283:AO283"/>
    <mergeCell ref="T283:AA283"/>
    <mergeCell ref="AP283:AW283"/>
    <mergeCell ref="BN283:BR283"/>
    <mergeCell ref="CC273:CG273"/>
    <mergeCell ref="BI274:BM274"/>
    <mergeCell ref="BN274:BR274"/>
    <mergeCell ref="AI286:AO286"/>
    <mergeCell ref="AI287:AO287"/>
    <mergeCell ref="CC286:CG286"/>
    <mergeCell ref="BX287:CB287"/>
    <mergeCell ref="T285:AA285"/>
    <mergeCell ref="AP285:AW285"/>
    <mergeCell ref="BI284:BM284"/>
    <mergeCell ref="AB285:AH285"/>
    <mergeCell ref="AB286:AH286"/>
    <mergeCell ref="AB287:AH287"/>
    <mergeCell ref="T287:AA287"/>
    <mergeCell ref="BI287:BM287"/>
    <mergeCell ref="BN287:BR287"/>
    <mergeCell ref="C287:K287"/>
    <mergeCell ref="L287:S287"/>
    <mergeCell ref="AP287:AW287"/>
    <mergeCell ref="C285:K285"/>
    <mergeCell ref="L285:S285"/>
    <mergeCell ref="BI285:BM285"/>
    <mergeCell ref="BN285:BR285"/>
    <mergeCell ref="BX284:CB284"/>
    <mergeCell ref="CC284:CG284"/>
    <mergeCell ref="AB284:AH284"/>
    <mergeCell ref="C284:K284"/>
    <mergeCell ref="L284:S284"/>
    <mergeCell ref="BS285:BW285"/>
    <mergeCell ref="BN284:BR284"/>
    <mergeCell ref="BS284:BW284"/>
    <mergeCell ref="T284:AA284"/>
    <mergeCell ref="AP284:AW284"/>
    <mergeCell ref="CC289:CG289"/>
    <mergeCell ref="AI288:AO288"/>
    <mergeCell ref="AI289:AO289"/>
    <mergeCell ref="C290:K290"/>
    <mergeCell ref="L290:S290"/>
    <mergeCell ref="T290:AA290"/>
    <mergeCell ref="AP290:AW290"/>
    <mergeCell ref="BI290:BM290"/>
    <mergeCell ref="BN290:BR290"/>
    <mergeCell ref="BS290:BW290"/>
    <mergeCell ref="BX290:CB290"/>
    <mergeCell ref="CC290:CG290"/>
    <mergeCell ref="AB289:AH289"/>
    <mergeCell ref="AB290:AH290"/>
    <mergeCell ref="CJ290:CO290"/>
    <mergeCell ref="BI289:BM289"/>
    <mergeCell ref="BN289:BR289"/>
    <mergeCell ref="C289:K289"/>
    <mergeCell ref="L289:S289"/>
    <mergeCell ref="T289:AA289"/>
    <mergeCell ref="AP289:AW289"/>
    <mergeCell ref="BX289:CB289"/>
    <mergeCell ref="C288:K288"/>
    <mergeCell ref="L288:S288"/>
    <mergeCell ref="T288:AA288"/>
    <mergeCell ref="AP288:AW288"/>
    <mergeCell ref="BI288:BM288"/>
    <mergeCell ref="BN288:BR288"/>
    <mergeCell ref="BS288:BW288"/>
    <mergeCell ref="BX288:CB288"/>
    <mergeCell ref="CC288:CG288"/>
    <mergeCell ref="AB288:AH288"/>
    <mergeCell ref="CC291:CG291"/>
    <mergeCell ref="AI290:AO290"/>
    <mergeCell ref="AI291:AO291"/>
    <mergeCell ref="C292:K292"/>
    <mergeCell ref="L292:S292"/>
    <mergeCell ref="T292:AA292"/>
    <mergeCell ref="AP292:AW292"/>
    <mergeCell ref="BI292:BM292"/>
    <mergeCell ref="BN292:BR292"/>
    <mergeCell ref="BS292:BW292"/>
    <mergeCell ref="BX292:CB292"/>
    <mergeCell ref="CC292:CG292"/>
    <mergeCell ref="AB291:AH291"/>
    <mergeCell ref="AB292:AH292"/>
    <mergeCell ref="AI292:AO292"/>
    <mergeCell ref="C291:K291"/>
    <mergeCell ref="BI291:BM291"/>
    <mergeCell ref="BN291:BR291"/>
    <mergeCell ref="L291:S291"/>
    <mergeCell ref="T291:AA291"/>
    <mergeCell ref="AP291:AW291"/>
    <mergeCell ref="BS291:BW291"/>
    <mergeCell ref="BX291:CB291"/>
    <mergeCell ref="CC293:CG293"/>
    <mergeCell ref="T294:AA294"/>
    <mergeCell ref="AP294:AW294"/>
    <mergeCell ref="AB294:AH294"/>
    <mergeCell ref="C296:K296"/>
    <mergeCell ref="L296:S296"/>
    <mergeCell ref="T296:AA296"/>
    <mergeCell ref="AP296:AW296"/>
    <mergeCell ref="T293:AA293"/>
    <mergeCell ref="AP293:AW293"/>
    <mergeCell ref="AB293:AH293"/>
    <mergeCell ref="CC298:CG298"/>
    <mergeCell ref="BI298:BM298"/>
    <mergeCell ref="BN298:BR298"/>
    <mergeCell ref="AB295:AH295"/>
    <mergeCell ref="AB296:AH296"/>
    <mergeCell ref="AB297:AH297"/>
    <mergeCell ref="AB298:AH298"/>
    <mergeCell ref="BI295:BM295"/>
    <mergeCell ref="BN295:BR295"/>
    <mergeCell ref="BS295:BW295"/>
    <mergeCell ref="BX295:CB295"/>
    <mergeCell ref="CC295:CG295"/>
    <mergeCell ref="AP295:AW295"/>
    <mergeCell ref="BS298:BW298"/>
    <mergeCell ref="C298:K298"/>
    <mergeCell ref="L298:S298"/>
    <mergeCell ref="AP298:AW298"/>
    <mergeCell ref="C294:K294"/>
    <mergeCell ref="L294:S294"/>
    <mergeCell ref="T298:AA298"/>
    <mergeCell ref="BX294:CB294"/>
    <mergeCell ref="CC294:CG294"/>
    <mergeCell ref="BX299:CB299"/>
    <mergeCell ref="CC299:CG299"/>
    <mergeCell ref="AI298:AO298"/>
    <mergeCell ref="AI295:AO295"/>
    <mergeCell ref="AI296:AO296"/>
    <mergeCell ref="AI297:AO297"/>
    <mergeCell ref="BX298:CB298"/>
    <mergeCell ref="CC301:CG301"/>
    <mergeCell ref="C301:K301"/>
    <mergeCell ref="AI303:AO303"/>
    <mergeCell ref="BN300:BR300"/>
    <mergeCell ref="BS300:BW300"/>
    <mergeCell ref="BX300:CB300"/>
    <mergeCell ref="CC300:CG300"/>
    <mergeCell ref="AI299:AO299"/>
    <mergeCell ref="AI300:AO300"/>
    <mergeCell ref="AB299:AH299"/>
    <mergeCell ref="AB300:AH300"/>
    <mergeCell ref="C299:K299"/>
    <mergeCell ref="BI299:BM299"/>
    <mergeCell ref="BN299:BR299"/>
    <mergeCell ref="L299:S299"/>
    <mergeCell ref="T299:AA299"/>
    <mergeCell ref="AP299:AW299"/>
    <mergeCell ref="BN302:BR302"/>
    <mergeCell ref="BS302:BW302"/>
    <mergeCell ref="BX302:CB302"/>
    <mergeCell ref="CC302:CG302"/>
    <mergeCell ref="BX301:CB301"/>
    <mergeCell ref="BI301:BM301"/>
    <mergeCell ref="AI301:AO301"/>
    <mergeCell ref="AO429:AW429"/>
    <mergeCell ref="AE424:AM424"/>
    <mergeCell ref="AO436:AW436"/>
    <mergeCell ref="AE429:AM429"/>
    <mergeCell ref="AB319:AG319"/>
    <mergeCell ref="T317:AA317"/>
    <mergeCell ref="T313:AA313"/>
    <mergeCell ref="BI303:BM303"/>
    <mergeCell ref="BN303:BR303"/>
    <mergeCell ref="BS303:BW303"/>
    <mergeCell ref="BX303:CB303"/>
    <mergeCell ref="CC303:CG303"/>
    <mergeCell ref="BS304:BW304"/>
    <mergeCell ref="C323:K323"/>
    <mergeCell ref="AB303:AH303"/>
    <mergeCell ref="C303:K303"/>
    <mergeCell ref="C315:K315"/>
    <mergeCell ref="L315:S315"/>
    <mergeCell ref="C316:K316"/>
    <mergeCell ref="C311:K311"/>
    <mergeCell ref="L311:S311"/>
    <mergeCell ref="L314:S314"/>
    <mergeCell ref="C341:K341"/>
    <mergeCell ref="T322:AA322"/>
    <mergeCell ref="AB324:AG324"/>
    <mergeCell ref="AJ324:AO324"/>
    <mergeCell ref="AB330:AG330"/>
    <mergeCell ref="AJ336:AO336"/>
    <mergeCell ref="T328:AA328"/>
    <mergeCell ref="AB339:AG339"/>
    <mergeCell ref="AB309:AG310"/>
    <mergeCell ref="AJ309:AO310"/>
    <mergeCell ref="C318:K318"/>
    <mergeCell ref="AP324:AW324"/>
    <mergeCell ref="AP326:AW326"/>
    <mergeCell ref="AP328:AW328"/>
    <mergeCell ref="AP330:AW330"/>
    <mergeCell ref="AB336:AG336"/>
    <mergeCell ref="AJ318:AO318"/>
    <mergeCell ref="C329:K329"/>
    <mergeCell ref="T324:AA324"/>
    <mergeCell ref="L330:S330"/>
    <mergeCell ref="T330:AA330"/>
    <mergeCell ref="AB320:AG320"/>
    <mergeCell ref="AB334:AG335"/>
    <mergeCell ref="AJ334:AO335"/>
    <mergeCell ref="L325:S325"/>
    <mergeCell ref="AO333:AW333"/>
    <mergeCell ref="T326:AA326"/>
    <mergeCell ref="T325:AA325"/>
    <mergeCell ref="C324:K324"/>
    <mergeCell ref="AB327:AG327"/>
    <mergeCell ref="AJ327:AO327"/>
    <mergeCell ref="AB328:AG328"/>
    <mergeCell ref="AJ328:AO328"/>
    <mergeCell ref="AP336:AW336"/>
    <mergeCell ref="AP318:AW318"/>
    <mergeCell ref="C325:K325"/>
    <mergeCell ref="L326:S326"/>
    <mergeCell ref="L327:S327"/>
    <mergeCell ref="C327:K327"/>
    <mergeCell ref="T334:AA335"/>
    <mergeCell ref="AJ330:AO330"/>
    <mergeCell ref="T318:AA318"/>
    <mergeCell ref="L334:S335"/>
    <mergeCell ref="L329:S329"/>
    <mergeCell ref="C351:K351"/>
    <mergeCell ref="CB458:CG458"/>
    <mergeCell ref="AF634:AN634"/>
    <mergeCell ref="BU457:BZ457"/>
    <mergeCell ref="AE431:AM431"/>
    <mergeCell ref="AO450:AW450"/>
    <mergeCell ref="AO397:AW397"/>
    <mergeCell ref="AB395:AG395"/>
    <mergeCell ref="AH395:AN395"/>
    <mergeCell ref="AO395:AW395"/>
    <mergeCell ref="X366:AE366"/>
    <mergeCell ref="AB343:AG343"/>
    <mergeCell ref="L342:S342"/>
    <mergeCell ref="AP338:AW338"/>
    <mergeCell ref="AJ337:AO337"/>
    <mergeCell ref="CB466:CG466"/>
    <mergeCell ref="AG363:AN363"/>
    <mergeCell ref="AP363:AW363"/>
    <mergeCell ref="O365:V365"/>
    <mergeCell ref="BU458:BZ458"/>
    <mergeCell ref="AO379:AW379"/>
    <mergeCell ref="AB347:AG347"/>
    <mergeCell ref="T348:AA348"/>
    <mergeCell ref="AB348:AG348"/>
    <mergeCell ref="Y472:AA472"/>
    <mergeCell ref="AO470:AW470"/>
    <mergeCell ref="C477:Y477"/>
    <mergeCell ref="AE475:AM475"/>
    <mergeCell ref="AO473:AW473"/>
    <mergeCell ref="CB457:CG457"/>
    <mergeCell ref="BU670:BZ670"/>
    <mergeCell ref="C661:Y661"/>
    <mergeCell ref="BU652:BZ652"/>
    <mergeCell ref="BU656:BZ656"/>
    <mergeCell ref="BU661:BZ661"/>
    <mergeCell ref="W645:AD645"/>
    <mergeCell ref="N647:V647"/>
    <mergeCell ref="AO642:AW642"/>
    <mergeCell ref="N652:V652"/>
    <mergeCell ref="C656:L656"/>
    <mergeCell ref="AF656:AN656"/>
    <mergeCell ref="W656:AD656"/>
    <mergeCell ref="W644:AD644"/>
    <mergeCell ref="N646:V646"/>
    <mergeCell ref="BU658:BZ658"/>
    <mergeCell ref="W642:AD642"/>
    <mergeCell ref="W650:AD650"/>
    <mergeCell ref="N643:V643"/>
    <mergeCell ref="N653:V653"/>
    <mergeCell ref="AF654:AN654"/>
    <mergeCell ref="N655:V655"/>
    <mergeCell ref="W655:AD655"/>
    <mergeCell ref="AF655:AN655"/>
    <mergeCell ref="C654:M654"/>
    <mergeCell ref="C655:M655"/>
    <mergeCell ref="N642:V642"/>
    <mergeCell ref="C642:M642"/>
    <mergeCell ref="W643:AD643"/>
    <mergeCell ref="AF647:AN647"/>
    <mergeCell ref="AF648:AN648"/>
    <mergeCell ref="AO649:AW649"/>
    <mergeCell ref="N656:V656"/>
    <mergeCell ref="CB670:CG670"/>
    <mergeCell ref="C668:V668"/>
    <mergeCell ref="W668:AD668"/>
    <mergeCell ref="AE668:AM668"/>
    <mergeCell ref="Y677:AE677"/>
    <mergeCell ref="AO654:AW654"/>
    <mergeCell ref="AO660:AW660"/>
    <mergeCell ref="C644:M644"/>
    <mergeCell ref="AE663:AM663"/>
    <mergeCell ref="AO663:AW663"/>
    <mergeCell ref="C649:M649"/>
    <mergeCell ref="AF650:AN650"/>
    <mergeCell ref="Q675:W675"/>
    <mergeCell ref="AE667:AM667"/>
    <mergeCell ref="AO652:AW652"/>
    <mergeCell ref="AO667:AW667"/>
    <mergeCell ref="AE659:AM659"/>
    <mergeCell ref="AO659:AW659"/>
    <mergeCell ref="AE660:AM660"/>
    <mergeCell ref="AO666:AW666"/>
    <mergeCell ref="W666:AD666"/>
    <mergeCell ref="AG677:AN677"/>
    <mergeCell ref="AG675:AN675"/>
    <mergeCell ref="AP675:AW675"/>
    <mergeCell ref="W667:AD667"/>
    <mergeCell ref="CB663:CG663"/>
    <mergeCell ref="BU653:BZ653"/>
    <mergeCell ref="BU674:BZ674"/>
    <mergeCell ref="AO644:AW644"/>
    <mergeCell ref="AE666:AM666"/>
    <mergeCell ref="BU663:BZ663"/>
    <mergeCell ref="AO665:AW665"/>
    <mergeCell ref="CB717:CG717"/>
    <mergeCell ref="Q679:W679"/>
    <mergeCell ref="AP679:AW679"/>
    <mergeCell ref="AP687:AW687"/>
    <mergeCell ref="CB719:CG719"/>
    <mergeCell ref="CB697:CG697"/>
    <mergeCell ref="CB687:CG687"/>
    <mergeCell ref="AO705:AW705"/>
    <mergeCell ref="AO706:AW706"/>
    <mergeCell ref="AE706:AM706"/>
    <mergeCell ref="C699:AW699"/>
    <mergeCell ref="Q692:W692"/>
    <mergeCell ref="AO708:AW708"/>
    <mergeCell ref="AE707:AM707"/>
    <mergeCell ref="BU687:BZ687"/>
    <mergeCell ref="AE703:AM703"/>
    <mergeCell ref="AE708:AM708"/>
    <mergeCell ref="C713:AC713"/>
    <mergeCell ref="AE719:AM719"/>
    <mergeCell ref="AO719:AW719"/>
    <mergeCell ref="AE716:AM716"/>
    <mergeCell ref="Y681:AE681"/>
    <mergeCell ref="C683:M683"/>
    <mergeCell ref="Q687:W687"/>
    <mergeCell ref="AG681:AN681"/>
    <mergeCell ref="AP680:AW680"/>
    <mergeCell ref="Q690:W690"/>
    <mergeCell ref="AG688:AN688"/>
    <mergeCell ref="AP688:AW688"/>
    <mergeCell ref="Y689:AE689"/>
    <mergeCell ref="AG689:AN689"/>
    <mergeCell ref="AP689:AW689"/>
    <mergeCell ref="BU739:BZ739"/>
    <mergeCell ref="CB739:CG739"/>
    <mergeCell ref="AO733:AW733"/>
    <mergeCell ref="AO765:AW765"/>
    <mergeCell ref="AE738:AM738"/>
    <mergeCell ref="AE730:AM730"/>
    <mergeCell ref="AE731:AM731"/>
    <mergeCell ref="AO734:AW734"/>
    <mergeCell ref="AE725:AM725"/>
    <mergeCell ref="CB721:CG721"/>
    <mergeCell ref="AE722:AM722"/>
    <mergeCell ref="CB725:CG725"/>
    <mergeCell ref="AE721:AM721"/>
    <mergeCell ref="BU725:BZ725"/>
    <mergeCell ref="AO722:AW722"/>
    <mergeCell ref="AO772:AW772"/>
    <mergeCell ref="AE740:AM740"/>
    <mergeCell ref="AE769:AM769"/>
    <mergeCell ref="AE744:AM744"/>
    <mergeCell ref="AO744:AW744"/>
    <mergeCell ref="AE766:AM766"/>
    <mergeCell ref="AE750:AM750"/>
    <mergeCell ref="AO750:AW750"/>
    <mergeCell ref="BU763:BZ763"/>
    <mergeCell ref="AO768:AW768"/>
    <mergeCell ref="AO746:AW746"/>
    <mergeCell ref="AO728:AW728"/>
    <mergeCell ref="AO740:AW740"/>
    <mergeCell ref="AO725:AW725"/>
    <mergeCell ref="AO727:AW727"/>
    <mergeCell ref="AE735:AM735"/>
    <mergeCell ref="AE770:AM770"/>
    <mergeCell ref="BI816:BM816"/>
    <mergeCell ref="AO812:AW812"/>
    <mergeCell ref="AG812:AN812"/>
    <mergeCell ref="AO811:AW811"/>
    <mergeCell ref="AA809:AF809"/>
    <mergeCell ref="L809:S809"/>
    <mergeCell ref="AO775:AW775"/>
    <mergeCell ref="AE779:AM779"/>
    <mergeCell ref="AE778:AM778"/>
    <mergeCell ref="L804:S804"/>
    <mergeCell ref="C803:K803"/>
    <mergeCell ref="AA806:AF806"/>
    <mergeCell ref="T811:Y811"/>
    <mergeCell ref="BS813:BW813"/>
    <mergeCell ref="AE774:AM774"/>
    <mergeCell ref="AE775:AM775"/>
    <mergeCell ref="AA804:AF804"/>
    <mergeCell ref="AO782:AW782"/>
    <mergeCell ref="AN802:AW802"/>
    <mergeCell ref="AO804:AW804"/>
    <mergeCell ref="AO808:AW808"/>
    <mergeCell ref="L806:S806"/>
    <mergeCell ref="AO796:AW796"/>
    <mergeCell ref="AG813:AN813"/>
    <mergeCell ref="AA810:AF810"/>
    <mergeCell ref="AE781:AM781"/>
    <mergeCell ref="AO779:AW779"/>
    <mergeCell ref="AO780:AW780"/>
    <mergeCell ref="AA803:AF803"/>
    <mergeCell ref="AG816:AN816"/>
    <mergeCell ref="T807:Y807"/>
    <mergeCell ref="AO776:AW776"/>
    <mergeCell ref="BU863:BZ863"/>
    <mergeCell ref="CB863:CG863"/>
    <mergeCell ref="AO857:AW857"/>
    <mergeCell ref="AO858:AW858"/>
    <mergeCell ref="AO859:AW859"/>
    <mergeCell ref="AE869:AM869"/>
    <mergeCell ref="AE859:AM859"/>
    <mergeCell ref="AO863:AW863"/>
    <mergeCell ref="AE864:AM864"/>
    <mergeCell ref="AE871:AM871"/>
    <mergeCell ref="AE886:AM886"/>
    <mergeCell ref="AE887:AM887"/>
    <mergeCell ref="AO874:AW874"/>
    <mergeCell ref="AE872:AM872"/>
    <mergeCell ref="AO852:AW852"/>
    <mergeCell ref="AO855:AW855"/>
    <mergeCell ref="AE852:AM852"/>
    <mergeCell ref="AO864:AW864"/>
    <mergeCell ref="AO873:AW873"/>
    <mergeCell ref="AE867:AM867"/>
    <mergeCell ref="A885:AW885"/>
    <mergeCell ref="AO869:AW869"/>
    <mergeCell ref="AE870:AM870"/>
    <mergeCell ref="AO881:AW881"/>
    <mergeCell ref="AO870:AW870"/>
    <mergeCell ref="AO856:AW856"/>
    <mergeCell ref="AO854:AW854"/>
    <mergeCell ref="AO871:AW871"/>
    <mergeCell ref="C876:AW876"/>
    <mergeCell ref="AO853:AW853"/>
    <mergeCell ref="AE858:AM858"/>
    <mergeCell ref="AE857:AM857"/>
    <mergeCell ref="CB926:CG926"/>
    <mergeCell ref="BU926:BZ926"/>
    <mergeCell ref="AO937:AW937"/>
    <mergeCell ref="AE936:AM936"/>
    <mergeCell ref="AO929:AW929"/>
    <mergeCell ref="AE928:AM928"/>
    <mergeCell ref="AE926:AM926"/>
    <mergeCell ref="BU937:BZ937"/>
    <mergeCell ref="BU934:BZ934"/>
    <mergeCell ref="AE934:AM934"/>
    <mergeCell ref="AE935:AM935"/>
    <mergeCell ref="AO935:AW935"/>
    <mergeCell ref="AO926:AW926"/>
    <mergeCell ref="AE932:AM932"/>
    <mergeCell ref="AE929:AM929"/>
    <mergeCell ref="CB892:CG892"/>
    <mergeCell ref="BU892:BZ892"/>
    <mergeCell ref="AO904:AW904"/>
    <mergeCell ref="AE914:AM914"/>
    <mergeCell ref="AO917:AW917"/>
    <mergeCell ref="AE916:AM916"/>
    <mergeCell ref="AO915:AW915"/>
    <mergeCell ref="AO912:AW912"/>
    <mergeCell ref="BU917:BZ917"/>
    <mergeCell ref="CB917:CG917"/>
    <mergeCell ref="BU909:BZ909"/>
    <mergeCell ref="CB909:CG909"/>
    <mergeCell ref="BU930:BZ930"/>
    <mergeCell ref="AE924:AM924"/>
    <mergeCell ref="AO919:AW919"/>
    <mergeCell ref="AE920:AM920"/>
    <mergeCell ref="AO900:AW900"/>
    <mergeCell ref="CB932:CG932"/>
    <mergeCell ref="CB934:CG934"/>
    <mergeCell ref="AO928:AW928"/>
    <mergeCell ref="CB930:CG930"/>
    <mergeCell ref="BU958:BZ958"/>
    <mergeCell ref="AE948:AM948"/>
    <mergeCell ref="AO948:AW948"/>
    <mergeCell ref="BU948:BZ948"/>
    <mergeCell ref="AE941:AM941"/>
    <mergeCell ref="AE942:AM942"/>
    <mergeCell ref="AE943:AM943"/>
    <mergeCell ref="AE944:AM944"/>
    <mergeCell ref="AE945:AM945"/>
    <mergeCell ref="AE946:AM946"/>
    <mergeCell ref="AE947:AM947"/>
    <mergeCell ref="AE950:AM950"/>
    <mergeCell ref="AO950:AW950"/>
    <mergeCell ref="AE951:AM951"/>
    <mergeCell ref="AO944:AW944"/>
    <mergeCell ref="AO934:AW934"/>
    <mergeCell ref="AO942:AW942"/>
    <mergeCell ref="AE954:AM954"/>
    <mergeCell ref="AO946:AW946"/>
    <mergeCell ref="AO958:AW958"/>
    <mergeCell ref="BU932:BZ932"/>
    <mergeCell ref="AO932:AW932"/>
    <mergeCell ref="AO940:AW940"/>
    <mergeCell ref="AE939:AM939"/>
    <mergeCell ref="AE955:AM955"/>
    <mergeCell ref="AO945:AW945"/>
    <mergeCell ref="AO943:AW943"/>
    <mergeCell ref="AO941:AW941"/>
    <mergeCell ref="BU1049:BZ1049"/>
    <mergeCell ref="AF1129:AM1129"/>
    <mergeCell ref="C1124:L1124"/>
    <mergeCell ref="W1118:AD1118"/>
    <mergeCell ref="W1119:AD1119"/>
    <mergeCell ref="W1125:AD1125"/>
    <mergeCell ref="AE1049:AM1049"/>
    <mergeCell ref="O1079:V1079"/>
    <mergeCell ref="AF1127:AM1127"/>
    <mergeCell ref="AO1127:AW1127"/>
    <mergeCell ref="AO1126:AW1126"/>
    <mergeCell ref="AE1058:AM1058"/>
    <mergeCell ref="C1108:AW1108"/>
    <mergeCell ref="AF1119:AM1119"/>
    <mergeCell ref="C1104:AW1104"/>
    <mergeCell ref="AE1085:AM1085"/>
    <mergeCell ref="X1072:AE1072"/>
    <mergeCell ref="X1073:AE1073"/>
    <mergeCell ref="O1073:V1073"/>
    <mergeCell ref="AF1118:AM1118"/>
    <mergeCell ref="C1075:M1075"/>
    <mergeCell ref="AE1057:AM1057"/>
    <mergeCell ref="M1124:U1124"/>
    <mergeCell ref="W1129:AD1129"/>
    <mergeCell ref="C1114:AW1114"/>
    <mergeCell ref="C1087:M1087"/>
    <mergeCell ref="AO1087:AW1087"/>
    <mergeCell ref="C1120:M1120"/>
    <mergeCell ref="C1098:AW1098"/>
    <mergeCell ref="AF1124:AM1124"/>
    <mergeCell ref="AE1086:AM1086"/>
    <mergeCell ref="AO1086:AW1086"/>
    <mergeCell ref="AF1126:AM1126"/>
    <mergeCell ref="Y1138:AF1138"/>
    <mergeCell ref="Y1139:AF1139"/>
    <mergeCell ref="C1127:M1127"/>
    <mergeCell ref="O1139:W1139"/>
    <mergeCell ref="AP1075:AW1075"/>
    <mergeCell ref="W1127:AD1127"/>
    <mergeCell ref="W1128:AD1128"/>
    <mergeCell ref="O1074:V1074"/>
    <mergeCell ref="AO1131:AW1131"/>
    <mergeCell ref="AF1123:AM1123"/>
    <mergeCell ref="AG1073:AN1073"/>
    <mergeCell ref="W1122:AD1122"/>
    <mergeCell ref="W1123:AD1123"/>
    <mergeCell ref="N1122:U1122"/>
    <mergeCell ref="N1118:U1118"/>
    <mergeCell ref="N1121:U1121"/>
    <mergeCell ref="C1131:L1131"/>
    <mergeCell ref="W1130:AD1130"/>
    <mergeCell ref="C1134:AW1134"/>
    <mergeCell ref="N1125:U1125"/>
    <mergeCell ref="X1076:AE1076"/>
    <mergeCell ref="AE1082:AM1082"/>
    <mergeCell ref="AO1129:AW1129"/>
    <mergeCell ref="N1127:U1127"/>
    <mergeCell ref="N1128:U1128"/>
    <mergeCell ref="AO1119:AW1119"/>
    <mergeCell ref="X1075:AE1075"/>
    <mergeCell ref="O1080:V1080"/>
    <mergeCell ref="A1167:B1167"/>
    <mergeCell ref="AO1157:AW1157"/>
    <mergeCell ref="AO1168:AW1168"/>
    <mergeCell ref="AE1175:AM1175"/>
    <mergeCell ref="AO1175:AW1175"/>
    <mergeCell ref="C1158:Y1158"/>
    <mergeCell ref="AP1147:AW1147"/>
    <mergeCell ref="AF1199:AN1199"/>
    <mergeCell ref="T1190:AC1190"/>
    <mergeCell ref="AO1171:AW1171"/>
    <mergeCell ref="AN1192:AX1192"/>
    <mergeCell ref="C1166:Y1166"/>
    <mergeCell ref="C1126:M1126"/>
    <mergeCell ref="AP1140:AW1140"/>
    <mergeCell ref="AH1140:AN1140"/>
    <mergeCell ref="AE1167:AM1167"/>
    <mergeCell ref="AH1145:AN1145"/>
    <mergeCell ref="A1154:B1154"/>
    <mergeCell ref="C1151:AW1151"/>
    <mergeCell ref="C1153:AW1153"/>
    <mergeCell ref="C1141:N1141"/>
    <mergeCell ref="O1148:W1148"/>
    <mergeCell ref="AH1147:AN1147"/>
    <mergeCell ref="W1126:AD1126"/>
    <mergeCell ref="C1172:Y1172"/>
    <mergeCell ref="T1192:AC1192"/>
    <mergeCell ref="T1191:AC1191"/>
    <mergeCell ref="O1142:W1142"/>
    <mergeCell ref="AP1142:AW1142"/>
    <mergeCell ref="AP1144:AW1144"/>
    <mergeCell ref="Y1141:AF1141"/>
    <mergeCell ref="AO1165:AW1165"/>
    <mergeCell ref="A1163:B1163"/>
    <mergeCell ref="AF1202:AN1202"/>
    <mergeCell ref="AO1206:AX1206"/>
    <mergeCell ref="W1231:AD1231"/>
    <mergeCell ref="AF1205:AN1205"/>
    <mergeCell ref="AE1233:AM1233"/>
    <mergeCell ref="AO1174:AW1174"/>
    <mergeCell ref="AO1172:AW1172"/>
    <mergeCell ref="AO1164:AW1164"/>
    <mergeCell ref="AD1190:AM1190"/>
    <mergeCell ref="AF1201:AN1201"/>
    <mergeCell ref="AO1197:AW1197"/>
    <mergeCell ref="W1131:AD1131"/>
    <mergeCell ref="AH1143:AN1143"/>
    <mergeCell ref="Y1143:AF1143"/>
    <mergeCell ref="AE1172:AM1172"/>
    <mergeCell ref="AE1173:AM1173"/>
    <mergeCell ref="AO1170:AW1170"/>
    <mergeCell ref="Y1140:AF1140"/>
    <mergeCell ref="Y1142:AF1142"/>
    <mergeCell ref="AH1137:AN1137"/>
    <mergeCell ref="AD1194:AM1194"/>
    <mergeCell ref="AD1195:AM1195"/>
    <mergeCell ref="AF1131:AM1131"/>
    <mergeCell ref="AE1165:AM1165"/>
    <mergeCell ref="O1138:W1138"/>
    <mergeCell ref="C1195:Q1195"/>
    <mergeCell ref="AN1193:AX1193"/>
    <mergeCell ref="AN1190:AX1190"/>
    <mergeCell ref="AO1180:AW1180"/>
    <mergeCell ref="C1148:L1148"/>
    <mergeCell ref="Y1144:AF1144"/>
    <mergeCell ref="W1216:AC1216"/>
    <mergeCell ref="W1217:AC1217"/>
    <mergeCell ref="W1218:AC1218"/>
    <mergeCell ref="W1219:AC1219"/>
    <mergeCell ref="AO1271:AW1271"/>
    <mergeCell ref="C1272:U1272"/>
    <mergeCell ref="AE1272:AM1272"/>
    <mergeCell ref="AO1272:AW1272"/>
    <mergeCell ref="C1273:U1273"/>
    <mergeCell ref="AE1273:AM1273"/>
    <mergeCell ref="AO1273:AW1273"/>
    <mergeCell ref="W1267:AD1267"/>
    <mergeCell ref="AE1312:AM1312"/>
    <mergeCell ref="T1315:AB1315"/>
    <mergeCell ref="AO1304:AW1304"/>
    <mergeCell ref="AE1300:AM1300"/>
    <mergeCell ref="A1174:B1174"/>
    <mergeCell ref="AE1179:AM1179"/>
    <mergeCell ref="AO1203:AX1203"/>
    <mergeCell ref="C1211:AW1211"/>
    <mergeCell ref="C1234:U1234"/>
    <mergeCell ref="AO1207:AX1207"/>
    <mergeCell ref="AO1214:AW1214"/>
    <mergeCell ref="AO1215:AW1215"/>
    <mergeCell ref="AD1193:AM1193"/>
    <mergeCell ref="AO1198:AX1198"/>
    <mergeCell ref="AF1200:AN1200"/>
    <mergeCell ref="AO1199:AX1199"/>
    <mergeCell ref="AF1204:AN1204"/>
    <mergeCell ref="AO1204:AX1204"/>
    <mergeCell ref="AO1202:AX1202"/>
    <mergeCell ref="AN1194:AX1194"/>
    <mergeCell ref="AE1295:AM1295"/>
    <mergeCell ref="T1308:AB1308"/>
    <mergeCell ref="AE1308:AM1308"/>
    <mergeCell ref="C1325:AW1325"/>
    <mergeCell ref="C1321:R1321"/>
    <mergeCell ref="C1317:R1317"/>
    <mergeCell ref="C1308:R1308"/>
    <mergeCell ref="C1309:R1309"/>
    <mergeCell ref="AE1301:AM1301"/>
    <mergeCell ref="AO1300:AW1300"/>
    <mergeCell ref="AO1301:AW1301"/>
    <mergeCell ref="AO1299:AW1299"/>
    <mergeCell ref="C1304:R1304"/>
    <mergeCell ref="T1299:AB1299"/>
    <mergeCell ref="AO1303:AW1303"/>
    <mergeCell ref="T1314:AB1314"/>
    <mergeCell ref="AE1314:AM1314"/>
    <mergeCell ref="AO1314:AW1314"/>
    <mergeCell ref="AO1302:AW1302"/>
    <mergeCell ref="AE1321:AM1321"/>
    <mergeCell ref="T1321:AB1321"/>
    <mergeCell ref="C1313:R1313"/>
    <mergeCell ref="C1322:R1322"/>
    <mergeCell ref="AO1319:AW1319"/>
    <mergeCell ref="C1311:R1311"/>
    <mergeCell ref="C1312:R1312"/>
    <mergeCell ref="C1315:R1315"/>
    <mergeCell ref="AE1305:AM1305"/>
    <mergeCell ref="AO1305:AW1305"/>
    <mergeCell ref="T1305:AB1305"/>
    <mergeCell ref="C1305:R1305"/>
    <mergeCell ref="T1303:AB1303"/>
    <mergeCell ref="C1049:Y1049"/>
    <mergeCell ref="AO1061:AW1061"/>
    <mergeCell ref="AP1078:AW1078"/>
    <mergeCell ref="AO1321:AW1321"/>
    <mergeCell ref="T1318:AB1318"/>
    <mergeCell ref="AE1318:AM1318"/>
    <mergeCell ref="AO1318:AW1318"/>
    <mergeCell ref="T1317:AB1317"/>
    <mergeCell ref="AE1317:AM1317"/>
    <mergeCell ref="C1319:R1319"/>
    <mergeCell ref="AE1303:AM1303"/>
    <mergeCell ref="AE1020:AM1020"/>
    <mergeCell ref="AO964:AW964"/>
    <mergeCell ref="AE989:AM989"/>
    <mergeCell ref="AE741:AM741"/>
    <mergeCell ref="AE772:AM772"/>
    <mergeCell ref="C781:Y781"/>
    <mergeCell ref="AO773:AW773"/>
    <mergeCell ref="AO745:AW745"/>
    <mergeCell ref="C1183:AW1183"/>
    <mergeCell ref="AO1308:AW1308"/>
    <mergeCell ref="AE1032:AM1032"/>
    <mergeCell ref="C1257:U1257"/>
    <mergeCell ref="W1215:AC1215"/>
    <mergeCell ref="AO1205:AX1205"/>
    <mergeCell ref="AD1191:AM1191"/>
    <mergeCell ref="AN1191:AX1191"/>
    <mergeCell ref="T1194:AC1194"/>
    <mergeCell ref="C1161:M1161"/>
    <mergeCell ref="AE1174:AM1174"/>
    <mergeCell ref="AO1312:AW1312"/>
    <mergeCell ref="AO1295:AW1295"/>
    <mergeCell ref="AO1030:AW1030"/>
    <mergeCell ref="C831:M831"/>
    <mergeCell ref="AO930:AW930"/>
    <mergeCell ref="AE930:AM930"/>
    <mergeCell ref="AE894:AM894"/>
    <mergeCell ref="AO894:AW894"/>
    <mergeCell ref="W907:AC907"/>
    <mergeCell ref="AE896:AM896"/>
    <mergeCell ref="AO896:AW896"/>
    <mergeCell ref="AO1012:AW1012"/>
    <mergeCell ref="AO1293:AW1293"/>
    <mergeCell ref="C1307:R1307"/>
    <mergeCell ref="C1316:R1316"/>
    <mergeCell ref="AO1313:AW1313"/>
    <mergeCell ref="AE1299:AM1299"/>
    <mergeCell ref="AO1306:AW1306"/>
    <mergeCell ref="AE1309:AM1309"/>
    <mergeCell ref="AF1208:AN1208"/>
    <mergeCell ref="AO1294:AW1294"/>
    <mergeCell ref="C1302:R1302"/>
    <mergeCell ref="AO1296:AW1296"/>
    <mergeCell ref="AE1293:AM1293"/>
    <mergeCell ref="AE1296:AM1296"/>
    <mergeCell ref="T1304:AB1304"/>
    <mergeCell ref="T1307:AB1307"/>
    <mergeCell ref="T1306:AB1306"/>
    <mergeCell ref="AE1307:AM1307"/>
    <mergeCell ref="AO1307:AW1307"/>
    <mergeCell ref="AE1244:AM1244"/>
    <mergeCell ref="AE1250:AM1250"/>
    <mergeCell ref="X1079:AE1079"/>
    <mergeCell ref="AP1077:AW1077"/>
    <mergeCell ref="AO1032:AW1032"/>
    <mergeCell ref="AO1033:AW1033"/>
    <mergeCell ref="M1131:U1131"/>
    <mergeCell ref="AF1121:AM1121"/>
    <mergeCell ref="O1071:AE1071"/>
    <mergeCell ref="AO1257:AW1257"/>
    <mergeCell ref="O1145:W1145"/>
    <mergeCell ref="AO1159:AW1159"/>
    <mergeCell ref="Y1148:AF1148"/>
    <mergeCell ref="AE913:AM913"/>
    <mergeCell ref="AO987:AW987"/>
    <mergeCell ref="AO994:AW994"/>
    <mergeCell ref="AO990:AW990"/>
    <mergeCell ref="AO986:AW986"/>
    <mergeCell ref="AO983:AW983"/>
    <mergeCell ref="AO1019:AW1019"/>
    <mergeCell ref="AE968:AM968"/>
    <mergeCell ref="AO1208:AX1208"/>
    <mergeCell ref="AF1207:AN1207"/>
    <mergeCell ref="AE1231:AM1231"/>
    <mergeCell ref="AO1231:AW1231"/>
    <mergeCell ref="AP1146:AW1146"/>
    <mergeCell ref="AO1169:AW1169"/>
    <mergeCell ref="AH1148:AN1148"/>
    <mergeCell ref="AP1145:AW1145"/>
    <mergeCell ref="O1147:W1147"/>
    <mergeCell ref="AE1176:AM1176"/>
    <mergeCell ref="AE1177:AM1177"/>
    <mergeCell ref="AF1198:AN1198"/>
    <mergeCell ref="AE1171:AM1171"/>
    <mergeCell ref="AF1203:AN1203"/>
    <mergeCell ref="C1160:Y1160"/>
    <mergeCell ref="T1193:AC1193"/>
    <mergeCell ref="AE1159:AM1159"/>
    <mergeCell ref="O1144:W1144"/>
    <mergeCell ref="T1195:AC1195"/>
    <mergeCell ref="AO1155:AW1155"/>
    <mergeCell ref="AO1176:AW1176"/>
    <mergeCell ref="Y1147:AF1147"/>
    <mergeCell ref="C1159:Y1159"/>
    <mergeCell ref="AN1195:AX1195"/>
    <mergeCell ref="AE1157:AM1157"/>
    <mergeCell ref="AE1158:AM1158"/>
    <mergeCell ref="AO1201:AX1201"/>
    <mergeCell ref="X1080:AE1080"/>
    <mergeCell ref="AE1087:AM1087"/>
    <mergeCell ref="AE1178:AM1178"/>
    <mergeCell ref="AO1177:AW1177"/>
    <mergeCell ref="AO1200:AX1200"/>
    <mergeCell ref="AF1197:AN1197"/>
    <mergeCell ref="AE1155:AM1155"/>
    <mergeCell ref="AO1161:AW1161"/>
    <mergeCell ref="AE1168:AM1168"/>
    <mergeCell ref="AE1169:AM1169"/>
    <mergeCell ref="C1171:Y1171"/>
    <mergeCell ref="AH1142:AN1142"/>
    <mergeCell ref="C1179:Y1179"/>
    <mergeCell ref="AE1170:AM1170"/>
    <mergeCell ref="C1135:AW1135"/>
    <mergeCell ref="AO1084:AW1084"/>
    <mergeCell ref="AO1085:AW1085"/>
    <mergeCell ref="W1117:AD1117"/>
    <mergeCell ref="N1129:U1129"/>
    <mergeCell ref="AP1143:AW1143"/>
    <mergeCell ref="AF1206:AN1206"/>
    <mergeCell ref="BS814:BW814"/>
    <mergeCell ref="CC814:CG814"/>
    <mergeCell ref="BU1041:BZ1041"/>
    <mergeCell ref="BU1022:BZ1022"/>
    <mergeCell ref="BS812:BW812"/>
    <mergeCell ref="AO979:AW979"/>
    <mergeCell ref="AE980:AM980"/>
    <mergeCell ref="BX807:CB807"/>
    <mergeCell ref="CC807:CG807"/>
    <mergeCell ref="BN812:BR812"/>
    <mergeCell ref="BX813:CB813"/>
    <mergeCell ref="AP1148:AW1148"/>
    <mergeCell ref="AE1156:AM1156"/>
    <mergeCell ref="AO1156:AW1156"/>
    <mergeCell ref="BU1043:BZ1043"/>
    <mergeCell ref="BU1064:BZ1064"/>
    <mergeCell ref="AE1043:AM1043"/>
    <mergeCell ref="BU1002:BZ1002"/>
    <mergeCell ref="AE996:AM996"/>
    <mergeCell ref="AE986:AM986"/>
    <mergeCell ref="AO1007:AW1007"/>
    <mergeCell ref="AE994:AM994"/>
    <mergeCell ref="BU1036:BZ1036"/>
    <mergeCell ref="BU1027:BZ1027"/>
    <mergeCell ref="AO993:AW993"/>
    <mergeCell ref="AO984:AW984"/>
    <mergeCell ref="AO1021:AW1021"/>
    <mergeCell ref="AO1018:AW1018"/>
    <mergeCell ref="AE1013:AM1013"/>
    <mergeCell ref="AO1167:AW1167"/>
    <mergeCell ref="AO913:AW913"/>
    <mergeCell ref="CB786:CG786"/>
    <mergeCell ref="AE784:AM784"/>
    <mergeCell ref="AH1144:AN1144"/>
    <mergeCell ref="C1146:N1146"/>
    <mergeCell ref="T1301:AB1301"/>
    <mergeCell ref="AE787:AM787"/>
    <mergeCell ref="BS808:BW808"/>
    <mergeCell ref="T1300:AB1300"/>
    <mergeCell ref="C1306:R1306"/>
    <mergeCell ref="O1137:W1137"/>
    <mergeCell ref="AE1180:AM1180"/>
    <mergeCell ref="AO1179:AW1179"/>
    <mergeCell ref="AO1173:AW1173"/>
    <mergeCell ref="AE1166:AM1166"/>
    <mergeCell ref="CC812:CG812"/>
    <mergeCell ref="CC808:CG808"/>
    <mergeCell ref="AO807:AW807"/>
    <mergeCell ref="BI808:BM808"/>
    <mergeCell ref="AE995:AM995"/>
    <mergeCell ref="C1009:Y1009"/>
    <mergeCell ref="AE795:AM795"/>
    <mergeCell ref="AE793:AM793"/>
    <mergeCell ref="AE874:AM874"/>
    <mergeCell ref="C892:Y892"/>
    <mergeCell ref="AP1079:AW1079"/>
    <mergeCell ref="AO989:AW989"/>
    <mergeCell ref="AE985:AM985"/>
    <mergeCell ref="AO1056:AW1056"/>
    <mergeCell ref="BN813:BR813"/>
    <mergeCell ref="BU1009:BZ1009"/>
    <mergeCell ref="AE1084:AM1084"/>
    <mergeCell ref="AG1080:AN1080"/>
    <mergeCell ref="AO969:AW969"/>
    <mergeCell ref="AE990:AM990"/>
    <mergeCell ref="AE921:AM921"/>
    <mergeCell ref="AO1025:AW1025"/>
    <mergeCell ref="AO967:AW967"/>
    <mergeCell ref="AE983:AM983"/>
    <mergeCell ref="AE933:AM933"/>
    <mergeCell ref="AO933:AW933"/>
    <mergeCell ref="AO936:AW936"/>
    <mergeCell ref="AO931:AW931"/>
    <mergeCell ref="AE888:AM888"/>
    <mergeCell ref="AO921:AW921"/>
    <mergeCell ref="AE1014:AM1014"/>
    <mergeCell ref="AO887:AW887"/>
    <mergeCell ref="AO976:AW976"/>
    <mergeCell ref="AE1008:AM1008"/>
    <mergeCell ref="AO1000:AW1000"/>
    <mergeCell ref="AE1004:AM1004"/>
    <mergeCell ref="AO960:AW960"/>
    <mergeCell ref="AE1019:AM1019"/>
    <mergeCell ref="AO972:AW972"/>
    <mergeCell ref="AE973:AM973"/>
    <mergeCell ref="AO995:AW995"/>
    <mergeCell ref="AE1016:AM1016"/>
    <mergeCell ref="AO1001:AW1001"/>
    <mergeCell ref="AO1006:AW1006"/>
    <mergeCell ref="AE964:AM964"/>
    <mergeCell ref="AO955:AW955"/>
    <mergeCell ref="AE956:AM956"/>
    <mergeCell ref="AO953:AW953"/>
    <mergeCell ref="AO947:AW947"/>
    <mergeCell ref="AO1005:AW1005"/>
    <mergeCell ref="C969:Y969"/>
    <mergeCell ref="AE1015:AM1015"/>
    <mergeCell ref="AE997:AM997"/>
    <mergeCell ref="AE998:AM998"/>
    <mergeCell ref="AE1062:AM1062"/>
    <mergeCell ref="AE1025:AM1025"/>
    <mergeCell ref="AE1009:AM1009"/>
    <mergeCell ref="AO1017:AW1017"/>
    <mergeCell ref="AO962:AW962"/>
    <mergeCell ref="AO963:AW963"/>
    <mergeCell ref="AE961:AM961"/>
    <mergeCell ref="AE962:AM962"/>
    <mergeCell ref="AO1020:AW1020"/>
    <mergeCell ref="AE1040:AM1040"/>
    <mergeCell ref="AO1038:AW1038"/>
    <mergeCell ref="AO1004:AW1004"/>
    <mergeCell ref="AO1015:AW1015"/>
    <mergeCell ref="AO991:AW991"/>
    <mergeCell ref="AE1024:AM1024"/>
    <mergeCell ref="AE999:AM999"/>
    <mergeCell ref="AO974:AW974"/>
    <mergeCell ref="AE982:AM982"/>
    <mergeCell ref="AE987:AM987"/>
    <mergeCell ref="AE978:AM978"/>
    <mergeCell ref="AO1011:AW1011"/>
    <mergeCell ref="AE991:AM991"/>
    <mergeCell ref="AE1006:AM1006"/>
    <mergeCell ref="AE976:AM976"/>
    <mergeCell ref="AO973:AW973"/>
    <mergeCell ref="AE1027:AM1027"/>
    <mergeCell ref="AO968:AW968"/>
    <mergeCell ref="AO1008:AW1008"/>
    <mergeCell ref="U898:AC898"/>
    <mergeCell ref="AO814:AW814"/>
    <mergeCell ref="AO815:AW815"/>
    <mergeCell ref="O1141:W1141"/>
    <mergeCell ref="AO1048:AW1048"/>
    <mergeCell ref="N1117:U1117"/>
    <mergeCell ref="W1120:AD1120"/>
    <mergeCell ref="AO1063:AW1063"/>
    <mergeCell ref="AO1116:AW1116"/>
    <mergeCell ref="AO1121:AW1121"/>
    <mergeCell ref="C1076:M1076"/>
    <mergeCell ref="AP1074:AW1074"/>
    <mergeCell ref="AG1074:AN1074"/>
    <mergeCell ref="C1066:AW1066"/>
    <mergeCell ref="O1140:W1140"/>
    <mergeCell ref="AE1064:AM1064"/>
    <mergeCell ref="AE1061:AM1061"/>
    <mergeCell ref="C1089:AW1096"/>
    <mergeCell ref="N1119:U1119"/>
    <mergeCell ref="N1120:U1120"/>
    <mergeCell ref="W1121:AD1121"/>
    <mergeCell ref="AO1124:AW1124"/>
    <mergeCell ref="N1116:U1116"/>
    <mergeCell ref="C1111:AW1111"/>
    <mergeCell ref="AE1083:AM1083"/>
    <mergeCell ref="C1024:Y1024"/>
    <mergeCell ref="C1080:M1080"/>
    <mergeCell ref="AP1072:AW1072"/>
    <mergeCell ref="C1099:AW1099"/>
    <mergeCell ref="W1124:AD1124"/>
    <mergeCell ref="AG1076:AN1076"/>
    <mergeCell ref="W1116:AD1116"/>
    <mergeCell ref="AE828:AH828"/>
    <mergeCell ref="AE1026:AM1026"/>
    <mergeCell ref="C1027:AC1027"/>
    <mergeCell ref="AF1120:AM1120"/>
    <mergeCell ref="AF1122:AM1122"/>
    <mergeCell ref="AO1120:AW1120"/>
    <mergeCell ref="AF1116:AM1116"/>
    <mergeCell ref="AF1117:AM1117"/>
    <mergeCell ref="AP1080:AW1080"/>
    <mergeCell ref="AO1062:AW1062"/>
    <mergeCell ref="O1076:V1076"/>
    <mergeCell ref="AG1071:AW1071"/>
    <mergeCell ref="AO1064:AW1064"/>
    <mergeCell ref="O1072:V1072"/>
    <mergeCell ref="AO1083:AW1083"/>
    <mergeCell ref="AP1076:AW1076"/>
    <mergeCell ref="AO1046:AW1046"/>
    <mergeCell ref="AO1058:AW1058"/>
    <mergeCell ref="AE1038:AM1038"/>
    <mergeCell ref="AO1041:AW1041"/>
    <mergeCell ref="AE1029:AM1029"/>
    <mergeCell ref="AE1030:AM1030"/>
    <mergeCell ref="AE1059:AM1059"/>
    <mergeCell ref="AE1034:AM1034"/>
    <mergeCell ref="AE1035:AM1035"/>
    <mergeCell ref="AP1073:AW1073"/>
    <mergeCell ref="X1074:AE1074"/>
    <mergeCell ref="AG1075:AN1075"/>
    <mergeCell ref="AG1077:AN1077"/>
    <mergeCell ref="AO1049:AW1049"/>
    <mergeCell ref="AE1063:AM1063"/>
    <mergeCell ref="AO1034:AW1034"/>
    <mergeCell ref="C600:M601"/>
    <mergeCell ref="Y604:AE604"/>
    <mergeCell ref="C590:AW590"/>
    <mergeCell ref="AA816:AF816"/>
    <mergeCell ref="T812:Y812"/>
    <mergeCell ref="AO810:AW810"/>
    <mergeCell ref="C798:Y798"/>
    <mergeCell ref="AE799:AM799"/>
    <mergeCell ref="Q686:W686"/>
    <mergeCell ref="O618:U618"/>
    <mergeCell ref="AE469:AM469"/>
    <mergeCell ref="AE479:AM479"/>
    <mergeCell ref="C643:M643"/>
    <mergeCell ref="AF640:AN640"/>
    <mergeCell ref="C622:M622"/>
    <mergeCell ref="AE789:AM789"/>
    <mergeCell ref="AA814:AF814"/>
    <mergeCell ref="AE788:AM788"/>
    <mergeCell ref="AO797:AW797"/>
    <mergeCell ref="AO661:AW661"/>
    <mergeCell ref="AE658:AM658"/>
    <mergeCell ref="AO656:AW656"/>
    <mergeCell ref="AE786:AM786"/>
    <mergeCell ref="AE737:AM737"/>
    <mergeCell ref="AO640:AW640"/>
    <mergeCell ref="AG687:AN687"/>
    <mergeCell ref="W639:AD639"/>
    <mergeCell ref="L814:S814"/>
    <mergeCell ref="T816:Y816"/>
    <mergeCell ref="T810:Y810"/>
    <mergeCell ref="T808:Y808"/>
    <mergeCell ref="AG808:AN808"/>
    <mergeCell ref="O620:U620"/>
    <mergeCell ref="AE417:AM417"/>
    <mergeCell ref="O1077:V1077"/>
    <mergeCell ref="AO1082:AW1082"/>
    <mergeCell ref="AO1036:AW1036"/>
    <mergeCell ref="AO1027:AW1027"/>
    <mergeCell ref="C549:AW549"/>
    <mergeCell ref="AG619:AN619"/>
    <mergeCell ref="O614:U614"/>
    <mergeCell ref="AG606:AN606"/>
    <mergeCell ref="O610:U610"/>
    <mergeCell ref="C639:M639"/>
    <mergeCell ref="AP618:AW618"/>
    <mergeCell ref="AP613:AW613"/>
    <mergeCell ref="AE1046:AM1046"/>
    <mergeCell ref="AE467:AM467"/>
    <mergeCell ref="AO774:AW774"/>
    <mergeCell ref="AO766:AW766"/>
    <mergeCell ref="AO770:AW770"/>
    <mergeCell ref="C753:Y753"/>
    <mergeCell ref="AO736:AW736"/>
    <mergeCell ref="AO837:AW837"/>
    <mergeCell ref="AT834:AW834"/>
    <mergeCell ref="AJ834:AR834"/>
    <mergeCell ref="AE903:AM903"/>
    <mergeCell ref="AE967:AM967"/>
    <mergeCell ref="AG803:AN803"/>
    <mergeCell ref="AE483:AM483"/>
    <mergeCell ref="AE480:AM480"/>
    <mergeCell ref="Y461:AA461"/>
    <mergeCell ref="AF643:AN643"/>
    <mergeCell ref="W640:AD640"/>
    <mergeCell ref="AO798:AW798"/>
    <mergeCell ref="AO791:AW791"/>
    <mergeCell ref="AO1039:AW1039"/>
    <mergeCell ref="AO1040:AW1040"/>
    <mergeCell ref="AE1036:AM1036"/>
    <mergeCell ref="AE1018:AM1018"/>
    <mergeCell ref="AE1039:AM1039"/>
    <mergeCell ref="AE988:AM988"/>
    <mergeCell ref="AO867:AW867"/>
    <mergeCell ref="AE796:AM796"/>
    <mergeCell ref="AE797:AM797"/>
    <mergeCell ref="AO975:AW975"/>
    <mergeCell ref="AG804:AN804"/>
    <mergeCell ref="AE866:AM866"/>
    <mergeCell ref="AE966:AM966"/>
    <mergeCell ref="AE952:AM952"/>
    <mergeCell ref="AO956:AW956"/>
    <mergeCell ref="AE963:AM963"/>
    <mergeCell ref="AE965:AM965"/>
    <mergeCell ref="AT829:AW829"/>
    <mergeCell ref="AE831:AH831"/>
    <mergeCell ref="AE824:AM824"/>
    <mergeCell ref="AO823:AW823"/>
    <mergeCell ref="AE840:AM840"/>
    <mergeCell ref="AJ833:AR833"/>
    <mergeCell ref="AE798:AM798"/>
    <mergeCell ref="AO816:AW816"/>
    <mergeCell ref="AT831:AW831"/>
    <mergeCell ref="AJ827:AR827"/>
    <mergeCell ref="AJ829:AR829"/>
    <mergeCell ref="AO813:AW813"/>
    <mergeCell ref="AG815:AN815"/>
    <mergeCell ref="AA808:AF808"/>
    <mergeCell ref="AG809:AN809"/>
    <mergeCell ref="AT828:AW828"/>
    <mergeCell ref="AO799:AW799"/>
    <mergeCell ref="AO822:AW822"/>
    <mergeCell ref="C820:AW820"/>
    <mergeCell ref="AO1031:AW1031"/>
    <mergeCell ref="AE1033:AM1033"/>
    <mergeCell ref="AO1043:AW1043"/>
    <mergeCell ref="AE1056:AM1056"/>
    <mergeCell ref="AE1021:AM1021"/>
    <mergeCell ref="AE975:AM975"/>
    <mergeCell ref="AE873:AM873"/>
    <mergeCell ref="AE1022:AM1022"/>
    <mergeCell ref="AO1022:AW1022"/>
    <mergeCell ref="AE931:AM931"/>
    <mergeCell ref="AO988:AW988"/>
    <mergeCell ref="T818:Y818"/>
    <mergeCell ref="C833:M833"/>
    <mergeCell ref="C836:AB836"/>
    <mergeCell ref="L813:S813"/>
    <mergeCell ref="L811:S811"/>
    <mergeCell ref="AA805:AF805"/>
    <mergeCell ref="L805:S805"/>
    <mergeCell ref="C832:M832"/>
    <mergeCell ref="C834:O834"/>
    <mergeCell ref="AG818:AN818"/>
    <mergeCell ref="AE833:AH833"/>
    <mergeCell ref="AE822:AM822"/>
    <mergeCell ref="AE830:AH830"/>
    <mergeCell ref="AE839:AM839"/>
    <mergeCell ref="AO839:AW839"/>
    <mergeCell ref="C1320:R1320"/>
    <mergeCell ref="AO966:AW966"/>
    <mergeCell ref="AE969:AM969"/>
    <mergeCell ref="T1320:AB1320"/>
    <mergeCell ref="AE1320:AM1320"/>
    <mergeCell ref="AO1320:AW1320"/>
    <mergeCell ref="AO999:AW999"/>
    <mergeCell ref="AE1223:AM1223"/>
    <mergeCell ref="C1230:AW1230"/>
    <mergeCell ref="C1232:U1232"/>
    <mergeCell ref="W1232:AD1232"/>
    <mergeCell ref="C1238:U1238"/>
    <mergeCell ref="C1237:U1237"/>
    <mergeCell ref="W1237:AD1237"/>
    <mergeCell ref="AE1237:AM1237"/>
    <mergeCell ref="AO1237:AW1237"/>
    <mergeCell ref="W1238:AD1238"/>
    <mergeCell ref="AE1232:AM1232"/>
    <mergeCell ref="AO1232:AW1232"/>
    <mergeCell ref="AE1055:AM1055"/>
    <mergeCell ref="AO1055:AW1055"/>
    <mergeCell ref="C1067:AW1067"/>
    <mergeCell ref="AO1059:AW1059"/>
    <mergeCell ref="AO985:AW985"/>
    <mergeCell ref="AO1060:AW1060"/>
    <mergeCell ref="C1002:Y1002"/>
    <mergeCell ref="AE1002:AM1002"/>
    <mergeCell ref="AO1002:AW1002"/>
    <mergeCell ref="AE1017:AM1017"/>
    <mergeCell ref="C1105:AW1105"/>
    <mergeCell ref="AO982:AW982"/>
    <mergeCell ref="AO1035:AW1035"/>
    <mergeCell ref="Y610:AE610"/>
    <mergeCell ref="O603:U603"/>
    <mergeCell ref="Y605:AE605"/>
    <mergeCell ref="Y603:AE603"/>
    <mergeCell ref="Y612:AE612"/>
    <mergeCell ref="C1303:R1303"/>
    <mergeCell ref="AF1130:AM1130"/>
    <mergeCell ref="AF1128:AM1128"/>
    <mergeCell ref="AE984:AM984"/>
    <mergeCell ref="AO980:AW980"/>
    <mergeCell ref="C958:Y958"/>
    <mergeCell ref="Y932:AA932"/>
    <mergeCell ref="Y934:AA934"/>
    <mergeCell ref="C1301:R1301"/>
    <mergeCell ref="AE881:AM881"/>
    <mergeCell ref="AO1057:AW1057"/>
    <mergeCell ref="AO1317:AW1317"/>
    <mergeCell ref="C1314:R1314"/>
    <mergeCell ref="AE842:AM842"/>
    <mergeCell ref="AE838:AM838"/>
    <mergeCell ref="AO892:AW892"/>
    <mergeCell ref="AO781:AW781"/>
    <mergeCell ref="AO851:AW851"/>
    <mergeCell ref="AO865:AW865"/>
    <mergeCell ref="AG807:AN807"/>
    <mergeCell ref="AO803:AW803"/>
    <mergeCell ref="AO805:AW805"/>
    <mergeCell ref="AO792:AW792"/>
    <mergeCell ref="AE792:AM792"/>
    <mergeCell ref="L803:S803"/>
    <mergeCell ref="AO787:AW787"/>
    <mergeCell ref="AE794:AM794"/>
    <mergeCell ref="AE843:AM843"/>
    <mergeCell ref="AF1:AW1"/>
    <mergeCell ref="AB349:AG349"/>
    <mergeCell ref="AP273:AW273"/>
    <mergeCell ref="AP232:AW232"/>
    <mergeCell ref="AP233:AW233"/>
    <mergeCell ref="AP234:AW234"/>
    <mergeCell ref="AB329:AG329"/>
    <mergeCell ref="AG805:AN805"/>
    <mergeCell ref="Y611:AE611"/>
    <mergeCell ref="Y620:AE620"/>
    <mergeCell ref="AG620:AN620"/>
    <mergeCell ref="AO427:AW427"/>
    <mergeCell ref="AO430:AW430"/>
    <mergeCell ref="AJ828:AR828"/>
    <mergeCell ref="AE827:AH827"/>
    <mergeCell ref="L812:S812"/>
    <mergeCell ref="Y782:AA782"/>
    <mergeCell ref="AE782:AM782"/>
    <mergeCell ref="AO793:AW793"/>
    <mergeCell ref="AE776:AM776"/>
    <mergeCell ref="AE777:AM777"/>
    <mergeCell ref="AE780:AM780"/>
    <mergeCell ref="AE433:AM433"/>
    <mergeCell ref="AE414:AM414"/>
    <mergeCell ref="C510:AW510"/>
    <mergeCell ref="C511:AW511"/>
    <mergeCell ref="C512:AW512"/>
    <mergeCell ref="C513:AW513"/>
    <mergeCell ref="C514:AW514"/>
    <mergeCell ref="C515:AW515"/>
    <mergeCell ref="C517:AW517"/>
    <mergeCell ref="BX304:CB304"/>
    <mergeCell ref="AB312:AG312"/>
    <mergeCell ref="AJ311:AO311"/>
    <mergeCell ref="AP311:AW311"/>
    <mergeCell ref="T347:AA347"/>
    <mergeCell ref="AJ348:AO348"/>
    <mergeCell ref="O364:V364"/>
    <mergeCell ref="AH403:AN403"/>
    <mergeCell ref="AE713:AM713"/>
    <mergeCell ref="AO716:AW716"/>
    <mergeCell ref="Q682:W682"/>
    <mergeCell ref="AP683:AW683"/>
    <mergeCell ref="O370:V370"/>
    <mergeCell ref="AG360:AW360"/>
    <mergeCell ref="O367:V367"/>
    <mergeCell ref="AG368:AN368"/>
    <mergeCell ref="AG362:AN362"/>
    <mergeCell ref="AE470:AM470"/>
    <mergeCell ref="O612:U612"/>
    <mergeCell ref="AE426:AM426"/>
    <mergeCell ref="W663:AD663"/>
    <mergeCell ref="AO635:AW635"/>
    <mergeCell ref="N634:V634"/>
    <mergeCell ref="AG683:AN683"/>
    <mergeCell ref="Y682:AE682"/>
    <mergeCell ref="AO476:AW476"/>
    <mergeCell ref="AO472:AW472"/>
    <mergeCell ref="AF645:AN645"/>
    <mergeCell ref="C497:AW497"/>
    <mergeCell ref="C498:AW498"/>
    <mergeCell ref="C499:AW499"/>
    <mergeCell ref="C500:AW500"/>
    <mergeCell ref="AP606:AW606"/>
    <mergeCell ref="T345:AA345"/>
    <mergeCell ref="T346:AA346"/>
    <mergeCell ref="O369:V369"/>
    <mergeCell ref="C363:M363"/>
    <mergeCell ref="AO403:AW403"/>
    <mergeCell ref="BU459:BZ459"/>
    <mergeCell ref="CB459:CG459"/>
    <mergeCell ref="BU728:BZ728"/>
    <mergeCell ref="CB728:CG728"/>
    <mergeCell ref="AE380:AM380"/>
    <mergeCell ref="AO380:AW380"/>
    <mergeCell ref="AE486:AM486"/>
    <mergeCell ref="Y686:AE686"/>
    <mergeCell ref="Y602:AE602"/>
    <mergeCell ref="AF646:AN646"/>
    <mergeCell ref="AG614:AN614"/>
    <mergeCell ref="C613:J613"/>
    <mergeCell ref="AE482:AM482"/>
    <mergeCell ref="AE487:AM487"/>
    <mergeCell ref="N635:V635"/>
    <mergeCell ref="O601:U601"/>
    <mergeCell ref="C604:J604"/>
    <mergeCell ref="AP620:AW620"/>
    <mergeCell ref="AO426:AW426"/>
    <mergeCell ref="C518:AW518"/>
    <mergeCell ref="C527:AW527"/>
    <mergeCell ref="C528:AW528"/>
    <mergeCell ref="C529:AW529"/>
    <mergeCell ref="AO475:AW475"/>
    <mergeCell ref="Y463:AA463"/>
    <mergeCell ref="AE462:AM462"/>
    <mergeCell ref="BU781:BZ781"/>
    <mergeCell ref="BU786:BZ786"/>
    <mergeCell ref="BI807:BM807"/>
    <mergeCell ref="BX808:CB808"/>
    <mergeCell ref="BS807:BW807"/>
    <mergeCell ref="CB684:CG684"/>
    <mergeCell ref="AO794:AW794"/>
    <mergeCell ref="BU784:BZ784"/>
    <mergeCell ref="CC304:CG304"/>
    <mergeCell ref="AO417:AW417"/>
    <mergeCell ref="CB75:CG75"/>
    <mergeCell ref="AE435:AM435"/>
    <mergeCell ref="AB403:AG403"/>
    <mergeCell ref="AO308:AW308"/>
    <mergeCell ref="AB311:AG311"/>
    <mergeCell ref="AO433:AW433"/>
    <mergeCell ref="AE464:AM464"/>
    <mergeCell ref="AE465:AM465"/>
    <mergeCell ref="AO464:AW464"/>
    <mergeCell ref="AE723:AM723"/>
    <mergeCell ref="Y601:AE601"/>
    <mergeCell ref="AG604:AN604"/>
    <mergeCell ref="AG603:AN603"/>
    <mergeCell ref="AO668:AW668"/>
    <mergeCell ref="Y674:AE674"/>
    <mergeCell ref="AP621:AW621"/>
    <mergeCell ref="C723:Y723"/>
    <mergeCell ref="C637:M637"/>
    <mergeCell ref="AO461:AW461"/>
    <mergeCell ref="AE437:AM437"/>
    <mergeCell ref="AO452:AW452"/>
    <mergeCell ref="AE453:AM453"/>
    <mergeCell ref="BU697:BZ697"/>
    <mergeCell ref="AO434:AW434"/>
    <mergeCell ref="CC813:CG813"/>
    <mergeCell ref="BI813:BM813"/>
    <mergeCell ref="BX814:CB814"/>
    <mergeCell ref="CB784:CG784"/>
    <mergeCell ref="BU798:BZ798"/>
    <mergeCell ref="CB798:CG798"/>
    <mergeCell ref="CB740:CG740"/>
    <mergeCell ref="BU639:BZ639"/>
    <mergeCell ref="BU765:BZ765"/>
    <mergeCell ref="BU782:BZ782"/>
    <mergeCell ref="BU740:BZ740"/>
    <mergeCell ref="C742:Y742"/>
    <mergeCell ref="W755:AD755"/>
    <mergeCell ref="CB781:CG781"/>
    <mergeCell ref="BU727:BZ727"/>
    <mergeCell ref="AO726:AW726"/>
    <mergeCell ref="AE733:AM733"/>
    <mergeCell ref="AE765:AM765"/>
    <mergeCell ref="BX812:CB812"/>
    <mergeCell ref="CB765:CG765"/>
    <mergeCell ref="CB767:CG767"/>
    <mergeCell ref="CB727:CG727"/>
    <mergeCell ref="C651:M651"/>
    <mergeCell ref="N651:V651"/>
    <mergeCell ref="AO723:AW723"/>
    <mergeCell ref="AF651:AN651"/>
    <mergeCell ref="AA813:AF813"/>
    <mergeCell ref="T805:Y805"/>
    <mergeCell ref="T806:Y806"/>
    <mergeCell ref="AO739:AW739"/>
    <mergeCell ref="BU477:BZ477"/>
    <mergeCell ref="BU466:BZ466"/>
    <mergeCell ref="AG605:AN605"/>
    <mergeCell ref="T809:Y809"/>
    <mergeCell ref="AO421:AW421"/>
    <mergeCell ref="BN808:BR808"/>
    <mergeCell ref="CB477:CG477"/>
    <mergeCell ref="BU729:BZ729"/>
    <mergeCell ref="CB729:CG729"/>
    <mergeCell ref="AE728:AM728"/>
    <mergeCell ref="AO729:AW729"/>
    <mergeCell ref="AO732:AW732"/>
    <mergeCell ref="BI812:BM812"/>
    <mergeCell ref="BN807:BR807"/>
    <mergeCell ref="AE720:AM720"/>
    <mergeCell ref="AG691:AN691"/>
    <mergeCell ref="AP691:AW691"/>
    <mergeCell ref="Y692:AE692"/>
    <mergeCell ref="AG692:AN692"/>
    <mergeCell ref="AP692:AW692"/>
    <mergeCell ref="AO703:AW703"/>
    <mergeCell ref="AP682:AW682"/>
    <mergeCell ref="C763:V763"/>
    <mergeCell ref="C621:J621"/>
    <mergeCell ref="BU767:BZ767"/>
    <mergeCell ref="C533:AW533"/>
    <mergeCell ref="C534:AW534"/>
    <mergeCell ref="AE427:AM427"/>
    <mergeCell ref="C638:M638"/>
    <mergeCell ref="AG609:AW609"/>
    <mergeCell ref="AP619:AW619"/>
    <mergeCell ref="AO795:AW795"/>
    <mergeCell ref="AE471:AM471"/>
    <mergeCell ref="AP366:AW366"/>
    <mergeCell ref="AH398:AN398"/>
    <mergeCell ref="AP344:AW344"/>
    <mergeCell ref="AP348:AW348"/>
    <mergeCell ref="AO374:AW374"/>
    <mergeCell ref="AH406:AN406"/>
    <mergeCell ref="AP355:AW355"/>
    <mergeCell ref="AJ352:AO352"/>
    <mergeCell ref="AJ355:AO355"/>
    <mergeCell ref="AE382:AM382"/>
    <mergeCell ref="O361:V361"/>
    <mergeCell ref="L355:S355"/>
    <mergeCell ref="AP365:AW365"/>
    <mergeCell ref="AP362:AW362"/>
    <mergeCell ref="AG367:AN367"/>
    <mergeCell ref="C355:K355"/>
    <mergeCell ref="C404:U404"/>
    <mergeCell ref="V404:AA404"/>
    <mergeCell ref="AB404:AG404"/>
    <mergeCell ref="AO437:AW437"/>
    <mergeCell ref="V405:AA405"/>
    <mergeCell ref="C406:U406"/>
    <mergeCell ref="AJ350:AO350"/>
    <mergeCell ref="AP368:AW368"/>
    <mergeCell ref="AE420:AM420"/>
    <mergeCell ref="AO453:AW453"/>
    <mergeCell ref="Y458:AA458"/>
    <mergeCell ref="O363:V363"/>
    <mergeCell ref="X363:AE363"/>
    <mergeCell ref="AP354:AW354"/>
    <mergeCell ref="C353:K353"/>
    <mergeCell ref="AB340:AG340"/>
    <mergeCell ref="AP369:AW369"/>
    <mergeCell ref="AO372:AW372"/>
    <mergeCell ref="AO378:AW378"/>
    <mergeCell ref="AB402:AG402"/>
    <mergeCell ref="AO424:AW424"/>
    <mergeCell ref="C591:AW591"/>
    <mergeCell ref="C594:AW594"/>
    <mergeCell ref="L352:S352"/>
    <mergeCell ref="T352:AA352"/>
    <mergeCell ref="AJ347:AO347"/>
    <mergeCell ref="T355:AA355"/>
    <mergeCell ref="AJ353:AO353"/>
    <mergeCell ref="C349:K349"/>
    <mergeCell ref="T340:AA340"/>
    <mergeCell ref="T350:AA350"/>
    <mergeCell ref="AG621:AN621"/>
    <mergeCell ref="AO485:AW485"/>
    <mergeCell ref="Y618:AE618"/>
    <mergeCell ref="O604:U604"/>
    <mergeCell ref="AO414:AW414"/>
    <mergeCell ref="AE412:AM412"/>
    <mergeCell ref="AO416:AW416"/>
    <mergeCell ref="AG617:AW617"/>
    <mergeCell ref="O621:U621"/>
    <mergeCell ref="L341:S341"/>
    <mergeCell ref="AP361:AW361"/>
    <mergeCell ref="AG370:AN370"/>
    <mergeCell ref="L351:S351"/>
    <mergeCell ref="AP370:AW370"/>
    <mergeCell ref="AJ343:AO343"/>
    <mergeCell ref="L347:S347"/>
    <mergeCell ref="C495:AW495"/>
    <mergeCell ref="AJ351:AO351"/>
    <mergeCell ref="C493:AW493"/>
    <mergeCell ref="C494:AW494"/>
    <mergeCell ref="V396:AA396"/>
    <mergeCell ref="AB401:AG401"/>
    <mergeCell ref="V403:AA403"/>
    <mergeCell ref="O368:V368"/>
    <mergeCell ref="AE372:AM372"/>
    <mergeCell ref="X365:AE365"/>
    <mergeCell ref="AG365:AN365"/>
    <mergeCell ref="AO404:AW404"/>
    <mergeCell ref="T354:AA354"/>
    <mergeCell ref="C345:K345"/>
    <mergeCell ref="C347:K347"/>
    <mergeCell ref="AP347:AW347"/>
    <mergeCell ref="D383:T383"/>
    <mergeCell ref="AO383:AW383"/>
    <mergeCell ref="L349:S349"/>
    <mergeCell ref="V395:AA395"/>
    <mergeCell ref="AP350:AW350"/>
    <mergeCell ref="AG369:AN369"/>
    <mergeCell ref="AP364:AW364"/>
    <mergeCell ref="AO449:AW449"/>
    <mergeCell ref="AE452:AM452"/>
    <mergeCell ref="Y462:AA462"/>
    <mergeCell ref="AE377:AM377"/>
    <mergeCell ref="AE421:AM421"/>
    <mergeCell ref="AE416:AM416"/>
    <mergeCell ref="AP351:AW351"/>
    <mergeCell ref="X368:AE368"/>
    <mergeCell ref="AB354:AG354"/>
    <mergeCell ref="AB352:AG352"/>
    <mergeCell ref="X370:AE370"/>
    <mergeCell ref="AE373:AM373"/>
    <mergeCell ref="AO373:AW373"/>
    <mergeCell ref="AO382:AW382"/>
    <mergeCell ref="AG364:AN364"/>
    <mergeCell ref="X361:AE361"/>
    <mergeCell ref="AO405:AW405"/>
    <mergeCell ref="V402:AA402"/>
    <mergeCell ref="C370:M370"/>
    <mergeCell ref="L348:S348"/>
    <mergeCell ref="L346:S346"/>
    <mergeCell ref="AP345:AW345"/>
    <mergeCell ref="AP353:AW353"/>
    <mergeCell ref="T349:AA349"/>
    <mergeCell ref="L353:S353"/>
    <mergeCell ref="T341:AA341"/>
    <mergeCell ref="T343:AA343"/>
    <mergeCell ref="AB341:AG341"/>
    <mergeCell ref="L344:S344"/>
    <mergeCell ref="T344:AA344"/>
    <mergeCell ref="AJ342:AO342"/>
    <mergeCell ref="C343:K343"/>
    <mergeCell ref="AH396:AN396"/>
    <mergeCell ref="C398:U398"/>
    <mergeCell ref="AO401:AW401"/>
    <mergeCell ref="T353:AA353"/>
    <mergeCell ref="O362:V362"/>
    <mergeCell ref="AP352:AW352"/>
    <mergeCell ref="AB353:AG353"/>
    <mergeCell ref="AP341:AW341"/>
    <mergeCell ref="AH405:AN405"/>
    <mergeCell ref="AE413:AM413"/>
    <mergeCell ref="AO406:AW406"/>
    <mergeCell ref="V401:AA401"/>
    <mergeCell ref="C340:K340"/>
    <mergeCell ref="C334:K335"/>
    <mergeCell ref="L340:S340"/>
    <mergeCell ref="AJ341:AO341"/>
    <mergeCell ref="X364:AE364"/>
    <mergeCell ref="L338:S338"/>
    <mergeCell ref="L343:S343"/>
    <mergeCell ref="AP367:AW367"/>
    <mergeCell ref="AO375:AW375"/>
    <mergeCell ref="C395:U395"/>
    <mergeCell ref="T342:AA342"/>
    <mergeCell ref="AP343:AW343"/>
    <mergeCell ref="AP349:AW349"/>
    <mergeCell ref="AG361:AN361"/>
    <mergeCell ref="O366:V366"/>
    <mergeCell ref="AB351:AG351"/>
    <mergeCell ref="C342:K342"/>
    <mergeCell ref="T338:AA338"/>
    <mergeCell ref="C336:K336"/>
    <mergeCell ref="L336:S336"/>
    <mergeCell ref="AP337:AW337"/>
    <mergeCell ref="C338:K338"/>
    <mergeCell ref="AB338:AG338"/>
    <mergeCell ref="AP339:AW339"/>
    <mergeCell ref="AP342:AW342"/>
    <mergeCell ref="AB394:AG394"/>
    <mergeCell ref="AB346:AG346"/>
    <mergeCell ref="AP346:AW346"/>
    <mergeCell ref="C346:K346"/>
    <mergeCell ref="C344:K344"/>
    <mergeCell ref="AH407:AN407"/>
    <mergeCell ref="AB407:AG407"/>
    <mergeCell ref="C403:U403"/>
    <mergeCell ref="C396:U396"/>
    <mergeCell ref="AB344:AG344"/>
    <mergeCell ref="AJ344:AO344"/>
    <mergeCell ref="AO402:AW402"/>
    <mergeCell ref="T351:AA351"/>
    <mergeCell ref="AG366:AN366"/>
    <mergeCell ref="X362:AE362"/>
    <mergeCell ref="AJ354:AO354"/>
    <mergeCell ref="AO377:AW377"/>
    <mergeCell ref="L350:S350"/>
    <mergeCell ref="X367:AE367"/>
    <mergeCell ref="AB350:AG350"/>
    <mergeCell ref="AJ349:AO349"/>
    <mergeCell ref="L345:S345"/>
    <mergeCell ref="X369:AE369"/>
    <mergeCell ref="AJ345:AO345"/>
    <mergeCell ref="V398:AA398"/>
    <mergeCell ref="AE375:AM375"/>
    <mergeCell ref="AB355:AG355"/>
    <mergeCell ref="AH394:AN394"/>
    <mergeCell ref="AB345:AG345"/>
    <mergeCell ref="L354:S354"/>
    <mergeCell ref="C407:U407"/>
    <mergeCell ref="V407:AA407"/>
    <mergeCell ref="V394:AA394"/>
    <mergeCell ref="C352:K352"/>
    <mergeCell ref="C350:K350"/>
    <mergeCell ref="C354:K354"/>
    <mergeCell ref="C596:AW596"/>
    <mergeCell ref="AE378:AM378"/>
    <mergeCell ref="AO428:AW428"/>
    <mergeCell ref="AE379:AM379"/>
    <mergeCell ref="AH404:AN404"/>
    <mergeCell ref="AB393:AG393"/>
    <mergeCell ref="AE419:AM419"/>
    <mergeCell ref="AO463:AW463"/>
    <mergeCell ref="AO479:AW479"/>
    <mergeCell ref="AO467:AW467"/>
    <mergeCell ref="AE468:AM468"/>
    <mergeCell ref="AE488:AM488"/>
    <mergeCell ref="AO480:AW480"/>
    <mergeCell ref="C530:AW530"/>
    <mergeCell ref="C531:AW531"/>
    <mergeCell ref="AH401:AN401"/>
    <mergeCell ref="AO407:AW407"/>
    <mergeCell ref="C496:AW496"/>
    <mergeCell ref="C502:AW502"/>
    <mergeCell ref="C503:AW503"/>
    <mergeCell ref="C504:AW504"/>
    <mergeCell ref="C505:AW505"/>
    <mergeCell ref="C506:AW506"/>
    <mergeCell ref="C507:AW507"/>
    <mergeCell ref="C509:AW509"/>
    <mergeCell ref="AO394:AW394"/>
    <mergeCell ref="C538:AW538"/>
    <mergeCell ref="C539:AW539"/>
    <mergeCell ref="C540:AW540"/>
    <mergeCell ref="C541:AW541"/>
    <mergeCell ref="C542:AW542"/>
    <mergeCell ref="C543:AW543"/>
    <mergeCell ref="C544:AW544"/>
    <mergeCell ref="C545:AW545"/>
    <mergeCell ref="C536:R536"/>
    <mergeCell ref="C547:AG547"/>
    <mergeCell ref="C557:AW557"/>
    <mergeCell ref="C558:AW558"/>
    <mergeCell ref="C567:AW567"/>
    <mergeCell ref="C568:AW568"/>
    <mergeCell ref="C577:AW577"/>
    <mergeCell ref="C578:AW578"/>
    <mergeCell ref="C587:AW587"/>
    <mergeCell ref="C588:AW588"/>
    <mergeCell ref="C1222:U1222"/>
    <mergeCell ref="V1222:AC1222"/>
    <mergeCell ref="AE1222:AM1222"/>
    <mergeCell ref="AO1222:AW1222"/>
    <mergeCell ref="O613:U613"/>
    <mergeCell ref="AE1000:AM1000"/>
    <mergeCell ref="AO996:AW996"/>
    <mergeCell ref="AO997:AW997"/>
    <mergeCell ref="AO998:AW998"/>
    <mergeCell ref="Y684:AE684"/>
    <mergeCell ref="AO704:AW704"/>
    <mergeCell ref="AE702:AM702"/>
    <mergeCell ref="AO738:AW738"/>
    <mergeCell ref="AO903:AW903"/>
    <mergeCell ref="AE922:AM922"/>
    <mergeCell ref="AO866:AW866"/>
    <mergeCell ref="AG1079:AN1079"/>
    <mergeCell ref="C666:V666"/>
    <mergeCell ref="C759:Q759"/>
    <mergeCell ref="T759:AC759"/>
    <mergeCell ref="Y691:AE691"/>
    <mergeCell ref="Y694:AE694"/>
    <mergeCell ref="Q695:W695"/>
    <mergeCell ref="AP604:AW604"/>
    <mergeCell ref="Y619:AE619"/>
    <mergeCell ref="AP610:AW610"/>
    <mergeCell ref="AG602:AN602"/>
    <mergeCell ref="AP601:AW601"/>
    <mergeCell ref="AO1223:AW1223"/>
    <mergeCell ref="C1224:U1224"/>
    <mergeCell ref="V1224:AC1224"/>
    <mergeCell ref="AE1224:AM1224"/>
    <mergeCell ref="AO1224:AW1224"/>
    <mergeCell ref="C1225:U1225"/>
    <mergeCell ref="V1225:AC1225"/>
    <mergeCell ref="AE1225:AM1225"/>
    <mergeCell ref="AO1225:AW1225"/>
    <mergeCell ref="C761:Q761"/>
    <mergeCell ref="T761:AC761"/>
    <mergeCell ref="AE761:AM761"/>
    <mergeCell ref="AO761:AW761"/>
    <mergeCell ref="AE773:AM773"/>
    <mergeCell ref="O606:U606"/>
    <mergeCell ref="O611:U611"/>
    <mergeCell ref="AO639:AW639"/>
    <mergeCell ref="AG674:AN674"/>
    <mergeCell ref="AE729:AM729"/>
    <mergeCell ref="AE712:AM712"/>
    <mergeCell ref="AP684:AW684"/>
    <mergeCell ref="AG817:AN817"/>
    <mergeCell ref="L808:S808"/>
    <mergeCell ref="L810:S810"/>
    <mergeCell ref="CB720:CG720"/>
    <mergeCell ref="CB718:CG718"/>
    <mergeCell ref="AE732:AM732"/>
    <mergeCell ref="BU723:BZ723"/>
    <mergeCell ref="CB723:CG723"/>
    <mergeCell ref="BU721:BZ721"/>
    <mergeCell ref="AO753:AW753"/>
    <mergeCell ref="AO751:AW751"/>
    <mergeCell ref="C1223:U1223"/>
    <mergeCell ref="BU759:BZ759"/>
    <mergeCell ref="CB759:CG759"/>
    <mergeCell ref="C760:Q760"/>
    <mergeCell ref="T760:AC760"/>
    <mergeCell ref="AE760:AM760"/>
    <mergeCell ref="AO760:AW760"/>
    <mergeCell ref="AE1234:AM1234"/>
    <mergeCell ref="AO1234:AW1234"/>
    <mergeCell ref="AE759:AM759"/>
    <mergeCell ref="AO759:AW759"/>
    <mergeCell ref="CB782:CG782"/>
    <mergeCell ref="CC816:CG816"/>
    <mergeCell ref="BS816:BW816"/>
    <mergeCell ref="BX816:CB816"/>
    <mergeCell ref="BN816:BR816"/>
    <mergeCell ref="BU742:BZ742"/>
    <mergeCell ref="CB742:CG742"/>
    <mergeCell ref="AG814:AN814"/>
    <mergeCell ref="BU738:BZ738"/>
    <mergeCell ref="CB738:CG738"/>
    <mergeCell ref="AG810:AN810"/>
    <mergeCell ref="BN814:BR814"/>
    <mergeCell ref="BI814:BM814"/>
    <mergeCell ref="C1254:U1254"/>
    <mergeCell ref="W1248:AD1248"/>
    <mergeCell ref="C1244:U1244"/>
    <mergeCell ref="AE1249:AM1249"/>
    <mergeCell ref="AO1249:AW1249"/>
    <mergeCell ref="AO1251:AW1251"/>
    <mergeCell ref="C1252:U1252"/>
    <mergeCell ref="W1252:AD1252"/>
    <mergeCell ref="AE1252:AM1252"/>
    <mergeCell ref="AE1254:AM1254"/>
    <mergeCell ref="AO1254:AW1254"/>
    <mergeCell ref="C1246:U1246"/>
    <mergeCell ref="W1246:AD1246"/>
    <mergeCell ref="AE1246:AM1246"/>
    <mergeCell ref="AO1246:AW1246"/>
    <mergeCell ref="C1245:U1245"/>
    <mergeCell ref="AE1238:AM1238"/>
    <mergeCell ref="AO1238:AW1238"/>
    <mergeCell ref="AG686:AN686"/>
    <mergeCell ref="AP686:AW686"/>
    <mergeCell ref="AP694:AW694"/>
    <mergeCell ref="AO713:AW713"/>
    <mergeCell ref="Q693:W693"/>
    <mergeCell ref="Y693:AE693"/>
    <mergeCell ref="AP697:AW697"/>
    <mergeCell ref="Q696:W696"/>
    <mergeCell ref="AG694:AN694"/>
    <mergeCell ref="AE1248:AM1248"/>
    <mergeCell ref="AO1248:AW1248"/>
    <mergeCell ref="C1249:U1249"/>
    <mergeCell ref="W1249:AD1249"/>
    <mergeCell ref="AO1252:AW1252"/>
    <mergeCell ref="C1253:U1253"/>
    <mergeCell ref="W1253:AD1253"/>
    <mergeCell ref="AE1253:AM1253"/>
    <mergeCell ref="AO1253:AW1253"/>
    <mergeCell ref="W1228:AC1228"/>
    <mergeCell ref="AE1228:AM1228"/>
    <mergeCell ref="AO1228:AW1228"/>
    <mergeCell ref="C1236:U1236"/>
    <mergeCell ref="W1236:AD1236"/>
    <mergeCell ref="AE1236:AM1236"/>
    <mergeCell ref="AO1236:AW1236"/>
    <mergeCell ref="C1233:U1233"/>
    <mergeCell ref="W1233:AD1233"/>
    <mergeCell ref="C1235:U1235"/>
    <mergeCell ref="W1235:AD1235"/>
    <mergeCell ref="AE1235:AM1235"/>
    <mergeCell ref="AO1235:AW1235"/>
    <mergeCell ref="Q691:W691"/>
    <mergeCell ref="W1255:AD1255"/>
    <mergeCell ref="AE1255:AM1255"/>
    <mergeCell ref="AO1255:AW1255"/>
    <mergeCell ref="C1256:U1256"/>
    <mergeCell ref="W1256:AD1256"/>
    <mergeCell ref="AE1256:AM1256"/>
    <mergeCell ref="AO1256:AW1256"/>
    <mergeCell ref="W1266:AD1266"/>
    <mergeCell ref="C1260:U1260"/>
    <mergeCell ref="C1266:U1266"/>
    <mergeCell ref="AE1257:AM1257"/>
    <mergeCell ref="AE1263:AM1263"/>
    <mergeCell ref="AO1263:AW1263"/>
    <mergeCell ref="W1262:AD1262"/>
    <mergeCell ref="BU684:BZ684"/>
    <mergeCell ref="AO718:AW718"/>
    <mergeCell ref="BU718:BZ718"/>
    <mergeCell ref="BU717:BZ717"/>
    <mergeCell ref="AO715:AW715"/>
    <mergeCell ref="AO702:AW702"/>
    <mergeCell ref="AE709:AM709"/>
    <mergeCell ref="AO709:AW709"/>
    <mergeCell ref="AO710:AW710"/>
    <mergeCell ref="AO717:AW717"/>
    <mergeCell ref="AE718:AM718"/>
    <mergeCell ref="Q689:W689"/>
    <mergeCell ref="AE704:AM704"/>
    <mergeCell ref="BU719:BZ719"/>
    <mergeCell ref="BU720:BZ720"/>
    <mergeCell ref="Y687:AE687"/>
    <mergeCell ref="Y690:AE690"/>
    <mergeCell ref="AP690:AW690"/>
    <mergeCell ref="C1268:U1268"/>
    <mergeCell ref="AE1268:AM1268"/>
    <mergeCell ref="AO1268:AW1268"/>
    <mergeCell ref="W1241:AD1241"/>
    <mergeCell ref="AE1241:AM1241"/>
    <mergeCell ref="AO1241:AV1241"/>
    <mergeCell ref="AO1233:AW1233"/>
    <mergeCell ref="W1234:AD1234"/>
    <mergeCell ref="AE1239:AM1239"/>
    <mergeCell ref="AE1240:AM1240"/>
    <mergeCell ref="AE1243:AM1243"/>
    <mergeCell ref="AE1245:AM1245"/>
    <mergeCell ref="C1269:U1269"/>
    <mergeCell ref="W1269:AD1269"/>
    <mergeCell ref="AE1269:AM1269"/>
    <mergeCell ref="AO1269:AW1269"/>
    <mergeCell ref="V1223:AC1223"/>
    <mergeCell ref="W1242:AD1242"/>
    <mergeCell ref="AE1242:AM1242"/>
    <mergeCell ref="C1242:U1242"/>
    <mergeCell ref="C1243:U1243"/>
    <mergeCell ref="C1263:U1263"/>
    <mergeCell ref="W1263:AD1263"/>
    <mergeCell ref="W1245:AD1245"/>
    <mergeCell ref="AO1245:AW1245"/>
    <mergeCell ref="C1248:U1248"/>
    <mergeCell ref="AO1242:AV1242"/>
    <mergeCell ref="W1243:AD1243"/>
    <mergeCell ref="C1267:U1267"/>
    <mergeCell ref="AE1267:AM1267"/>
    <mergeCell ref="AO1267:AW1267"/>
    <mergeCell ref="C1255:U1255"/>
    <mergeCell ref="C1292:AW1292"/>
    <mergeCell ref="C1270:U1270"/>
    <mergeCell ref="W1270:AD1270"/>
    <mergeCell ref="AE1270:AM1270"/>
    <mergeCell ref="AO1270:AW1270"/>
    <mergeCell ref="C1247:U1247"/>
    <mergeCell ref="W1247:AD1247"/>
    <mergeCell ref="AE1247:AM1247"/>
    <mergeCell ref="W1258:AD1258"/>
    <mergeCell ref="AE1262:AM1262"/>
    <mergeCell ref="AO1262:AW1262"/>
    <mergeCell ref="AE1251:AM1251"/>
    <mergeCell ref="AO1261:AW1261"/>
    <mergeCell ref="C1264:U1264"/>
    <mergeCell ref="W1264:AD1264"/>
    <mergeCell ref="AE1264:AM1264"/>
    <mergeCell ref="AO1264:AW1264"/>
    <mergeCell ref="C1265:U1265"/>
    <mergeCell ref="W1268:AD1268"/>
    <mergeCell ref="C1271:U1271"/>
    <mergeCell ref="AE1271:AM1271"/>
    <mergeCell ref="C1258:U1258"/>
    <mergeCell ref="C1274:U1274"/>
    <mergeCell ref="AE1274:AM1274"/>
    <mergeCell ref="W1271:AD1271"/>
    <mergeCell ref="W1272:AD1272"/>
    <mergeCell ref="W1273:AD1273"/>
    <mergeCell ref="AE1283:AM1283"/>
    <mergeCell ref="AO1283:AW1283"/>
    <mergeCell ref="C1286:U1286"/>
    <mergeCell ref="W1286:AD1286"/>
    <mergeCell ref="AE1286:AM1286"/>
  </mergeCells>
  <phoneticPr fontId="0" type="noConversion"/>
  <pageMargins left="0.59055118110236204" right="0.23622047244094499" top="0.511811023622047" bottom="0.55118110236220497" header="0.23622047244094499" footer="0.15748031496063"/>
  <pageSetup paperSize="9" scale="98" firstPageNumber="22" fitToHeight="23" orientation="portrait" useFirstPageNumber="1" r:id="rId1"/>
  <headerFooter alignWithMargins="0">
    <oddFooter>&amp;C&amp;P</oddFooter>
  </headerFooter>
  <rowBreaks count="12" manualBreakCount="12">
    <brk id="107" max="81" man="1"/>
    <brk id="175" max="81" man="1"/>
    <brk id="355" max="81" man="1"/>
    <brk id="477" max="81" man="1"/>
    <brk id="524" max="81" man="1"/>
    <brk id="753" max="81" man="1"/>
    <brk id="846" max="81" man="1"/>
    <brk id="927" max="81" man="1"/>
    <brk id="1103" max="81" man="1"/>
    <brk id="1136" max="81" man="1"/>
    <brk id="1209" max="81" man="1"/>
    <brk id="1276" max="8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CC597"/>
  <sheetViews>
    <sheetView view="pageBreakPreview" topLeftCell="A47" zoomScaleNormal="85" zoomScaleSheetLayoutView="100" workbookViewId="0">
      <selection activeCell="N1" sqref="N1:V1048576"/>
    </sheetView>
  </sheetViews>
  <sheetFormatPr defaultRowHeight="14.25"/>
  <cols>
    <col min="1" max="1" width="25" style="1797" customWidth="1"/>
    <col min="2" max="2" width="1.85546875" style="1797" customWidth="1"/>
    <col min="3" max="3" width="17.5703125" style="1797" customWidth="1"/>
    <col min="4" max="4" width="1" style="1797" customWidth="1"/>
    <col min="5" max="5" width="14.140625" style="1797" customWidth="1"/>
    <col min="6" max="6" width="1.42578125" style="1797" customWidth="1"/>
    <col min="7" max="7" width="17.42578125" style="1797" customWidth="1"/>
    <col min="8" max="8" width="1.7109375" style="1797" customWidth="1"/>
    <col min="9" max="9" width="17.85546875" style="1797" bestFit="1" customWidth="1"/>
    <col min="10" max="10" width="1.42578125" style="1797" customWidth="1"/>
    <col min="11" max="11" width="19.140625" style="1797" bestFit="1" customWidth="1"/>
    <col min="12" max="12" width="1.28515625" style="1797" customWidth="1"/>
    <col min="13" max="13" width="17.7109375" style="1797" customWidth="1"/>
    <col min="14" max="247" width="9.140625" style="1797"/>
    <col min="248" max="248" width="25" style="1797" customWidth="1"/>
    <col min="249" max="249" width="1.85546875" style="1797" customWidth="1"/>
    <col min="250" max="250" width="15.7109375" style="1797" customWidth="1"/>
    <col min="251" max="251" width="1" style="1797" customWidth="1"/>
    <col min="252" max="252" width="14.140625" style="1797" customWidth="1"/>
    <col min="253" max="253" width="1.42578125" style="1797" customWidth="1"/>
    <col min="254" max="254" width="17" style="1797" customWidth="1"/>
    <col min="255" max="255" width="1.7109375" style="1797" customWidth="1"/>
    <col min="256" max="256" width="16.140625" style="1797" customWidth="1"/>
    <col min="257" max="257" width="1.42578125" style="1797" customWidth="1"/>
    <col min="258" max="258" width="19" style="1797" bestFit="1" customWidth="1"/>
    <col min="259" max="259" width="2.28515625" style="1797" customWidth="1"/>
    <col min="260" max="260" width="16" style="1797" customWidth="1"/>
    <col min="261" max="261" width="13.140625" style="1797" bestFit="1" customWidth="1"/>
    <col min="262" max="262" width="19" style="1797" bestFit="1" customWidth="1"/>
    <col min="263" max="263" width="9.28515625" style="1797" customWidth="1"/>
    <col min="264" max="264" width="14.28515625" style="1797" bestFit="1" customWidth="1"/>
    <col min="265" max="265" width="9.28515625" style="1797" customWidth="1"/>
    <col min="266" max="266" width="14.28515625" style="1797" bestFit="1" customWidth="1"/>
    <col min="267" max="267" width="9.140625" style="1797"/>
    <col min="268" max="268" width="15.28515625" style="1797" bestFit="1" customWidth="1"/>
    <col min="269" max="503" width="9.140625" style="1797"/>
    <col min="504" max="504" width="25" style="1797" customWidth="1"/>
    <col min="505" max="505" width="1.85546875" style="1797" customWidth="1"/>
    <col min="506" max="506" width="15.7109375" style="1797" customWidth="1"/>
    <col min="507" max="507" width="1" style="1797" customWidth="1"/>
    <col min="508" max="508" width="14.140625" style="1797" customWidth="1"/>
    <col min="509" max="509" width="1.42578125" style="1797" customWidth="1"/>
    <col min="510" max="510" width="17" style="1797" customWidth="1"/>
    <col min="511" max="511" width="1.7109375" style="1797" customWidth="1"/>
    <col min="512" max="512" width="16.140625" style="1797" customWidth="1"/>
    <col min="513" max="513" width="1.42578125" style="1797" customWidth="1"/>
    <col min="514" max="514" width="19" style="1797" bestFit="1" customWidth="1"/>
    <col min="515" max="515" width="2.28515625" style="1797" customWidth="1"/>
    <col min="516" max="516" width="16" style="1797" customWidth="1"/>
    <col min="517" max="517" width="13.140625" style="1797" bestFit="1" customWidth="1"/>
    <col min="518" max="518" width="19" style="1797" bestFit="1" customWidth="1"/>
    <col min="519" max="519" width="9.28515625" style="1797" customWidth="1"/>
    <col min="520" max="520" width="14.28515625" style="1797" bestFit="1" customWidth="1"/>
    <col min="521" max="521" width="9.28515625" style="1797" customWidth="1"/>
    <col min="522" max="522" width="14.28515625" style="1797" bestFit="1" customWidth="1"/>
    <col min="523" max="523" width="9.140625" style="1797"/>
    <col min="524" max="524" width="15.28515625" style="1797" bestFit="1" customWidth="1"/>
    <col min="525" max="759" width="9.140625" style="1797"/>
    <col min="760" max="760" width="25" style="1797" customWidth="1"/>
    <col min="761" max="761" width="1.85546875" style="1797" customWidth="1"/>
    <col min="762" max="762" width="15.7109375" style="1797" customWidth="1"/>
    <col min="763" max="763" width="1" style="1797" customWidth="1"/>
    <col min="764" max="764" width="14.140625" style="1797" customWidth="1"/>
    <col min="765" max="765" width="1.42578125" style="1797" customWidth="1"/>
    <col min="766" max="766" width="17" style="1797" customWidth="1"/>
    <col min="767" max="767" width="1.7109375" style="1797" customWidth="1"/>
    <col min="768" max="768" width="16.140625" style="1797" customWidth="1"/>
    <col min="769" max="769" width="1.42578125" style="1797" customWidth="1"/>
    <col min="770" max="770" width="19" style="1797" bestFit="1" customWidth="1"/>
    <col min="771" max="771" width="2.28515625" style="1797" customWidth="1"/>
    <col min="772" max="772" width="16" style="1797" customWidth="1"/>
    <col min="773" max="773" width="13.140625" style="1797" bestFit="1" customWidth="1"/>
    <col min="774" max="774" width="19" style="1797" bestFit="1" customWidth="1"/>
    <col min="775" max="775" width="9.28515625" style="1797" customWidth="1"/>
    <col min="776" max="776" width="14.28515625" style="1797" bestFit="1" customWidth="1"/>
    <col min="777" max="777" width="9.28515625" style="1797" customWidth="1"/>
    <col min="778" max="778" width="14.28515625" style="1797" bestFit="1" customWidth="1"/>
    <col min="779" max="779" width="9.140625" style="1797"/>
    <col min="780" max="780" width="15.28515625" style="1797" bestFit="1" customWidth="1"/>
    <col min="781" max="1015" width="9.140625" style="1797"/>
    <col min="1016" max="1016" width="25" style="1797" customWidth="1"/>
    <col min="1017" max="1017" width="1.85546875" style="1797" customWidth="1"/>
    <col min="1018" max="1018" width="15.7109375" style="1797" customWidth="1"/>
    <col min="1019" max="1019" width="1" style="1797" customWidth="1"/>
    <col min="1020" max="1020" width="14.140625" style="1797" customWidth="1"/>
    <col min="1021" max="1021" width="1.42578125" style="1797" customWidth="1"/>
    <col min="1022" max="1022" width="17" style="1797" customWidth="1"/>
    <col min="1023" max="1023" width="1.7109375" style="1797" customWidth="1"/>
    <col min="1024" max="1024" width="16.140625" style="1797" customWidth="1"/>
    <col min="1025" max="1025" width="1.42578125" style="1797" customWidth="1"/>
    <col min="1026" max="1026" width="19" style="1797" bestFit="1" customWidth="1"/>
    <col min="1027" max="1027" width="2.28515625" style="1797" customWidth="1"/>
    <col min="1028" max="1028" width="16" style="1797" customWidth="1"/>
    <col min="1029" max="1029" width="13.140625" style="1797" bestFit="1" customWidth="1"/>
    <col min="1030" max="1030" width="19" style="1797" bestFit="1" customWidth="1"/>
    <col min="1031" max="1031" width="9.28515625" style="1797" customWidth="1"/>
    <col min="1032" max="1032" width="14.28515625" style="1797" bestFit="1" customWidth="1"/>
    <col min="1033" max="1033" width="9.28515625" style="1797" customWidth="1"/>
    <col min="1034" max="1034" width="14.28515625" style="1797" bestFit="1" customWidth="1"/>
    <col min="1035" max="1035" width="9.140625" style="1797"/>
    <col min="1036" max="1036" width="15.28515625" style="1797" bestFit="1" customWidth="1"/>
    <col min="1037" max="1271" width="9.140625" style="1797"/>
    <col min="1272" max="1272" width="25" style="1797" customWidth="1"/>
    <col min="1273" max="1273" width="1.85546875" style="1797" customWidth="1"/>
    <col min="1274" max="1274" width="15.7109375" style="1797" customWidth="1"/>
    <col min="1275" max="1275" width="1" style="1797" customWidth="1"/>
    <col min="1276" max="1276" width="14.140625" style="1797" customWidth="1"/>
    <col min="1277" max="1277" width="1.42578125" style="1797" customWidth="1"/>
    <col min="1278" max="1278" width="17" style="1797" customWidth="1"/>
    <col min="1279" max="1279" width="1.7109375" style="1797" customWidth="1"/>
    <col min="1280" max="1280" width="16.140625" style="1797" customWidth="1"/>
    <col min="1281" max="1281" width="1.42578125" style="1797" customWidth="1"/>
    <col min="1282" max="1282" width="19" style="1797" bestFit="1" customWidth="1"/>
    <col min="1283" max="1283" width="2.28515625" style="1797" customWidth="1"/>
    <col min="1284" max="1284" width="16" style="1797" customWidth="1"/>
    <col min="1285" max="1285" width="13.140625" style="1797" bestFit="1" customWidth="1"/>
    <col min="1286" max="1286" width="19" style="1797" bestFit="1" customWidth="1"/>
    <col min="1287" max="1287" width="9.28515625" style="1797" customWidth="1"/>
    <col min="1288" max="1288" width="14.28515625" style="1797" bestFit="1" customWidth="1"/>
    <col min="1289" max="1289" width="9.28515625" style="1797" customWidth="1"/>
    <col min="1290" max="1290" width="14.28515625" style="1797" bestFit="1" customWidth="1"/>
    <col min="1291" max="1291" width="9.140625" style="1797"/>
    <col min="1292" max="1292" width="15.28515625" style="1797" bestFit="1" customWidth="1"/>
    <col min="1293" max="1527" width="9.140625" style="1797"/>
    <col min="1528" max="1528" width="25" style="1797" customWidth="1"/>
    <col min="1529" max="1529" width="1.85546875" style="1797" customWidth="1"/>
    <col min="1530" max="1530" width="15.7109375" style="1797" customWidth="1"/>
    <col min="1531" max="1531" width="1" style="1797" customWidth="1"/>
    <col min="1532" max="1532" width="14.140625" style="1797" customWidth="1"/>
    <col min="1533" max="1533" width="1.42578125" style="1797" customWidth="1"/>
    <col min="1534" max="1534" width="17" style="1797" customWidth="1"/>
    <col min="1535" max="1535" width="1.7109375" style="1797" customWidth="1"/>
    <col min="1536" max="1536" width="16.140625" style="1797" customWidth="1"/>
    <col min="1537" max="1537" width="1.42578125" style="1797" customWidth="1"/>
    <col min="1538" max="1538" width="19" style="1797" bestFit="1" customWidth="1"/>
    <col min="1539" max="1539" width="2.28515625" style="1797" customWidth="1"/>
    <col min="1540" max="1540" width="16" style="1797" customWidth="1"/>
    <col min="1541" max="1541" width="13.140625" style="1797" bestFit="1" customWidth="1"/>
    <col min="1542" max="1542" width="19" style="1797" bestFit="1" customWidth="1"/>
    <col min="1543" max="1543" width="9.28515625" style="1797" customWidth="1"/>
    <col min="1544" max="1544" width="14.28515625" style="1797" bestFit="1" customWidth="1"/>
    <col min="1545" max="1545" width="9.28515625" style="1797" customWidth="1"/>
    <col min="1546" max="1546" width="14.28515625" style="1797" bestFit="1" customWidth="1"/>
    <col min="1547" max="1547" width="9.140625" style="1797"/>
    <col min="1548" max="1548" width="15.28515625" style="1797" bestFit="1" customWidth="1"/>
    <col min="1549" max="1783" width="9.140625" style="1797"/>
    <col min="1784" max="1784" width="25" style="1797" customWidth="1"/>
    <col min="1785" max="1785" width="1.85546875" style="1797" customWidth="1"/>
    <col min="1786" max="1786" width="15.7109375" style="1797" customWidth="1"/>
    <col min="1787" max="1787" width="1" style="1797" customWidth="1"/>
    <col min="1788" max="1788" width="14.140625" style="1797" customWidth="1"/>
    <col min="1789" max="1789" width="1.42578125" style="1797" customWidth="1"/>
    <col min="1790" max="1790" width="17" style="1797" customWidth="1"/>
    <col min="1791" max="1791" width="1.7109375" style="1797" customWidth="1"/>
    <col min="1792" max="1792" width="16.140625" style="1797" customWidth="1"/>
    <col min="1793" max="1793" width="1.42578125" style="1797" customWidth="1"/>
    <col min="1794" max="1794" width="19" style="1797" bestFit="1" customWidth="1"/>
    <col min="1795" max="1795" width="2.28515625" style="1797" customWidth="1"/>
    <col min="1796" max="1796" width="16" style="1797" customWidth="1"/>
    <col min="1797" max="1797" width="13.140625" style="1797" bestFit="1" customWidth="1"/>
    <col min="1798" max="1798" width="19" style="1797" bestFit="1" customWidth="1"/>
    <col min="1799" max="1799" width="9.28515625" style="1797" customWidth="1"/>
    <col min="1800" max="1800" width="14.28515625" style="1797" bestFit="1" customWidth="1"/>
    <col min="1801" max="1801" width="9.28515625" style="1797" customWidth="1"/>
    <col min="1802" max="1802" width="14.28515625" style="1797" bestFit="1" customWidth="1"/>
    <col min="1803" max="1803" width="9.140625" style="1797"/>
    <col min="1804" max="1804" width="15.28515625" style="1797" bestFit="1" customWidth="1"/>
    <col min="1805" max="2039" width="9.140625" style="1797"/>
    <col min="2040" max="2040" width="25" style="1797" customWidth="1"/>
    <col min="2041" max="2041" width="1.85546875" style="1797" customWidth="1"/>
    <col min="2042" max="2042" width="15.7109375" style="1797" customWidth="1"/>
    <col min="2043" max="2043" width="1" style="1797" customWidth="1"/>
    <col min="2044" max="2044" width="14.140625" style="1797" customWidth="1"/>
    <col min="2045" max="2045" width="1.42578125" style="1797" customWidth="1"/>
    <col min="2046" max="2046" width="17" style="1797" customWidth="1"/>
    <col min="2047" max="2047" width="1.7109375" style="1797" customWidth="1"/>
    <col min="2048" max="2048" width="16.140625" style="1797" customWidth="1"/>
    <col min="2049" max="2049" width="1.42578125" style="1797" customWidth="1"/>
    <col min="2050" max="2050" width="19" style="1797" bestFit="1" customWidth="1"/>
    <col min="2051" max="2051" width="2.28515625" style="1797" customWidth="1"/>
    <col min="2052" max="2052" width="16" style="1797" customWidth="1"/>
    <col min="2053" max="2053" width="13.140625" style="1797" bestFit="1" customWidth="1"/>
    <col min="2054" max="2054" width="19" style="1797" bestFit="1" customWidth="1"/>
    <col min="2055" max="2055" width="9.28515625" style="1797" customWidth="1"/>
    <col min="2056" max="2056" width="14.28515625" style="1797" bestFit="1" customWidth="1"/>
    <col min="2057" max="2057" width="9.28515625" style="1797" customWidth="1"/>
    <col min="2058" max="2058" width="14.28515625" style="1797" bestFit="1" customWidth="1"/>
    <col min="2059" max="2059" width="9.140625" style="1797"/>
    <col min="2060" max="2060" width="15.28515625" style="1797" bestFit="1" customWidth="1"/>
    <col min="2061" max="2295" width="9.140625" style="1797"/>
    <col min="2296" max="2296" width="25" style="1797" customWidth="1"/>
    <col min="2297" max="2297" width="1.85546875" style="1797" customWidth="1"/>
    <col min="2298" max="2298" width="15.7109375" style="1797" customWidth="1"/>
    <col min="2299" max="2299" width="1" style="1797" customWidth="1"/>
    <col min="2300" max="2300" width="14.140625" style="1797" customWidth="1"/>
    <col min="2301" max="2301" width="1.42578125" style="1797" customWidth="1"/>
    <col min="2302" max="2302" width="17" style="1797" customWidth="1"/>
    <col min="2303" max="2303" width="1.7109375" style="1797" customWidth="1"/>
    <col min="2304" max="2304" width="16.140625" style="1797" customWidth="1"/>
    <col min="2305" max="2305" width="1.42578125" style="1797" customWidth="1"/>
    <col min="2306" max="2306" width="19" style="1797" bestFit="1" customWidth="1"/>
    <col min="2307" max="2307" width="2.28515625" style="1797" customWidth="1"/>
    <col min="2308" max="2308" width="16" style="1797" customWidth="1"/>
    <col min="2309" max="2309" width="13.140625" style="1797" bestFit="1" customWidth="1"/>
    <col min="2310" max="2310" width="19" style="1797" bestFit="1" customWidth="1"/>
    <col min="2311" max="2311" width="9.28515625" style="1797" customWidth="1"/>
    <col min="2312" max="2312" width="14.28515625" style="1797" bestFit="1" customWidth="1"/>
    <col min="2313" max="2313" width="9.28515625" style="1797" customWidth="1"/>
    <col min="2314" max="2314" width="14.28515625" style="1797" bestFit="1" customWidth="1"/>
    <col min="2315" max="2315" width="9.140625" style="1797"/>
    <col min="2316" max="2316" width="15.28515625" style="1797" bestFit="1" customWidth="1"/>
    <col min="2317" max="2551" width="9.140625" style="1797"/>
    <col min="2552" max="2552" width="25" style="1797" customWidth="1"/>
    <col min="2553" max="2553" width="1.85546875" style="1797" customWidth="1"/>
    <col min="2554" max="2554" width="15.7109375" style="1797" customWidth="1"/>
    <col min="2555" max="2555" width="1" style="1797" customWidth="1"/>
    <col min="2556" max="2556" width="14.140625" style="1797" customWidth="1"/>
    <col min="2557" max="2557" width="1.42578125" style="1797" customWidth="1"/>
    <col min="2558" max="2558" width="17" style="1797" customWidth="1"/>
    <col min="2559" max="2559" width="1.7109375" style="1797" customWidth="1"/>
    <col min="2560" max="2560" width="16.140625" style="1797" customWidth="1"/>
    <col min="2561" max="2561" width="1.42578125" style="1797" customWidth="1"/>
    <col min="2562" max="2562" width="19" style="1797" bestFit="1" customWidth="1"/>
    <col min="2563" max="2563" width="2.28515625" style="1797" customWidth="1"/>
    <col min="2564" max="2564" width="16" style="1797" customWidth="1"/>
    <col min="2565" max="2565" width="13.140625" style="1797" bestFit="1" customWidth="1"/>
    <col min="2566" max="2566" width="19" style="1797" bestFit="1" customWidth="1"/>
    <col min="2567" max="2567" width="9.28515625" style="1797" customWidth="1"/>
    <col min="2568" max="2568" width="14.28515625" style="1797" bestFit="1" customWidth="1"/>
    <col min="2569" max="2569" width="9.28515625" style="1797" customWidth="1"/>
    <col min="2570" max="2570" width="14.28515625" style="1797" bestFit="1" customWidth="1"/>
    <col min="2571" max="2571" width="9.140625" style="1797"/>
    <col min="2572" max="2572" width="15.28515625" style="1797" bestFit="1" customWidth="1"/>
    <col min="2573" max="2807" width="9.140625" style="1797"/>
    <col min="2808" max="2808" width="25" style="1797" customWidth="1"/>
    <col min="2809" max="2809" width="1.85546875" style="1797" customWidth="1"/>
    <col min="2810" max="2810" width="15.7109375" style="1797" customWidth="1"/>
    <col min="2811" max="2811" width="1" style="1797" customWidth="1"/>
    <col min="2812" max="2812" width="14.140625" style="1797" customWidth="1"/>
    <col min="2813" max="2813" width="1.42578125" style="1797" customWidth="1"/>
    <col min="2814" max="2814" width="17" style="1797" customWidth="1"/>
    <col min="2815" max="2815" width="1.7109375" style="1797" customWidth="1"/>
    <col min="2816" max="2816" width="16.140625" style="1797" customWidth="1"/>
    <col min="2817" max="2817" width="1.42578125" style="1797" customWidth="1"/>
    <col min="2818" max="2818" width="19" style="1797" bestFit="1" customWidth="1"/>
    <col min="2819" max="2819" width="2.28515625" style="1797" customWidth="1"/>
    <col min="2820" max="2820" width="16" style="1797" customWidth="1"/>
    <col min="2821" max="2821" width="13.140625" style="1797" bestFit="1" customWidth="1"/>
    <col min="2822" max="2822" width="19" style="1797" bestFit="1" customWidth="1"/>
    <col min="2823" max="2823" width="9.28515625" style="1797" customWidth="1"/>
    <col min="2824" max="2824" width="14.28515625" style="1797" bestFit="1" customWidth="1"/>
    <col min="2825" max="2825" width="9.28515625" style="1797" customWidth="1"/>
    <col min="2826" max="2826" width="14.28515625" style="1797" bestFit="1" customWidth="1"/>
    <col min="2827" max="2827" width="9.140625" style="1797"/>
    <col min="2828" max="2828" width="15.28515625" style="1797" bestFit="1" customWidth="1"/>
    <col min="2829" max="3063" width="9.140625" style="1797"/>
    <col min="3064" max="3064" width="25" style="1797" customWidth="1"/>
    <col min="3065" max="3065" width="1.85546875" style="1797" customWidth="1"/>
    <col min="3066" max="3066" width="15.7109375" style="1797" customWidth="1"/>
    <col min="3067" max="3067" width="1" style="1797" customWidth="1"/>
    <col min="3068" max="3068" width="14.140625" style="1797" customWidth="1"/>
    <col min="3069" max="3069" width="1.42578125" style="1797" customWidth="1"/>
    <col min="3070" max="3070" width="17" style="1797" customWidth="1"/>
    <col min="3071" max="3071" width="1.7109375" style="1797" customWidth="1"/>
    <col min="3072" max="3072" width="16.140625" style="1797" customWidth="1"/>
    <col min="3073" max="3073" width="1.42578125" style="1797" customWidth="1"/>
    <col min="3074" max="3074" width="19" style="1797" bestFit="1" customWidth="1"/>
    <col min="3075" max="3075" width="2.28515625" style="1797" customWidth="1"/>
    <col min="3076" max="3076" width="16" style="1797" customWidth="1"/>
    <col min="3077" max="3077" width="13.140625" style="1797" bestFit="1" customWidth="1"/>
    <col min="3078" max="3078" width="19" style="1797" bestFit="1" customWidth="1"/>
    <col min="3079" max="3079" width="9.28515625" style="1797" customWidth="1"/>
    <col min="3080" max="3080" width="14.28515625" style="1797" bestFit="1" customWidth="1"/>
    <col min="3081" max="3081" width="9.28515625" style="1797" customWidth="1"/>
    <col min="3082" max="3082" width="14.28515625" style="1797" bestFit="1" customWidth="1"/>
    <col min="3083" max="3083" width="9.140625" style="1797"/>
    <col min="3084" max="3084" width="15.28515625" style="1797" bestFit="1" customWidth="1"/>
    <col min="3085" max="3319" width="9.140625" style="1797"/>
    <col min="3320" max="3320" width="25" style="1797" customWidth="1"/>
    <col min="3321" max="3321" width="1.85546875" style="1797" customWidth="1"/>
    <col min="3322" max="3322" width="15.7109375" style="1797" customWidth="1"/>
    <col min="3323" max="3323" width="1" style="1797" customWidth="1"/>
    <col min="3324" max="3324" width="14.140625" style="1797" customWidth="1"/>
    <col min="3325" max="3325" width="1.42578125" style="1797" customWidth="1"/>
    <col min="3326" max="3326" width="17" style="1797" customWidth="1"/>
    <col min="3327" max="3327" width="1.7109375" style="1797" customWidth="1"/>
    <col min="3328" max="3328" width="16.140625" style="1797" customWidth="1"/>
    <col min="3329" max="3329" width="1.42578125" style="1797" customWidth="1"/>
    <col min="3330" max="3330" width="19" style="1797" bestFit="1" customWidth="1"/>
    <col min="3331" max="3331" width="2.28515625" style="1797" customWidth="1"/>
    <col min="3332" max="3332" width="16" style="1797" customWidth="1"/>
    <col min="3333" max="3333" width="13.140625" style="1797" bestFit="1" customWidth="1"/>
    <col min="3334" max="3334" width="19" style="1797" bestFit="1" customWidth="1"/>
    <col min="3335" max="3335" width="9.28515625" style="1797" customWidth="1"/>
    <col min="3336" max="3336" width="14.28515625" style="1797" bestFit="1" customWidth="1"/>
    <col min="3337" max="3337" width="9.28515625" style="1797" customWidth="1"/>
    <col min="3338" max="3338" width="14.28515625" style="1797" bestFit="1" customWidth="1"/>
    <col min="3339" max="3339" width="9.140625" style="1797"/>
    <col min="3340" max="3340" width="15.28515625" style="1797" bestFit="1" customWidth="1"/>
    <col min="3341" max="3575" width="9.140625" style="1797"/>
    <col min="3576" max="3576" width="25" style="1797" customWidth="1"/>
    <col min="3577" max="3577" width="1.85546875" style="1797" customWidth="1"/>
    <col min="3578" max="3578" width="15.7109375" style="1797" customWidth="1"/>
    <col min="3579" max="3579" width="1" style="1797" customWidth="1"/>
    <col min="3580" max="3580" width="14.140625" style="1797" customWidth="1"/>
    <col min="3581" max="3581" width="1.42578125" style="1797" customWidth="1"/>
    <col min="3582" max="3582" width="17" style="1797" customWidth="1"/>
    <col min="3583" max="3583" width="1.7109375" style="1797" customWidth="1"/>
    <col min="3584" max="3584" width="16.140625" style="1797" customWidth="1"/>
    <col min="3585" max="3585" width="1.42578125" style="1797" customWidth="1"/>
    <col min="3586" max="3586" width="19" style="1797" bestFit="1" customWidth="1"/>
    <col min="3587" max="3587" width="2.28515625" style="1797" customWidth="1"/>
    <col min="3588" max="3588" width="16" style="1797" customWidth="1"/>
    <col min="3589" max="3589" width="13.140625" style="1797" bestFit="1" customWidth="1"/>
    <col min="3590" max="3590" width="19" style="1797" bestFit="1" customWidth="1"/>
    <col min="3591" max="3591" width="9.28515625" style="1797" customWidth="1"/>
    <col min="3592" max="3592" width="14.28515625" style="1797" bestFit="1" customWidth="1"/>
    <col min="3593" max="3593" width="9.28515625" style="1797" customWidth="1"/>
    <col min="3594" max="3594" width="14.28515625" style="1797" bestFit="1" customWidth="1"/>
    <col min="3595" max="3595" width="9.140625" style="1797"/>
    <col min="3596" max="3596" width="15.28515625" style="1797" bestFit="1" customWidth="1"/>
    <col min="3597" max="3831" width="9.140625" style="1797"/>
    <col min="3832" max="3832" width="25" style="1797" customWidth="1"/>
    <col min="3833" max="3833" width="1.85546875" style="1797" customWidth="1"/>
    <col min="3834" max="3834" width="15.7109375" style="1797" customWidth="1"/>
    <col min="3835" max="3835" width="1" style="1797" customWidth="1"/>
    <col min="3836" max="3836" width="14.140625" style="1797" customWidth="1"/>
    <col min="3837" max="3837" width="1.42578125" style="1797" customWidth="1"/>
    <col min="3838" max="3838" width="17" style="1797" customWidth="1"/>
    <col min="3839" max="3839" width="1.7109375" style="1797" customWidth="1"/>
    <col min="3840" max="3840" width="16.140625" style="1797" customWidth="1"/>
    <col min="3841" max="3841" width="1.42578125" style="1797" customWidth="1"/>
    <col min="3842" max="3842" width="19" style="1797" bestFit="1" customWidth="1"/>
    <col min="3843" max="3843" width="2.28515625" style="1797" customWidth="1"/>
    <col min="3844" max="3844" width="16" style="1797" customWidth="1"/>
    <col min="3845" max="3845" width="13.140625" style="1797" bestFit="1" customWidth="1"/>
    <col min="3846" max="3846" width="19" style="1797" bestFit="1" customWidth="1"/>
    <col min="3847" max="3847" width="9.28515625" style="1797" customWidth="1"/>
    <col min="3848" max="3848" width="14.28515625" style="1797" bestFit="1" customWidth="1"/>
    <col min="3849" max="3849" width="9.28515625" style="1797" customWidth="1"/>
    <col min="3850" max="3850" width="14.28515625" style="1797" bestFit="1" customWidth="1"/>
    <col min="3851" max="3851" width="9.140625" style="1797"/>
    <col min="3852" max="3852" width="15.28515625" style="1797" bestFit="1" customWidth="1"/>
    <col min="3853" max="4087" width="9.140625" style="1797"/>
    <col min="4088" max="4088" width="25" style="1797" customWidth="1"/>
    <col min="4089" max="4089" width="1.85546875" style="1797" customWidth="1"/>
    <col min="4090" max="4090" width="15.7109375" style="1797" customWidth="1"/>
    <col min="4091" max="4091" width="1" style="1797" customWidth="1"/>
    <col min="4092" max="4092" width="14.140625" style="1797" customWidth="1"/>
    <col min="4093" max="4093" width="1.42578125" style="1797" customWidth="1"/>
    <col min="4094" max="4094" width="17" style="1797" customWidth="1"/>
    <col min="4095" max="4095" width="1.7109375" style="1797" customWidth="1"/>
    <col min="4096" max="4096" width="16.140625" style="1797" customWidth="1"/>
    <col min="4097" max="4097" width="1.42578125" style="1797" customWidth="1"/>
    <col min="4098" max="4098" width="19" style="1797" bestFit="1" customWidth="1"/>
    <col min="4099" max="4099" width="2.28515625" style="1797" customWidth="1"/>
    <col min="4100" max="4100" width="16" style="1797" customWidth="1"/>
    <col min="4101" max="4101" width="13.140625" style="1797" bestFit="1" customWidth="1"/>
    <col min="4102" max="4102" width="19" style="1797" bestFit="1" customWidth="1"/>
    <col min="4103" max="4103" width="9.28515625" style="1797" customWidth="1"/>
    <col min="4104" max="4104" width="14.28515625" style="1797" bestFit="1" customWidth="1"/>
    <col min="4105" max="4105" width="9.28515625" style="1797" customWidth="1"/>
    <col min="4106" max="4106" width="14.28515625" style="1797" bestFit="1" customWidth="1"/>
    <col min="4107" max="4107" width="9.140625" style="1797"/>
    <col min="4108" max="4108" width="15.28515625" style="1797" bestFit="1" customWidth="1"/>
    <col min="4109" max="4343" width="9.140625" style="1797"/>
    <col min="4344" max="4344" width="25" style="1797" customWidth="1"/>
    <col min="4345" max="4345" width="1.85546875" style="1797" customWidth="1"/>
    <col min="4346" max="4346" width="15.7109375" style="1797" customWidth="1"/>
    <col min="4347" max="4347" width="1" style="1797" customWidth="1"/>
    <col min="4348" max="4348" width="14.140625" style="1797" customWidth="1"/>
    <col min="4349" max="4349" width="1.42578125" style="1797" customWidth="1"/>
    <col min="4350" max="4350" width="17" style="1797" customWidth="1"/>
    <col min="4351" max="4351" width="1.7109375" style="1797" customWidth="1"/>
    <col min="4352" max="4352" width="16.140625" style="1797" customWidth="1"/>
    <col min="4353" max="4353" width="1.42578125" style="1797" customWidth="1"/>
    <col min="4354" max="4354" width="19" style="1797" bestFit="1" customWidth="1"/>
    <col min="4355" max="4355" width="2.28515625" style="1797" customWidth="1"/>
    <col min="4356" max="4356" width="16" style="1797" customWidth="1"/>
    <col min="4357" max="4357" width="13.140625" style="1797" bestFit="1" customWidth="1"/>
    <col min="4358" max="4358" width="19" style="1797" bestFit="1" customWidth="1"/>
    <col min="4359" max="4359" width="9.28515625" style="1797" customWidth="1"/>
    <col min="4360" max="4360" width="14.28515625" style="1797" bestFit="1" customWidth="1"/>
    <col min="4361" max="4361" width="9.28515625" style="1797" customWidth="1"/>
    <col min="4362" max="4362" width="14.28515625" style="1797" bestFit="1" customWidth="1"/>
    <col min="4363" max="4363" width="9.140625" style="1797"/>
    <col min="4364" max="4364" width="15.28515625" style="1797" bestFit="1" customWidth="1"/>
    <col min="4365" max="4599" width="9.140625" style="1797"/>
    <col min="4600" max="4600" width="25" style="1797" customWidth="1"/>
    <col min="4601" max="4601" width="1.85546875" style="1797" customWidth="1"/>
    <col min="4602" max="4602" width="15.7109375" style="1797" customWidth="1"/>
    <col min="4603" max="4603" width="1" style="1797" customWidth="1"/>
    <col min="4604" max="4604" width="14.140625" style="1797" customWidth="1"/>
    <col min="4605" max="4605" width="1.42578125" style="1797" customWidth="1"/>
    <col min="4606" max="4606" width="17" style="1797" customWidth="1"/>
    <col min="4607" max="4607" width="1.7109375" style="1797" customWidth="1"/>
    <col min="4608" max="4608" width="16.140625" style="1797" customWidth="1"/>
    <col min="4609" max="4609" width="1.42578125" style="1797" customWidth="1"/>
    <col min="4610" max="4610" width="19" style="1797" bestFit="1" customWidth="1"/>
    <col min="4611" max="4611" width="2.28515625" style="1797" customWidth="1"/>
    <col min="4612" max="4612" width="16" style="1797" customWidth="1"/>
    <col min="4613" max="4613" width="13.140625" style="1797" bestFit="1" customWidth="1"/>
    <col min="4614" max="4614" width="19" style="1797" bestFit="1" customWidth="1"/>
    <col min="4615" max="4615" width="9.28515625" style="1797" customWidth="1"/>
    <col min="4616" max="4616" width="14.28515625" style="1797" bestFit="1" customWidth="1"/>
    <col min="4617" max="4617" width="9.28515625" style="1797" customWidth="1"/>
    <col min="4618" max="4618" width="14.28515625" style="1797" bestFit="1" customWidth="1"/>
    <col min="4619" max="4619" width="9.140625" style="1797"/>
    <col min="4620" max="4620" width="15.28515625" style="1797" bestFit="1" customWidth="1"/>
    <col min="4621" max="4855" width="9.140625" style="1797"/>
    <col min="4856" max="4856" width="25" style="1797" customWidth="1"/>
    <col min="4857" max="4857" width="1.85546875" style="1797" customWidth="1"/>
    <col min="4858" max="4858" width="15.7109375" style="1797" customWidth="1"/>
    <col min="4859" max="4859" width="1" style="1797" customWidth="1"/>
    <col min="4860" max="4860" width="14.140625" style="1797" customWidth="1"/>
    <col min="4861" max="4861" width="1.42578125" style="1797" customWidth="1"/>
    <col min="4862" max="4862" width="17" style="1797" customWidth="1"/>
    <col min="4863" max="4863" width="1.7109375" style="1797" customWidth="1"/>
    <col min="4864" max="4864" width="16.140625" style="1797" customWidth="1"/>
    <col min="4865" max="4865" width="1.42578125" style="1797" customWidth="1"/>
    <col min="4866" max="4866" width="19" style="1797" bestFit="1" customWidth="1"/>
    <col min="4867" max="4867" width="2.28515625" style="1797" customWidth="1"/>
    <col min="4868" max="4868" width="16" style="1797" customWidth="1"/>
    <col min="4869" max="4869" width="13.140625" style="1797" bestFit="1" customWidth="1"/>
    <col min="4870" max="4870" width="19" style="1797" bestFit="1" customWidth="1"/>
    <col min="4871" max="4871" width="9.28515625" style="1797" customWidth="1"/>
    <col min="4872" max="4872" width="14.28515625" style="1797" bestFit="1" customWidth="1"/>
    <col min="4873" max="4873" width="9.28515625" style="1797" customWidth="1"/>
    <col min="4874" max="4874" width="14.28515625" style="1797" bestFit="1" customWidth="1"/>
    <col min="4875" max="4875" width="9.140625" style="1797"/>
    <col min="4876" max="4876" width="15.28515625" style="1797" bestFit="1" customWidth="1"/>
    <col min="4877" max="5111" width="9.140625" style="1797"/>
    <col min="5112" max="5112" width="25" style="1797" customWidth="1"/>
    <col min="5113" max="5113" width="1.85546875" style="1797" customWidth="1"/>
    <col min="5114" max="5114" width="15.7109375" style="1797" customWidth="1"/>
    <col min="5115" max="5115" width="1" style="1797" customWidth="1"/>
    <col min="5116" max="5116" width="14.140625" style="1797" customWidth="1"/>
    <col min="5117" max="5117" width="1.42578125" style="1797" customWidth="1"/>
    <col min="5118" max="5118" width="17" style="1797" customWidth="1"/>
    <col min="5119" max="5119" width="1.7109375" style="1797" customWidth="1"/>
    <col min="5120" max="5120" width="16.140625" style="1797" customWidth="1"/>
    <col min="5121" max="5121" width="1.42578125" style="1797" customWidth="1"/>
    <col min="5122" max="5122" width="19" style="1797" bestFit="1" customWidth="1"/>
    <col min="5123" max="5123" width="2.28515625" style="1797" customWidth="1"/>
    <col min="5124" max="5124" width="16" style="1797" customWidth="1"/>
    <col min="5125" max="5125" width="13.140625" style="1797" bestFit="1" customWidth="1"/>
    <col min="5126" max="5126" width="19" style="1797" bestFit="1" customWidth="1"/>
    <col min="5127" max="5127" width="9.28515625" style="1797" customWidth="1"/>
    <col min="5128" max="5128" width="14.28515625" style="1797" bestFit="1" customWidth="1"/>
    <col min="5129" max="5129" width="9.28515625" style="1797" customWidth="1"/>
    <col min="5130" max="5130" width="14.28515625" style="1797" bestFit="1" customWidth="1"/>
    <col min="5131" max="5131" width="9.140625" style="1797"/>
    <col min="5132" max="5132" width="15.28515625" style="1797" bestFit="1" customWidth="1"/>
    <col min="5133" max="5367" width="9.140625" style="1797"/>
    <col min="5368" max="5368" width="25" style="1797" customWidth="1"/>
    <col min="5369" max="5369" width="1.85546875" style="1797" customWidth="1"/>
    <col min="5370" max="5370" width="15.7109375" style="1797" customWidth="1"/>
    <col min="5371" max="5371" width="1" style="1797" customWidth="1"/>
    <col min="5372" max="5372" width="14.140625" style="1797" customWidth="1"/>
    <col min="5373" max="5373" width="1.42578125" style="1797" customWidth="1"/>
    <col min="5374" max="5374" width="17" style="1797" customWidth="1"/>
    <col min="5375" max="5375" width="1.7109375" style="1797" customWidth="1"/>
    <col min="5376" max="5376" width="16.140625" style="1797" customWidth="1"/>
    <col min="5377" max="5377" width="1.42578125" style="1797" customWidth="1"/>
    <col min="5378" max="5378" width="19" style="1797" bestFit="1" customWidth="1"/>
    <col min="5379" max="5379" width="2.28515625" style="1797" customWidth="1"/>
    <col min="5380" max="5380" width="16" style="1797" customWidth="1"/>
    <col min="5381" max="5381" width="13.140625" style="1797" bestFit="1" customWidth="1"/>
    <col min="5382" max="5382" width="19" style="1797" bestFit="1" customWidth="1"/>
    <col min="5383" max="5383" width="9.28515625" style="1797" customWidth="1"/>
    <col min="5384" max="5384" width="14.28515625" style="1797" bestFit="1" customWidth="1"/>
    <col min="5385" max="5385" width="9.28515625" style="1797" customWidth="1"/>
    <col min="5386" max="5386" width="14.28515625" style="1797" bestFit="1" customWidth="1"/>
    <col min="5387" max="5387" width="9.140625" style="1797"/>
    <col min="5388" max="5388" width="15.28515625" style="1797" bestFit="1" customWidth="1"/>
    <col min="5389" max="5623" width="9.140625" style="1797"/>
    <col min="5624" max="5624" width="25" style="1797" customWidth="1"/>
    <col min="5625" max="5625" width="1.85546875" style="1797" customWidth="1"/>
    <col min="5626" max="5626" width="15.7109375" style="1797" customWidth="1"/>
    <col min="5627" max="5627" width="1" style="1797" customWidth="1"/>
    <col min="5628" max="5628" width="14.140625" style="1797" customWidth="1"/>
    <col min="5629" max="5629" width="1.42578125" style="1797" customWidth="1"/>
    <col min="5630" max="5630" width="17" style="1797" customWidth="1"/>
    <col min="5631" max="5631" width="1.7109375" style="1797" customWidth="1"/>
    <col min="5632" max="5632" width="16.140625" style="1797" customWidth="1"/>
    <col min="5633" max="5633" width="1.42578125" style="1797" customWidth="1"/>
    <col min="5634" max="5634" width="19" style="1797" bestFit="1" customWidth="1"/>
    <col min="5635" max="5635" width="2.28515625" style="1797" customWidth="1"/>
    <col min="5636" max="5636" width="16" style="1797" customWidth="1"/>
    <col min="5637" max="5637" width="13.140625" style="1797" bestFit="1" customWidth="1"/>
    <col min="5638" max="5638" width="19" style="1797" bestFit="1" customWidth="1"/>
    <col min="5639" max="5639" width="9.28515625" style="1797" customWidth="1"/>
    <col min="5640" max="5640" width="14.28515625" style="1797" bestFit="1" customWidth="1"/>
    <col min="5641" max="5641" width="9.28515625" style="1797" customWidth="1"/>
    <col min="5642" max="5642" width="14.28515625" style="1797" bestFit="1" customWidth="1"/>
    <col min="5643" max="5643" width="9.140625" style="1797"/>
    <col min="5644" max="5644" width="15.28515625" style="1797" bestFit="1" customWidth="1"/>
    <col min="5645" max="5879" width="9.140625" style="1797"/>
    <col min="5880" max="5880" width="25" style="1797" customWidth="1"/>
    <col min="5881" max="5881" width="1.85546875" style="1797" customWidth="1"/>
    <col min="5882" max="5882" width="15.7109375" style="1797" customWidth="1"/>
    <col min="5883" max="5883" width="1" style="1797" customWidth="1"/>
    <col min="5884" max="5884" width="14.140625" style="1797" customWidth="1"/>
    <col min="5885" max="5885" width="1.42578125" style="1797" customWidth="1"/>
    <col min="5886" max="5886" width="17" style="1797" customWidth="1"/>
    <col min="5887" max="5887" width="1.7109375" style="1797" customWidth="1"/>
    <col min="5888" max="5888" width="16.140625" style="1797" customWidth="1"/>
    <col min="5889" max="5889" width="1.42578125" style="1797" customWidth="1"/>
    <col min="5890" max="5890" width="19" style="1797" bestFit="1" customWidth="1"/>
    <col min="5891" max="5891" width="2.28515625" style="1797" customWidth="1"/>
    <col min="5892" max="5892" width="16" style="1797" customWidth="1"/>
    <col min="5893" max="5893" width="13.140625" style="1797" bestFit="1" customWidth="1"/>
    <col min="5894" max="5894" width="19" style="1797" bestFit="1" customWidth="1"/>
    <col min="5895" max="5895" width="9.28515625" style="1797" customWidth="1"/>
    <col min="5896" max="5896" width="14.28515625" style="1797" bestFit="1" customWidth="1"/>
    <col min="5897" max="5897" width="9.28515625" style="1797" customWidth="1"/>
    <col min="5898" max="5898" width="14.28515625" style="1797" bestFit="1" customWidth="1"/>
    <col min="5899" max="5899" width="9.140625" style="1797"/>
    <col min="5900" max="5900" width="15.28515625" style="1797" bestFit="1" customWidth="1"/>
    <col min="5901" max="6135" width="9.140625" style="1797"/>
    <col min="6136" max="6136" width="25" style="1797" customWidth="1"/>
    <col min="6137" max="6137" width="1.85546875" style="1797" customWidth="1"/>
    <col min="6138" max="6138" width="15.7109375" style="1797" customWidth="1"/>
    <col min="6139" max="6139" width="1" style="1797" customWidth="1"/>
    <col min="6140" max="6140" width="14.140625" style="1797" customWidth="1"/>
    <col min="6141" max="6141" width="1.42578125" style="1797" customWidth="1"/>
    <col min="6142" max="6142" width="17" style="1797" customWidth="1"/>
    <col min="6143" max="6143" width="1.7109375" style="1797" customWidth="1"/>
    <col min="6144" max="6144" width="16.140625" style="1797" customWidth="1"/>
    <col min="6145" max="6145" width="1.42578125" style="1797" customWidth="1"/>
    <col min="6146" max="6146" width="19" style="1797" bestFit="1" customWidth="1"/>
    <col min="6147" max="6147" width="2.28515625" style="1797" customWidth="1"/>
    <col min="6148" max="6148" width="16" style="1797" customWidth="1"/>
    <col min="6149" max="6149" width="13.140625" style="1797" bestFit="1" customWidth="1"/>
    <col min="6150" max="6150" width="19" style="1797" bestFit="1" customWidth="1"/>
    <col min="6151" max="6151" width="9.28515625" style="1797" customWidth="1"/>
    <col min="6152" max="6152" width="14.28515625" style="1797" bestFit="1" customWidth="1"/>
    <col min="6153" max="6153" width="9.28515625" style="1797" customWidth="1"/>
    <col min="6154" max="6154" width="14.28515625" style="1797" bestFit="1" customWidth="1"/>
    <col min="6155" max="6155" width="9.140625" style="1797"/>
    <col min="6156" max="6156" width="15.28515625" style="1797" bestFit="1" customWidth="1"/>
    <col min="6157" max="6391" width="9.140625" style="1797"/>
    <col min="6392" max="6392" width="25" style="1797" customWidth="1"/>
    <col min="6393" max="6393" width="1.85546875" style="1797" customWidth="1"/>
    <col min="6394" max="6394" width="15.7109375" style="1797" customWidth="1"/>
    <col min="6395" max="6395" width="1" style="1797" customWidth="1"/>
    <col min="6396" max="6396" width="14.140625" style="1797" customWidth="1"/>
    <col min="6397" max="6397" width="1.42578125" style="1797" customWidth="1"/>
    <col min="6398" max="6398" width="17" style="1797" customWidth="1"/>
    <col min="6399" max="6399" width="1.7109375" style="1797" customWidth="1"/>
    <col min="6400" max="6400" width="16.140625" style="1797" customWidth="1"/>
    <col min="6401" max="6401" width="1.42578125" style="1797" customWidth="1"/>
    <col min="6402" max="6402" width="19" style="1797" bestFit="1" customWidth="1"/>
    <col min="6403" max="6403" width="2.28515625" style="1797" customWidth="1"/>
    <col min="6404" max="6404" width="16" style="1797" customWidth="1"/>
    <col min="6405" max="6405" width="13.140625" style="1797" bestFit="1" customWidth="1"/>
    <col min="6406" max="6406" width="19" style="1797" bestFit="1" customWidth="1"/>
    <col min="6407" max="6407" width="9.28515625" style="1797" customWidth="1"/>
    <col min="6408" max="6408" width="14.28515625" style="1797" bestFit="1" customWidth="1"/>
    <col min="6409" max="6409" width="9.28515625" style="1797" customWidth="1"/>
    <col min="6410" max="6410" width="14.28515625" style="1797" bestFit="1" customWidth="1"/>
    <col min="6411" max="6411" width="9.140625" style="1797"/>
    <col min="6412" max="6412" width="15.28515625" style="1797" bestFit="1" customWidth="1"/>
    <col min="6413" max="6647" width="9.140625" style="1797"/>
    <col min="6648" max="6648" width="25" style="1797" customWidth="1"/>
    <col min="6649" max="6649" width="1.85546875" style="1797" customWidth="1"/>
    <col min="6650" max="6650" width="15.7109375" style="1797" customWidth="1"/>
    <col min="6651" max="6651" width="1" style="1797" customWidth="1"/>
    <col min="6652" max="6652" width="14.140625" style="1797" customWidth="1"/>
    <col min="6653" max="6653" width="1.42578125" style="1797" customWidth="1"/>
    <col min="6654" max="6654" width="17" style="1797" customWidth="1"/>
    <col min="6655" max="6655" width="1.7109375" style="1797" customWidth="1"/>
    <col min="6656" max="6656" width="16.140625" style="1797" customWidth="1"/>
    <col min="6657" max="6657" width="1.42578125" style="1797" customWidth="1"/>
    <col min="6658" max="6658" width="19" style="1797" bestFit="1" customWidth="1"/>
    <col min="6659" max="6659" width="2.28515625" style="1797" customWidth="1"/>
    <col min="6660" max="6660" width="16" style="1797" customWidth="1"/>
    <col min="6661" max="6661" width="13.140625" style="1797" bestFit="1" customWidth="1"/>
    <col min="6662" max="6662" width="19" style="1797" bestFit="1" customWidth="1"/>
    <col min="6663" max="6663" width="9.28515625" style="1797" customWidth="1"/>
    <col min="6664" max="6664" width="14.28515625" style="1797" bestFit="1" customWidth="1"/>
    <col min="6665" max="6665" width="9.28515625" style="1797" customWidth="1"/>
    <col min="6666" max="6666" width="14.28515625" style="1797" bestFit="1" customWidth="1"/>
    <col min="6667" max="6667" width="9.140625" style="1797"/>
    <col min="6668" max="6668" width="15.28515625" style="1797" bestFit="1" customWidth="1"/>
    <col min="6669" max="6903" width="9.140625" style="1797"/>
    <col min="6904" max="6904" width="25" style="1797" customWidth="1"/>
    <col min="6905" max="6905" width="1.85546875" style="1797" customWidth="1"/>
    <col min="6906" max="6906" width="15.7109375" style="1797" customWidth="1"/>
    <col min="6907" max="6907" width="1" style="1797" customWidth="1"/>
    <col min="6908" max="6908" width="14.140625" style="1797" customWidth="1"/>
    <col min="6909" max="6909" width="1.42578125" style="1797" customWidth="1"/>
    <col min="6910" max="6910" width="17" style="1797" customWidth="1"/>
    <col min="6911" max="6911" width="1.7109375" style="1797" customWidth="1"/>
    <col min="6912" max="6912" width="16.140625" style="1797" customWidth="1"/>
    <col min="6913" max="6913" width="1.42578125" style="1797" customWidth="1"/>
    <col min="6914" max="6914" width="19" style="1797" bestFit="1" customWidth="1"/>
    <col min="6915" max="6915" width="2.28515625" style="1797" customWidth="1"/>
    <col min="6916" max="6916" width="16" style="1797" customWidth="1"/>
    <col min="6917" max="6917" width="13.140625" style="1797" bestFit="1" customWidth="1"/>
    <col min="6918" max="6918" width="19" style="1797" bestFit="1" customWidth="1"/>
    <col min="6919" max="6919" width="9.28515625" style="1797" customWidth="1"/>
    <col min="6920" max="6920" width="14.28515625" style="1797" bestFit="1" customWidth="1"/>
    <col min="6921" max="6921" width="9.28515625" style="1797" customWidth="1"/>
    <col min="6922" max="6922" width="14.28515625" style="1797" bestFit="1" customWidth="1"/>
    <col min="6923" max="6923" width="9.140625" style="1797"/>
    <col min="6924" max="6924" width="15.28515625" style="1797" bestFit="1" customWidth="1"/>
    <col min="6925" max="7159" width="9.140625" style="1797"/>
    <col min="7160" max="7160" width="25" style="1797" customWidth="1"/>
    <col min="7161" max="7161" width="1.85546875" style="1797" customWidth="1"/>
    <col min="7162" max="7162" width="15.7109375" style="1797" customWidth="1"/>
    <col min="7163" max="7163" width="1" style="1797" customWidth="1"/>
    <col min="7164" max="7164" width="14.140625" style="1797" customWidth="1"/>
    <col min="7165" max="7165" width="1.42578125" style="1797" customWidth="1"/>
    <col min="7166" max="7166" width="17" style="1797" customWidth="1"/>
    <col min="7167" max="7167" width="1.7109375" style="1797" customWidth="1"/>
    <col min="7168" max="7168" width="16.140625" style="1797" customWidth="1"/>
    <col min="7169" max="7169" width="1.42578125" style="1797" customWidth="1"/>
    <col min="7170" max="7170" width="19" style="1797" bestFit="1" customWidth="1"/>
    <col min="7171" max="7171" width="2.28515625" style="1797" customWidth="1"/>
    <col min="7172" max="7172" width="16" style="1797" customWidth="1"/>
    <col min="7173" max="7173" width="13.140625" style="1797" bestFit="1" customWidth="1"/>
    <col min="7174" max="7174" width="19" style="1797" bestFit="1" customWidth="1"/>
    <col min="7175" max="7175" width="9.28515625" style="1797" customWidth="1"/>
    <col min="7176" max="7176" width="14.28515625" style="1797" bestFit="1" customWidth="1"/>
    <col min="7177" max="7177" width="9.28515625" style="1797" customWidth="1"/>
    <col min="7178" max="7178" width="14.28515625" style="1797" bestFit="1" customWidth="1"/>
    <col min="7179" max="7179" width="9.140625" style="1797"/>
    <col min="7180" max="7180" width="15.28515625" style="1797" bestFit="1" customWidth="1"/>
    <col min="7181" max="7415" width="9.140625" style="1797"/>
    <col min="7416" max="7416" width="25" style="1797" customWidth="1"/>
    <col min="7417" max="7417" width="1.85546875" style="1797" customWidth="1"/>
    <col min="7418" max="7418" width="15.7109375" style="1797" customWidth="1"/>
    <col min="7419" max="7419" width="1" style="1797" customWidth="1"/>
    <col min="7420" max="7420" width="14.140625" style="1797" customWidth="1"/>
    <col min="7421" max="7421" width="1.42578125" style="1797" customWidth="1"/>
    <col min="7422" max="7422" width="17" style="1797" customWidth="1"/>
    <col min="7423" max="7423" width="1.7109375" style="1797" customWidth="1"/>
    <col min="7424" max="7424" width="16.140625" style="1797" customWidth="1"/>
    <col min="7425" max="7425" width="1.42578125" style="1797" customWidth="1"/>
    <col min="7426" max="7426" width="19" style="1797" bestFit="1" customWidth="1"/>
    <col min="7427" max="7427" width="2.28515625" style="1797" customWidth="1"/>
    <col min="7428" max="7428" width="16" style="1797" customWidth="1"/>
    <col min="7429" max="7429" width="13.140625" style="1797" bestFit="1" customWidth="1"/>
    <col min="7430" max="7430" width="19" style="1797" bestFit="1" customWidth="1"/>
    <col min="7431" max="7431" width="9.28515625" style="1797" customWidth="1"/>
    <col min="7432" max="7432" width="14.28515625" style="1797" bestFit="1" customWidth="1"/>
    <col min="7433" max="7433" width="9.28515625" style="1797" customWidth="1"/>
    <col min="7434" max="7434" width="14.28515625" style="1797" bestFit="1" customWidth="1"/>
    <col min="7435" max="7435" width="9.140625" style="1797"/>
    <col min="7436" max="7436" width="15.28515625" style="1797" bestFit="1" customWidth="1"/>
    <col min="7437" max="7671" width="9.140625" style="1797"/>
    <col min="7672" max="7672" width="25" style="1797" customWidth="1"/>
    <col min="7673" max="7673" width="1.85546875" style="1797" customWidth="1"/>
    <col min="7674" max="7674" width="15.7109375" style="1797" customWidth="1"/>
    <col min="7675" max="7675" width="1" style="1797" customWidth="1"/>
    <col min="7676" max="7676" width="14.140625" style="1797" customWidth="1"/>
    <col min="7677" max="7677" width="1.42578125" style="1797" customWidth="1"/>
    <col min="7678" max="7678" width="17" style="1797" customWidth="1"/>
    <col min="7679" max="7679" width="1.7109375" style="1797" customWidth="1"/>
    <col min="7680" max="7680" width="16.140625" style="1797" customWidth="1"/>
    <col min="7681" max="7681" width="1.42578125" style="1797" customWidth="1"/>
    <col min="7682" max="7682" width="19" style="1797" bestFit="1" customWidth="1"/>
    <col min="7683" max="7683" width="2.28515625" style="1797" customWidth="1"/>
    <col min="7684" max="7684" width="16" style="1797" customWidth="1"/>
    <col min="7685" max="7685" width="13.140625" style="1797" bestFit="1" customWidth="1"/>
    <col min="7686" max="7686" width="19" style="1797" bestFit="1" customWidth="1"/>
    <col min="7687" max="7687" width="9.28515625" style="1797" customWidth="1"/>
    <col min="7688" max="7688" width="14.28515625" style="1797" bestFit="1" customWidth="1"/>
    <col min="7689" max="7689" width="9.28515625" style="1797" customWidth="1"/>
    <col min="7690" max="7690" width="14.28515625" style="1797" bestFit="1" customWidth="1"/>
    <col min="7691" max="7691" width="9.140625" style="1797"/>
    <col min="7692" max="7692" width="15.28515625" style="1797" bestFit="1" customWidth="1"/>
    <col min="7693" max="7927" width="9.140625" style="1797"/>
    <col min="7928" max="7928" width="25" style="1797" customWidth="1"/>
    <col min="7929" max="7929" width="1.85546875" style="1797" customWidth="1"/>
    <col min="7930" max="7930" width="15.7109375" style="1797" customWidth="1"/>
    <col min="7931" max="7931" width="1" style="1797" customWidth="1"/>
    <col min="7932" max="7932" width="14.140625" style="1797" customWidth="1"/>
    <col min="7933" max="7933" width="1.42578125" style="1797" customWidth="1"/>
    <col min="7934" max="7934" width="17" style="1797" customWidth="1"/>
    <col min="7935" max="7935" width="1.7109375" style="1797" customWidth="1"/>
    <col min="7936" max="7936" width="16.140625" style="1797" customWidth="1"/>
    <col min="7937" max="7937" width="1.42578125" style="1797" customWidth="1"/>
    <col min="7938" max="7938" width="19" style="1797" bestFit="1" customWidth="1"/>
    <col min="7939" max="7939" width="2.28515625" style="1797" customWidth="1"/>
    <col min="7940" max="7940" width="16" style="1797" customWidth="1"/>
    <col min="7941" max="7941" width="13.140625" style="1797" bestFit="1" customWidth="1"/>
    <col min="7942" max="7942" width="19" style="1797" bestFit="1" customWidth="1"/>
    <col min="7943" max="7943" width="9.28515625" style="1797" customWidth="1"/>
    <col min="7944" max="7944" width="14.28515625" style="1797" bestFit="1" customWidth="1"/>
    <col min="7945" max="7945" width="9.28515625" style="1797" customWidth="1"/>
    <col min="7946" max="7946" width="14.28515625" style="1797" bestFit="1" customWidth="1"/>
    <col min="7947" max="7947" width="9.140625" style="1797"/>
    <col min="7948" max="7948" width="15.28515625" style="1797" bestFit="1" customWidth="1"/>
    <col min="7949" max="8183" width="9.140625" style="1797"/>
    <col min="8184" max="8184" width="25" style="1797" customWidth="1"/>
    <col min="8185" max="8185" width="1.85546875" style="1797" customWidth="1"/>
    <col min="8186" max="8186" width="15.7109375" style="1797" customWidth="1"/>
    <col min="8187" max="8187" width="1" style="1797" customWidth="1"/>
    <col min="8188" max="8188" width="14.140625" style="1797" customWidth="1"/>
    <col min="8189" max="8189" width="1.42578125" style="1797" customWidth="1"/>
    <col min="8190" max="8190" width="17" style="1797" customWidth="1"/>
    <col min="8191" max="8191" width="1.7109375" style="1797" customWidth="1"/>
    <col min="8192" max="8192" width="16.140625" style="1797" customWidth="1"/>
    <col min="8193" max="8193" width="1.42578125" style="1797" customWidth="1"/>
    <col min="8194" max="8194" width="19" style="1797" bestFit="1" customWidth="1"/>
    <col min="8195" max="8195" width="2.28515625" style="1797" customWidth="1"/>
    <col min="8196" max="8196" width="16" style="1797" customWidth="1"/>
    <col min="8197" max="8197" width="13.140625" style="1797" bestFit="1" customWidth="1"/>
    <col min="8198" max="8198" width="19" style="1797" bestFit="1" customWidth="1"/>
    <col min="8199" max="8199" width="9.28515625" style="1797" customWidth="1"/>
    <col min="8200" max="8200" width="14.28515625" style="1797" bestFit="1" customWidth="1"/>
    <col min="8201" max="8201" width="9.28515625" style="1797" customWidth="1"/>
    <col min="8202" max="8202" width="14.28515625" style="1797" bestFit="1" customWidth="1"/>
    <col min="8203" max="8203" width="9.140625" style="1797"/>
    <col min="8204" max="8204" width="15.28515625" style="1797" bestFit="1" customWidth="1"/>
    <col min="8205" max="8439" width="9.140625" style="1797"/>
    <col min="8440" max="8440" width="25" style="1797" customWidth="1"/>
    <col min="8441" max="8441" width="1.85546875" style="1797" customWidth="1"/>
    <col min="8442" max="8442" width="15.7109375" style="1797" customWidth="1"/>
    <col min="8443" max="8443" width="1" style="1797" customWidth="1"/>
    <col min="8444" max="8444" width="14.140625" style="1797" customWidth="1"/>
    <col min="8445" max="8445" width="1.42578125" style="1797" customWidth="1"/>
    <col min="8446" max="8446" width="17" style="1797" customWidth="1"/>
    <col min="8447" max="8447" width="1.7109375" style="1797" customWidth="1"/>
    <col min="8448" max="8448" width="16.140625" style="1797" customWidth="1"/>
    <col min="8449" max="8449" width="1.42578125" style="1797" customWidth="1"/>
    <col min="8450" max="8450" width="19" style="1797" bestFit="1" customWidth="1"/>
    <col min="8451" max="8451" width="2.28515625" style="1797" customWidth="1"/>
    <col min="8452" max="8452" width="16" style="1797" customWidth="1"/>
    <col min="8453" max="8453" width="13.140625" style="1797" bestFit="1" customWidth="1"/>
    <col min="8454" max="8454" width="19" style="1797" bestFit="1" customWidth="1"/>
    <col min="8455" max="8455" width="9.28515625" style="1797" customWidth="1"/>
    <col min="8456" max="8456" width="14.28515625" style="1797" bestFit="1" customWidth="1"/>
    <col min="8457" max="8457" width="9.28515625" style="1797" customWidth="1"/>
    <col min="8458" max="8458" width="14.28515625" style="1797" bestFit="1" customWidth="1"/>
    <col min="8459" max="8459" width="9.140625" style="1797"/>
    <col min="8460" max="8460" width="15.28515625" style="1797" bestFit="1" customWidth="1"/>
    <col min="8461" max="8695" width="9.140625" style="1797"/>
    <col min="8696" max="8696" width="25" style="1797" customWidth="1"/>
    <col min="8697" max="8697" width="1.85546875" style="1797" customWidth="1"/>
    <col min="8698" max="8698" width="15.7109375" style="1797" customWidth="1"/>
    <col min="8699" max="8699" width="1" style="1797" customWidth="1"/>
    <col min="8700" max="8700" width="14.140625" style="1797" customWidth="1"/>
    <col min="8701" max="8701" width="1.42578125" style="1797" customWidth="1"/>
    <col min="8702" max="8702" width="17" style="1797" customWidth="1"/>
    <col min="8703" max="8703" width="1.7109375" style="1797" customWidth="1"/>
    <col min="8704" max="8704" width="16.140625" style="1797" customWidth="1"/>
    <col min="8705" max="8705" width="1.42578125" style="1797" customWidth="1"/>
    <col min="8706" max="8706" width="19" style="1797" bestFit="1" customWidth="1"/>
    <col min="8707" max="8707" width="2.28515625" style="1797" customWidth="1"/>
    <col min="8708" max="8708" width="16" style="1797" customWidth="1"/>
    <col min="8709" max="8709" width="13.140625" style="1797" bestFit="1" customWidth="1"/>
    <col min="8710" max="8710" width="19" style="1797" bestFit="1" customWidth="1"/>
    <col min="8711" max="8711" width="9.28515625" style="1797" customWidth="1"/>
    <col min="8712" max="8712" width="14.28515625" style="1797" bestFit="1" customWidth="1"/>
    <col min="8713" max="8713" width="9.28515625" style="1797" customWidth="1"/>
    <col min="8714" max="8714" width="14.28515625" style="1797" bestFit="1" customWidth="1"/>
    <col min="8715" max="8715" width="9.140625" style="1797"/>
    <col min="8716" max="8716" width="15.28515625" style="1797" bestFit="1" customWidth="1"/>
    <col min="8717" max="8951" width="9.140625" style="1797"/>
    <col min="8952" max="8952" width="25" style="1797" customWidth="1"/>
    <col min="8953" max="8953" width="1.85546875" style="1797" customWidth="1"/>
    <col min="8954" max="8954" width="15.7109375" style="1797" customWidth="1"/>
    <col min="8955" max="8955" width="1" style="1797" customWidth="1"/>
    <col min="8956" max="8956" width="14.140625" style="1797" customWidth="1"/>
    <col min="8957" max="8957" width="1.42578125" style="1797" customWidth="1"/>
    <col min="8958" max="8958" width="17" style="1797" customWidth="1"/>
    <col min="8959" max="8959" width="1.7109375" style="1797" customWidth="1"/>
    <col min="8960" max="8960" width="16.140625" style="1797" customWidth="1"/>
    <col min="8961" max="8961" width="1.42578125" style="1797" customWidth="1"/>
    <col min="8962" max="8962" width="19" style="1797" bestFit="1" customWidth="1"/>
    <col min="8963" max="8963" width="2.28515625" style="1797" customWidth="1"/>
    <col min="8964" max="8964" width="16" style="1797" customWidth="1"/>
    <col min="8965" max="8965" width="13.140625" style="1797" bestFit="1" customWidth="1"/>
    <col min="8966" max="8966" width="19" style="1797" bestFit="1" customWidth="1"/>
    <col min="8967" max="8967" width="9.28515625" style="1797" customWidth="1"/>
    <col min="8968" max="8968" width="14.28515625" style="1797" bestFit="1" customWidth="1"/>
    <col min="8969" max="8969" width="9.28515625" style="1797" customWidth="1"/>
    <col min="8970" max="8970" width="14.28515625" style="1797" bestFit="1" customWidth="1"/>
    <col min="8971" max="8971" width="9.140625" style="1797"/>
    <col min="8972" max="8972" width="15.28515625" style="1797" bestFit="1" customWidth="1"/>
    <col min="8973" max="9207" width="9.140625" style="1797"/>
    <col min="9208" max="9208" width="25" style="1797" customWidth="1"/>
    <col min="9209" max="9209" width="1.85546875" style="1797" customWidth="1"/>
    <col min="9210" max="9210" width="15.7109375" style="1797" customWidth="1"/>
    <col min="9211" max="9211" width="1" style="1797" customWidth="1"/>
    <col min="9212" max="9212" width="14.140625" style="1797" customWidth="1"/>
    <col min="9213" max="9213" width="1.42578125" style="1797" customWidth="1"/>
    <col min="9214" max="9214" width="17" style="1797" customWidth="1"/>
    <col min="9215" max="9215" width="1.7109375" style="1797" customWidth="1"/>
    <col min="9216" max="9216" width="16.140625" style="1797" customWidth="1"/>
    <col min="9217" max="9217" width="1.42578125" style="1797" customWidth="1"/>
    <col min="9218" max="9218" width="19" style="1797" bestFit="1" customWidth="1"/>
    <col min="9219" max="9219" width="2.28515625" style="1797" customWidth="1"/>
    <col min="9220" max="9220" width="16" style="1797" customWidth="1"/>
    <col min="9221" max="9221" width="13.140625" style="1797" bestFit="1" customWidth="1"/>
    <col min="9222" max="9222" width="19" style="1797" bestFit="1" customWidth="1"/>
    <col min="9223" max="9223" width="9.28515625" style="1797" customWidth="1"/>
    <col min="9224" max="9224" width="14.28515625" style="1797" bestFit="1" customWidth="1"/>
    <col min="9225" max="9225" width="9.28515625" style="1797" customWidth="1"/>
    <col min="9226" max="9226" width="14.28515625" style="1797" bestFit="1" customWidth="1"/>
    <col min="9227" max="9227" width="9.140625" style="1797"/>
    <col min="9228" max="9228" width="15.28515625" style="1797" bestFit="1" customWidth="1"/>
    <col min="9229" max="9463" width="9.140625" style="1797"/>
    <col min="9464" max="9464" width="25" style="1797" customWidth="1"/>
    <col min="9465" max="9465" width="1.85546875" style="1797" customWidth="1"/>
    <col min="9466" max="9466" width="15.7109375" style="1797" customWidth="1"/>
    <col min="9467" max="9467" width="1" style="1797" customWidth="1"/>
    <col min="9468" max="9468" width="14.140625" style="1797" customWidth="1"/>
    <col min="9469" max="9469" width="1.42578125" style="1797" customWidth="1"/>
    <col min="9470" max="9470" width="17" style="1797" customWidth="1"/>
    <col min="9471" max="9471" width="1.7109375" style="1797" customWidth="1"/>
    <col min="9472" max="9472" width="16.140625" style="1797" customWidth="1"/>
    <col min="9473" max="9473" width="1.42578125" style="1797" customWidth="1"/>
    <col min="9474" max="9474" width="19" style="1797" bestFit="1" customWidth="1"/>
    <col min="9475" max="9475" width="2.28515625" style="1797" customWidth="1"/>
    <col min="9476" max="9476" width="16" style="1797" customWidth="1"/>
    <col min="9477" max="9477" width="13.140625" style="1797" bestFit="1" customWidth="1"/>
    <col min="9478" max="9478" width="19" style="1797" bestFit="1" customWidth="1"/>
    <col min="9479" max="9479" width="9.28515625" style="1797" customWidth="1"/>
    <col min="9480" max="9480" width="14.28515625" style="1797" bestFit="1" customWidth="1"/>
    <col min="9481" max="9481" width="9.28515625" style="1797" customWidth="1"/>
    <col min="9482" max="9482" width="14.28515625" style="1797" bestFit="1" customWidth="1"/>
    <col min="9483" max="9483" width="9.140625" style="1797"/>
    <col min="9484" max="9484" width="15.28515625" style="1797" bestFit="1" customWidth="1"/>
    <col min="9485" max="9719" width="9.140625" style="1797"/>
    <col min="9720" max="9720" width="25" style="1797" customWidth="1"/>
    <col min="9721" max="9721" width="1.85546875" style="1797" customWidth="1"/>
    <col min="9722" max="9722" width="15.7109375" style="1797" customWidth="1"/>
    <col min="9723" max="9723" width="1" style="1797" customWidth="1"/>
    <col min="9724" max="9724" width="14.140625" style="1797" customWidth="1"/>
    <col min="9725" max="9725" width="1.42578125" style="1797" customWidth="1"/>
    <col min="9726" max="9726" width="17" style="1797" customWidth="1"/>
    <col min="9727" max="9727" width="1.7109375" style="1797" customWidth="1"/>
    <col min="9728" max="9728" width="16.140625" style="1797" customWidth="1"/>
    <col min="9729" max="9729" width="1.42578125" style="1797" customWidth="1"/>
    <col min="9730" max="9730" width="19" style="1797" bestFit="1" customWidth="1"/>
    <col min="9731" max="9731" width="2.28515625" style="1797" customWidth="1"/>
    <col min="9732" max="9732" width="16" style="1797" customWidth="1"/>
    <col min="9733" max="9733" width="13.140625" style="1797" bestFit="1" customWidth="1"/>
    <col min="9734" max="9734" width="19" style="1797" bestFit="1" customWidth="1"/>
    <col min="9735" max="9735" width="9.28515625" style="1797" customWidth="1"/>
    <col min="9736" max="9736" width="14.28515625" style="1797" bestFit="1" customWidth="1"/>
    <col min="9737" max="9737" width="9.28515625" style="1797" customWidth="1"/>
    <col min="9738" max="9738" width="14.28515625" style="1797" bestFit="1" customWidth="1"/>
    <col min="9739" max="9739" width="9.140625" style="1797"/>
    <col min="9740" max="9740" width="15.28515625" style="1797" bestFit="1" customWidth="1"/>
    <col min="9741" max="9975" width="9.140625" style="1797"/>
    <col min="9976" max="9976" width="25" style="1797" customWidth="1"/>
    <col min="9977" max="9977" width="1.85546875" style="1797" customWidth="1"/>
    <col min="9978" max="9978" width="15.7109375" style="1797" customWidth="1"/>
    <col min="9979" max="9979" width="1" style="1797" customWidth="1"/>
    <col min="9980" max="9980" width="14.140625" style="1797" customWidth="1"/>
    <col min="9981" max="9981" width="1.42578125" style="1797" customWidth="1"/>
    <col min="9982" max="9982" width="17" style="1797" customWidth="1"/>
    <col min="9983" max="9983" width="1.7109375" style="1797" customWidth="1"/>
    <col min="9984" max="9984" width="16.140625" style="1797" customWidth="1"/>
    <col min="9985" max="9985" width="1.42578125" style="1797" customWidth="1"/>
    <col min="9986" max="9986" width="19" style="1797" bestFit="1" customWidth="1"/>
    <col min="9987" max="9987" width="2.28515625" style="1797" customWidth="1"/>
    <col min="9988" max="9988" width="16" style="1797" customWidth="1"/>
    <col min="9989" max="9989" width="13.140625" style="1797" bestFit="1" customWidth="1"/>
    <col min="9990" max="9990" width="19" style="1797" bestFit="1" customWidth="1"/>
    <col min="9991" max="9991" width="9.28515625" style="1797" customWidth="1"/>
    <col min="9992" max="9992" width="14.28515625" style="1797" bestFit="1" customWidth="1"/>
    <col min="9993" max="9993" width="9.28515625" style="1797" customWidth="1"/>
    <col min="9994" max="9994" width="14.28515625" style="1797" bestFit="1" customWidth="1"/>
    <col min="9995" max="9995" width="9.140625" style="1797"/>
    <col min="9996" max="9996" width="15.28515625" style="1797" bestFit="1" customWidth="1"/>
    <col min="9997" max="10231" width="9.140625" style="1797"/>
    <col min="10232" max="10232" width="25" style="1797" customWidth="1"/>
    <col min="10233" max="10233" width="1.85546875" style="1797" customWidth="1"/>
    <col min="10234" max="10234" width="15.7109375" style="1797" customWidth="1"/>
    <col min="10235" max="10235" width="1" style="1797" customWidth="1"/>
    <col min="10236" max="10236" width="14.140625" style="1797" customWidth="1"/>
    <col min="10237" max="10237" width="1.42578125" style="1797" customWidth="1"/>
    <col min="10238" max="10238" width="17" style="1797" customWidth="1"/>
    <col min="10239" max="10239" width="1.7109375" style="1797" customWidth="1"/>
    <col min="10240" max="10240" width="16.140625" style="1797" customWidth="1"/>
    <col min="10241" max="10241" width="1.42578125" style="1797" customWidth="1"/>
    <col min="10242" max="10242" width="19" style="1797" bestFit="1" customWidth="1"/>
    <col min="10243" max="10243" width="2.28515625" style="1797" customWidth="1"/>
    <col min="10244" max="10244" width="16" style="1797" customWidth="1"/>
    <col min="10245" max="10245" width="13.140625" style="1797" bestFit="1" customWidth="1"/>
    <col min="10246" max="10246" width="19" style="1797" bestFit="1" customWidth="1"/>
    <col min="10247" max="10247" width="9.28515625" style="1797" customWidth="1"/>
    <col min="10248" max="10248" width="14.28515625" style="1797" bestFit="1" customWidth="1"/>
    <col min="10249" max="10249" width="9.28515625" style="1797" customWidth="1"/>
    <col min="10250" max="10250" width="14.28515625" style="1797" bestFit="1" customWidth="1"/>
    <col min="10251" max="10251" width="9.140625" style="1797"/>
    <col min="10252" max="10252" width="15.28515625" style="1797" bestFit="1" customWidth="1"/>
    <col min="10253" max="10487" width="9.140625" style="1797"/>
    <col min="10488" max="10488" width="25" style="1797" customWidth="1"/>
    <col min="10489" max="10489" width="1.85546875" style="1797" customWidth="1"/>
    <col min="10490" max="10490" width="15.7109375" style="1797" customWidth="1"/>
    <col min="10491" max="10491" width="1" style="1797" customWidth="1"/>
    <col min="10492" max="10492" width="14.140625" style="1797" customWidth="1"/>
    <col min="10493" max="10493" width="1.42578125" style="1797" customWidth="1"/>
    <col min="10494" max="10494" width="17" style="1797" customWidth="1"/>
    <col min="10495" max="10495" width="1.7109375" style="1797" customWidth="1"/>
    <col min="10496" max="10496" width="16.140625" style="1797" customWidth="1"/>
    <col min="10497" max="10497" width="1.42578125" style="1797" customWidth="1"/>
    <col min="10498" max="10498" width="19" style="1797" bestFit="1" customWidth="1"/>
    <col min="10499" max="10499" width="2.28515625" style="1797" customWidth="1"/>
    <col min="10500" max="10500" width="16" style="1797" customWidth="1"/>
    <col min="10501" max="10501" width="13.140625" style="1797" bestFit="1" customWidth="1"/>
    <col min="10502" max="10502" width="19" style="1797" bestFit="1" customWidth="1"/>
    <col min="10503" max="10503" width="9.28515625" style="1797" customWidth="1"/>
    <col min="10504" max="10504" width="14.28515625" style="1797" bestFit="1" customWidth="1"/>
    <col min="10505" max="10505" width="9.28515625" style="1797" customWidth="1"/>
    <col min="10506" max="10506" width="14.28515625" style="1797" bestFit="1" customWidth="1"/>
    <col min="10507" max="10507" width="9.140625" style="1797"/>
    <col min="10508" max="10508" width="15.28515625" style="1797" bestFit="1" customWidth="1"/>
    <col min="10509" max="10743" width="9.140625" style="1797"/>
    <col min="10744" max="10744" width="25" style="1797" customWidth="1"/>
    <col min="10745" max="10745" width="1.85546875" style="1797" customWidth="1"/>
    <col min="10746" max="10746" width="15.7109375" style="1797" customWidth="1"/>
    <col min="10747" max="10747" width="1" style="1797" customWidth="1"/>
    <col min="10748" max="10748" width="14.140625" style="1797" customWidth="1"/>
    <col min="10749" max="10749" width="1.42578125" style="1797" customWidth="1"/>
    <col min="10750" max="10750" width="17" style="1797" customWidth="1"/>
    <col min="10751" max="10751" width="1.7109375" style="1797" customWidth="1"/>
    <col min="10752" max="10752" width="16.140625" style="1797" customWidth="1"/>
    <col min="10753" max="10753" width="1.42578125" style="1797" customWidth="1"/>
    <col min="10754" max="10754" width="19" style="1797" bestFit="1" customWidth="1"/>
    <col min="10755" max="10755" width="2.28515625" style="1797" customWidth="1"/>
    <col min="10756" max="10756" width="16" style="1797" customWidth="1"/>
    <col min="10757" max="10757" width="13.140625" style="1797" bestFit="1" customWidth="1"/>
    <col min="10758" max="10758" width="19" style="1797" bestFit="1" customWidth="1"/>
    <col min="10759" max="10759" width="9.28515625" style="1797" customWidth="1"/>
    <col min="10760" max="10760" width="14.28515625" style="1797" bestFit="1" customWidth="1"/>
    <col min="10761" max="10761" width="9.28515625" style="1797" customWidth="1"/>
    <col min="10762" max="10762" width="14.28515625" style="1797" bestFit="1" customWidth="1"/>
    <col min="10763" max="10763" width="9.140625" style="1797"/>
    <col min="10764" max="10764" width="15.28515625" style="1797" bestFit="1" customWidth="1"/>
    <col min="10765" max="10999" width="9.140625" style="1797"/>
    <col min="11000" max="11000" width="25" style="1797" customWidth="1"/>
    <col min="11001" max="11001" width="1.85546875" style="1797" customWidth="1"/>
    <col min="11002" max="11002" width="15.7109375" style="1797" customWidth="1"/>
    <col min="11003" max="11003" width="1" style="1797" customWidth="1"/>
    <col min="11004" max="11004" width="14.140625" style="1797" customWidth="1"/>
    <col min="11005" max="11005" width="1.42578125" style="1797" customWidth="1"/>
    <col min="11006" max="11006" width="17" style="1797" customWidth="1"/>
    <col min="11007" max="11007" width="1.7109375" style="1797" customWidth="1"/>
    <col min="11008" max="11008" width="16.140625" style="1797" customWidth="1"/>
    <col min="11009" max="11009" width="1.42578125" style="1797" customWidth="1"/>
    <col min="11010" max="11010" width="19" style="1797" bestFit="1" customWidth="1"/>
    <col min="11011" max="11011" width="2.28515625" style="1797" customWidth="1"/>
    <col min="11012" max="11012" width="16" style="1797" customWidth="1"/>
    <col min="11013" max="11013" width="13.140625" style="1797" bestFit="1" customWidth="1"/>
    <col min="11014" max="11014" width="19" style="1797" bestFit="1" customWidth="1"/>
    <col min="11015" max="11015" width="9.28515625" style="1797" customWidth="1"/>
    <col min="11016" max="11016" width="14.28515625" style="1797" bestFit="1" customWidth="1"/>
    <col min="11017" max="11017" width="9.28515625" style="1797" customWidth="1"/>
    <col min="11018" max="11018" width="14.28515625" style="1797" bestFit="1" customWidth="1"/>
    <col min="11019" max="11019" width="9.140625" style="1797"/>
    <col min="11020" max="11020" width="15.28515625" style="1797" bestFit="1" customWidth="1"/>
    <col min="11021" max="11255" width="9.140625" style="1797"/>
    <col min="11256" max="11256" width="25" style="1797" customWidth="1"/>
    <col min="11257" max="11257" width="1.85546875" style="1797" customWidth="1"/>
    <col min="11258" max="11258" width="15.7109375" style="1797" customWidth="1"/>
    <col min="11259" max="11259" width="1" style="1797" customWidth="1"/>
    <col min="11260" max="11260" width="14.140625" style="1797" customWidth="1"/>
    <col min="11261" max="11261" width="1.42578125" style="1797" customWidth="1"/>
    <col min="11262" max="11262" width="17" style="1797" customWidth="1"/>
    <col min="11263" max="11263" width="1.7109375" style="1797" customWidth="1"/>
    <col min="11264" max="11264" width="16.140625" style="1797" customWidth="1"/>
    <col min="11265" max="11265" width="1.42578125" style="1797" customWidth="1"/>
    <col min="11266" max="11266" width="19" style="1797" bestFit="1" customWidth="1"/>
    <col min="11267" max="11267" width="2.28515625" style="1797" customWidth="1"/>
    <col min="11268" max="11268" width="16" style="1797" customWidth="1"/>
    <col min="11269" max="11269" width="13.140625" style="1797" bestFit="1" customWidth="1"/>
    <col min="11270" max="11270" width="19" style="1797" bestFit="1" customWidth="1"/>
    <col min="11271" max="11271" width="9.28515625" style="1797" customWidth="1"/>
    <col min="11272" max="11272" width="14.28515625" style="1797" bestFit="1" customWidth="1"/>
    <col min="11273" max="11273" width="9.28515625" style="1797" customWidth="1"/>
    <col min="11274" max="11274" width="14.28515625" style="1797" bestFit="1" customWidth="1"/>
    <col min="11275" max="11275" width="9.140625" style="1797"/>
    <col min="11276" max="11276" width="15.28515625" style="1797" bestFit="1" customWidth="1"/>
    <col min="11277" max="11511" width="9.140625" style="1797"/>
    <col min="11512" max="11512" width="25" style="1797" customWidth="1"/>
    <col min="11513" max="11513" width="1.85546875" style="1797" customWidth="1"/>
    <col min="11514" max="11514" width="15.7109375" style="1797" customWidth="1"/>
    <col min="11515" max="11515" width="1" style="1797" customWidth="1"/>
    <col min="11516" max="11516" width="14.140625" style="1797" customWidth="1"/>
    <col min="11517" max="11517" width="1.42578125" style="1797" customWidth="1"/>
    <col min="11518" max="11518" width="17" style="1797" customWidth="1"/>
    <col min="11519" max="11519" width="1.7109375" style="1797" customWidth="1"/>
    <col min="11520" max="11520" width="16.140625" style="1797" customWidth="1"/>
    <col min="11521" max="11521" width="1.42578125" style="1797" customWidth="1"/>
    <col min="11522" max="11522" width="19" style="1797" bestFit="1" customWidth="1"/>
    <col min="11523" max="11523" width="2.28515625" style="1797" customWidth="1"/>
    <col min="11524" max="11524" width="16" style="1797" customWidth="1"/>
    <col min="11525" max="11525" width="13.140625" style="1797" bestFit="1" customWidth="1"/>
    <col min="11526" max="11526" width="19" style="1797" bestFit="1" customWidth="1"/>
    <col min="11527" max="11527" width="9.28515625" style="1797" customWidth="1"/>
    <col min="11528" max="11528" width="14.28515625" style="1797" bestFit="1" customWidth="1"/>
    <col min="11529" max="11529" width="9.28515625" style="1797" customWidth="1"/>
    <col min="11530" max="11530" width="14.28515625" style="1797" bestFit="1" customWidth="1"/>
    <col min="11531" max="11531" width="9.140625" style="1797"/>
    <col min="11532" max="11532" width="15.28515625" style="1797" bestFit="1" customWidth="1"/>
    <col min="11533" max="11767" width="9.140625" style="1797"/>
    <col min="11768" max="11768" width="25" style="1797" customWidth="1"/>
    <col min="11769" max="11769" width="1.85546875" style="1797" customWidth="1"/>
    <col min="11770" max="11770" width="15.7109375" style="1797" customWidth="1"/>
    <col min="11771" max="11771" width="1" style="1797" customWidth="1"/>
    <col min="11772" max="11772" width="14.140625" style="1797" customWidth="1"/>
    <col min="11773" max="11773" width="1.42578125" style="1797" customWidth="1"/>
    <col min="11774" max="11774" width="17" style="1797" customWidth="1"/>
    <col min="11775" max="11775" width="1.7109375" style="1797" customWidth="1"/>
    <col min="11776" max="11776" width="16.140625" style="1797" customWidth="1"/>
    <col min="11777" max="11777" width="1.42578125" style="1797" customWidth="1"/>
    <col min="11778" max="11778" width="19" style="1797" bestFit="1" customWidth="1"/>
    <col min="11779" max="11779" width="2.28515625" style="1797" customWidth="1"/>
    <col min="11780" max="11780" width="16" style="1797" customWidth="1"/>
    <col min="11781" max="11781" width="13.140625" style="1797" bestFit="1" customWidth="1"/>
    <col min="11782" max="11782" width="19" style="1797" bestFit="1" customWidth="1"/>
    <col min="11783" max="11783" width="9.28515625" style="1797" customWidth="1"/>
    <col min="11784" max="11784" width="14.28515625" style="1797" bestFit="1" customWidth="1"/>
    <col min="11785" max="11785" width="9.28515625" style="1797" customWidth="1"/>
    <col min="11786" max="11786" width="14.28515625" style="1797" bestFit="1" customWidth="1"/>
    <col min="11787" max="11787" width="9.140625" style="1797"/>
    <col min="11788" max="11788" width="15.28515625" style="1797" bestFit="1" customWidth="1"/>
    <col min="11789" max="12023" width="9.140625" style="1797"/>
    <col min="12024" max="12024" width="25" style="1797" customWidth="1"/>
    <col min="12025" max="12025" width="1.85546875" style="1797" customWidth="1"/>
    <col min="12026" max="12026" width="15.7109375" style="1797" customWidth="1"/>
    <col min="12027" max="12027" width="1" style="1797" customWidth="1"/>
    <col min="12028" max="12028" width="14.140625" style="1797" customWidth="1"/>
    <col min="12029" max="12029" width="1.42578125" style="1797" customWidth="1"/>
    <col min="12030" max="12030" width="17" style="1797" customWidth="1"/>
    <col min="12031" max="12031" width="1.7109375" style="1797" customWidth="1"/>
    <col min="12032" max="12032" width="16.140625" style="1797" customWidth="1"/>
    <col min="12033" max="12033" width="1.42578125" style="1797" customWidth="1"/>
    <col min="12034" max="12034" width="19" style="1797" bestFit="1" customWidth="1"/>
    <col min="12035" max="12035" width="2.28515625" style="1797" customWidth="1"/>
    <col min="12036" max="12036" width="16" style="1797" customWidth="1"/>
    <col min="12037" max="12037" width="13.140625" style="1797" bestFit="1" customWidth="1"/>
    <col min="12038" max="12038" width="19" style="1797" bestFit="1" customWidth="1"/>
    <col min="12039" max="12039" width="9.28515625" style="1797" customWidth="1"/>
    <col min="12040" max="12040" width="14.28515625" style="1797" bestFit="1" customWidth="1"/>
    <col min="12041" max="12041" width="9.28515625" style="1797" customWidth="1"/>
    <col min="12042" max="12042" width="14.28515625" style="1797" bestFit="1" customWidth="1"/>
    <col min="12043" max="12043" width="9.140625" style="1797"/>
    <col min="12044" max="12044" width="15.28515625" style="1797" bestFit="1" customWidth="1"/>
    <col min="12045" max="12279" width="9.140625" style="1797"/>
    <col min="12280" max="12280" width="25" style="1797" customWidth="1"/>
    <col min="12281" max="12281" width="1.85546875" style="1797" customWidth="1"/>
    <col min="12282" max="12282" width="15.7109375" style="1797" customWidth="1"/>
    <col min="12283" max="12283" width="1" style="1797" customWidth="1"/>
    <col min="12284" max="12284" width="14.140625" style="1797" customWidth="1"/>
    <col min="12285" max="12285" width="1.42578125" style="1797" customWidth="1"/>
    <col min="12286" max="12286" width="17" style="1797" customWidth="1"/>
    <col min="12287" max="12287" width="1.7109375" style="1797" customWidth="1"/>
    <col min="12288" max="12288" width="16.140625" style="1797" customWidth="1"/>
    <col min="12289" max="12289" width="1.42578125" style="1797" customWidth="1"/>
    <col min="12290" max="12290" width="19" style="1797" bestFit="1" customWidth="1"/>
    <col min="12291" max="12291" width="2.28515625" style="1797" customWidth="1"/>
    <col min="12292" max="12292" width="16" style="1797" customWidth="1"/>
    <col min="12293" max="12293" width="13.140625" style="1797" bestFit="1" customWidth="1"/>
    <col min="12294" max="12294" width="19" style="1797" bestFit="1" customWidth="1"/>
    <col min="12295" max="12295" width="9.28515625" style="1797" customWidth="1"/>
    <col min="12296" max="12296" width="14.28515625" style="1797" bestFit="1" customWidth="1"/>
    <col min="12297" max="12297" width="9.28515625" style="1797" customWidth="1"/>
    <col min="12298" max="12298" width="14.28515625" style="1797" bestFit="1" customWidth="1"/>
    <col min="12299" max="12299" width="9.140625" style="1797"/>
    <col min="12300" max="12300" width="15.28515625" style="1797" bestFit="1" customWidth="1"/>
    <col min="12301" max="12535" width="9.140625" style="1797"/>
    <col min="12536" max="12536" width="25" style="1797" customWidth="1"/>
    <col min="12537" max="12537" width="1.85546875" style="1797" customWidth="1"/>
    <col min="12538" max="12538" width="15.7109375" style="1797" customWidth="1"/>
    <col min="12539" max="12539" width="1" style="1797" customWidth="1"/>
    <col min="12540" max="12540" width="14.140625" style="1797" customWidth="1"/>
    <col min="12541" max="12541" width="1.42578125" style="1797" customWidth="1"/>
    <col min="12542" max="12542" width="17" style="1797" customWidth="1"/>
    <col min="12543" max="12543" width="1.7109375" style="1797" customWidth="1"/>
    <col min="12544" max="12544" width="16.140625" style="1797" customWidth="1"/>
    <col min="12545" max="12545" width="1.42578125" style="1797" customWidth="1"/>
    <col min="12546" max="12546" width="19" style="1797" bestFit="1" customWidth="1"/>
    <col min="12547" max="12547" width="2.28515625" style="1797" customWidth="1"/>
    <col min="12548" max="12548" width="16" style="1797" customWidth="1"/>
    <col min="12549" max="12549" width="13.140625" style="1797" bestFit="1" customWidth="1"/>
    <col min="12550" max="12550" width="19" style="1797" bestFit="1" customWidth="1"/>
    <col min="12551" max="12551" width="9.28515625" style="1797" customWidth="1"/>
    <col min="12552" max="12552" width="14.28515625" style="1797" bestFit="1" customWidth="1"/>
    <col min="12553" max="12553" width="9.28515625" style="1797" customWidth="1"/>
    <col min="12554" max="12554" width="14.28515625" style="1797" bestFit="1" customWidth="1"/>
    <col min="12555" max="12555" width="9.140625" style="1797"/>
    <col min="12556" max="12556" width="15.28515625" style="1797" bestFit="1" customWidth="1"/>
    <col min="12557" max="12791" width="9.140625" style="1797"/>
    <col min="12792" max="12792" width="25" style="1797" customWidth="1"/>
    <col min="12793" max="12793" width="1.85546875" style="1797" customWidth="1"/>
    <col min="12794" max="12794" width="15.7109375" style="1797" customWidth="1"/>
    <col min="12795" max="12795" width="1" style="1797" customWidth="1"/>
    <col min="12796" max="12796" width="14.140625" style="1797" customWidth="1"/>
    <col min="12797" max="12797" width="1.42578125" style="1797" customWidth="1"/>
    <col min="12798" max="12798" width="17" style="1797" customWidth="1"/>
    <col min="12799" max="12799" width="1.7109375" style="1797" customWidth="1"/>
    <col min="12800" max="12800" width="16.140625" style="1797" customWidth="1"/>
    <col min="12801" max="12801" width="1.42578125" style="1797" customWidth="1"/>
    <col min="12802" max="12802" width="19" style="1797" bestFit="1" customWidth="1"/>
    <col min="12803" max="12803" width="2.28515625" style="1797" customWidth="1"/>
    <col min="12804" max="12804" width="16" style="1797" customWidth="1"/>
    <col min="12805" max="12805" width="13.140625" style="1797" bestFit="1" customWidth="1"/>
    <col min="12806" max="12806" width="19" style="1797" bestFit="1" customWidth="1"/>
    <col min="12807" max="12807" width="9.28515625" style="1797" customWidth="1"/>
    <col min="12808" max="12808" width="14.28515625" style="1797" bestFit="1" customWidth="1"/>
    <col min="12809" max="12809" width="9.28515625" style="1797" customWidth="1"/>
    <col min="12810" max="12810" width="14.28515625" style="1797" bestFit="1" customWidth="1"/>
    <col min="12811" max="12811" width="9.140625" style="1797"/>
    <col min="12812" max="12812" width="15.28515625" style="1797" bestFit="1" customWidth="1"/>
    <col min="12813" max="13047" width="9.140625" style="1797"/>
    <col min="13048" max="13048" width="25" style="1797" customWidth="1"/>
    <col min="13049" max="13049" width="1.85546875" style="1797" customWidth="1"/>
    <col min="13050" max="13050" width="15.7109375" style="1797" customWidth="1"/>
    <col min="13051" max="13051" width="1" style="1797" customWidth="1"/>
    <col min="13052" max="13052" width="14.140625" style="1797" customWidth="1"/>
    <col min="13053" max="13053" width="1.42578125" style="1797" customWidth="1"/>
    <col min="13054" max="13054" width="17" style="1797" customWidth="1"/>
    <col min="13055" max="13055" width="1.7109375" style="1797" customWidth="1"/>
    <col min="13056" max="13056" width="16.140625" style="1797" customWidth="1"/>
    <col min="13057" max="13057" width="1.42578125" style="1797" customWidth="1"/>
    <col min="13058" max="13058" width="19" style="1797" bestFit="1" customWidth="1"/>
    <col min="13059" max="13059" width="2.28515625" style="1797" customWidth="1"/>
    <col min="13060" max="13060" width="16" style="1797" customWidth="1"/>
    <col min="13061" max="13061" width="13.140625" style="1797" bestFit="1" customWidth="1"/>
    <col min="13062" max="13062" width="19" style="1797" bestFit="1" customWidth="1"/>
    <col min="13063" max="13063" width="9.28515625" style="1797" customWidth="1"/>
    <col min="13064" max="13064" width="14.28515625" style="1797" bestFit="1" customWidth="1"/>
    <col min="13065" max="13065" width="9.28515625" style="1797" customWidth="1"/>
    <col min="13066" max="13066" width="14.28515625" style="1797" bestFit="1" customWidth="1"/>
    <col min="13067" max="13067" width="9.140625" style="1797"/>
    <col min="13068" max="13068" width="15.28515625" style="1797" bestFit="1" customWidth="1"/>
    <col min="13069" max="13303" width="9.140625" style="1797"/>
    <col min="13304" max="13304" width="25" style="1797" customWidth="1"/>
    <col min="13305" max="13305" width="1.85546875" style="1797" customWidth="1"/>
    <col min="13306" max="13306" width="15.7109375" style="1797" customWidth="1"/>
    <col min="13307" max="13307" width="1" style="1797" customWidth="1"/>
    <col min="13308" max="13308" width="14.140625" style="1797" customWidth="1"/>
    <col min="13309" max="13309" width="1.42578125" style="1797" customWidth="1"/>
    <col min="13310" max="13310" width="17" style="1797" customWidth="1"/>
    <col min="13311" max="13311" width="1.7109375" style="1797" customWidth="1"/>
    <col min="13312" max="13312" width="16.140625" style="1797" customWidth="1"/>
    <col min="13313" max="13313" width="1.42578125" style="1797" customWidth="1"/>
    <col min="13314" max="13314" width="19" style="1797" bestFit="1" customWidth="1"/>
    <col min="13315" max="13315" width="2.28515625" style="1797" customWidth="1"/>
    <col min="13316" max="13316" width="16" style="1797" customWidth="1"/>
    <col min="13317" max="13317" width="13.140625" style="1797" bestFit="1" customWidth="1"/>
    <col min="13318" max="13318" width="19" style="1797" bestFit="1" customWidth="1"/>
    <col min="13319" max="13319" width="9.28515625" style="1797" customWidth="1"/>
    <col min="13320" max="13320" width="14.28515625" style="1797" bestFit="1" customWidth="1"/>
    <col min="13321" max="13321" width="9.28515625" style="1797" customWidth="1"/>
    <col min="13322" max="13322" width="14.28515625" style="1797" bestFit="1" customWidth="1"/>
    <col min="13323" max="13323" width="9.140625" style="1797"/>
    <col min="13324" max="13324" width="15.28515625" style="1797" bestFit="1" customWidth="1"/>
    <col min="13325" max="13559" width="9.140625" style="1797"/>
    <col min="13560" max="13560" width="25" style="1797" customWidth="1"/>
    <col min="13561" max="13561" width="1.85546875" style="1797" customWidth="1"/>
    <col min="13562" max="13562" width="15.7109375" style="1797" customWidth="1"/>
    <col min="13563" max="13563" width="1" style="1797" customWidth="1"/>
    <col min="13564" max="13564" width="14.140625" style="1797" customWidth="1"/>
    <col min="13565" max="13565" width="1.42578125" style="1797" customWidth="1"/>
    <col min="13566" max="13566" width="17" style="1797" customWidth="1"/>
    <col min="13567" max="13567" width="1.7109375" style="1797" customWidth="1"/>
    <col min="13568" max="13568" width="16.140625" style="1797" customWidth="1"/>
    <col min="13569" max="13569" width="1.42578125" style="1797" customWidth="1"/>
    <col min="13570" max="13570" width="19" style="1797" bestFit="1" customWidth="1"/>
    <col min="13571" max="13571" width="2.28515625" style="1797" customWidth="1"/>
    <col min="13572" max="13572" width="16" style="1797" customWidth="1"/>
    <col min="13573" max="13573" width="13.140625" style="1797" bestFit="1" customWidth="1"/>
    <col min="13574" max="13574" width="19" style="1797" bestFit="1" customWidth="1"/>
    <col min="13575" max="13575" width="9.28515625" style="1797" customWidth="1"/>
    <col min="13576" max="13576" width="14.28515625" style="1797" bestFit="1" customWidth="1"/>
    <col min="13577" max="13577" width="9.28515625" style="1797" customWidth="1"/>
    <col min="13578" max="13578" width="14.28515625" style="1797" bestFit="1" customWidth="1"/>
    <col min="13579" max="13579" width="9.140625" style="1797"/>
    <col min="13580" max="13580" width="15.28515625" style="1797" bestFit="1" customWidth="1"/>
    <col min="13581" max="13815" width="9.140625" style="1797"/>
    <col min="13816" max="13816" width="25" style="1797" customWidth="1"/>
    <col min="13817" max="13817" width="1.85546875" style="1797" customWidth="1"/>
    <col min="13818" max="13818" width="15.7109375" style="1797" customWidth="1"/>
    <col min="13819" max="13819" width="1" style="1797" customWidth="1"/>
    <col min="13820" max="13820" width="14.140625" style="1797" customWidth="1"/>
    <col min="13821" max="13821" width="1.42578125" style="1797" customWidth="1"/>
    <col min="13822" max="13822" width="17" style="1797" customWidth="1"/>
    <col min="13823" max="13823" width="1.7109375" style="1797" customWidth="1"/>
    <col min="13824" max="13824" width="16.140625" style="1797" customWidth="1"/>
    <col min="13825" max="13825" width="1.42578125" style="1797" customWidth="1"/>
    <col min="13826" max="13826" width="19" style="1797" bestFit="1" customWidth="1"/>
    <col min="13827" max="13827" width="2.28515625" style="1797" customWidth="1"/>
    <col min="13828" max="13828" width="16" style="1797" customWidth="1"/>
    <col min="13829" max="13829" width="13.140625" style="1797" bestFit="1" customWidth="1"/>
    <col min="13830" max="13830" width="19" style="1797" bestFit="1" customWidth="1"/>
    <col min="13831" max="13831" width="9.28515625" style="1797" customWidth="1"/>
    <col min="13832" max="13832" width="14.28515625" style="1797" bestFit="1" customWidth="1"/>
    <col min="13833" max="13833" width="9.28515625" style="1797" customWidth="1"/>
    <col min="13834" max="13834" width="14.28515625" style="1797" bestFit="1" customWidth="1"/>
    <col min="13835" max="13835" width="9.140625" style="1797"/>
    <col min="13836" max="13836" width="15.28515625" style="1797" bestFit="1" customWidth="1"/>
    <col min="13837" max="14071" width="9.140625" style="1797"/>
    <col min="14072" max="14072" width="25" style="1797" customWidth="1"/>
    <col min="14073" max="14073" width="1.85546875" style="1797" customWidth="1"/>
    <col min="14074" max="14074" width="15.7109375" style="1797" customWidth="1"/>
    <col min="14075" max="14075" width="1" style="1797" customWidth="1"/>
    <col min="14076" max="14076" width="14.140625" style="1797" customWidth="1"/>
    <col min="14077" max="14077" width="1.42578125" style="1797" customWidth="1"/>
    <col min="14078" max="14078" width="17" style="1797" customWidth="1"/>
    <col min="14079" max="14079" width="1.7109375" style="1797" customWidth="1"/>
    <col min="14080" max="14080" width="16.140625" style="1797" customWidth="1"/>
    <col min="14081" max="14081" width="1.42578125" style="1797" customWidth="1"/>
    <col min="14082" max="14082" width="19" style="1797" bestFit="1" customWidth="1"/>
    <col min="14083" max="14083" width="2.28515625" style="1797" customWidth="1"/>
    <col min="14084" max="14084" width="16" style="1797" customWidth="1"/>
    <col min="14085" max="14085" width="13.140625" style="1797" bestFit="1" customWidth="1"/>
    <col min="14086" max="14086" width="19" style="1797" bestFit="1" customWidth="1"/>
    <col min="14087" max="14087" width="9.28515625" style="1797" customWidth="1"/>
    <col min="14088" max="14088" width="14.28515625" style="1797" bestFit="1" customWidth="1"/>
    <col min="14089" max="14089" width="9.28515625" style="1797" customWidth="1"/>
    <col min="14090" max="14090" width="14.28515625" style="1797" bestFit="1" customWidth="1"/>
    <col min="14091" max="14091" width="9.140625" style="1797"/>
    <col min="14092" max="14092" width="15.28515625" style="1797" bestFit="1" customWidth="1"/>
    <col min="14093" max="14327" width="9.140625" style="1797"/>
    <col min="14328" max="14328" width="25" style="1797" customWidth="1"/>
    <col min="14329" max="14329" width="1.85546875" style="1797" customWidth="1"/>
    <col min="14330" max="14330" width="15.7109375" style="1797" customWidth="1"/>
    <col min="14331" max="14331" width="1" style="1797" customWidth="1"/>
    <col min="14332" max="14332" width="14.140625" style="1797" customWidth="1"/>
    <col min="14333" max="14333" width="1.42578125" style="1797" customWidth="1"/>
    <col min="14334" max="14334" width="17" style="1797" customWidth="1"/>
    <col min="14335" max="14335" width="1.7109375" style="1797" customWidth="1"/>
    <col min="14336" max="14336" width="16.140625" style="1797" customWidth="1"/>
    <col min="14337" max="14337" width="1.42578125" style="1797" customWidth="1"/>
    <col min="14338" max="14338" width="19" style="1797" bestFit="1" customWidth="1"/>
    <col min="14339" max="14339" width="2.28515625" style="1797" customWidth="1"/>
    <col min="14340" max="14340" width="16" style="1797" customWidth="1"/>
    <col min="14341" max="14341" width="13.140625" style="1797" bestFit="1" customWidth="1"/>
    <col min="14342" max="14342" width="19" style="1797" bestFit="1" customWidth="1"/>
    <col min="14343" max="14343" width="9.28515625" style="1797" customWidth="1"/>
    <col min="14344" max="14344" width="14.28515625" style="1797" bestFit="1" customWidth="1"/>
    <col min="14345" max="14345" width="9.28515625" style="1797" customWidth="1"/>
    <col min="14346" max="14346" width="14.28515625" style="1797" bestFit="1" customWidth="1"/>
    <col min="14347" max="14347" width="9.140625" style="1797"/>
    <col min="14348" max="14348" width="15.28515625" style="1797" bestFit="1" customWidth="1"/>
    <col min="14349" max="14583" width="9.140625" style="1797"/>
    <col min="14584" max="14584" width="25" style="1797" customWidth="1"/>
    <col min="14585" max="14585" width="1.85546875" style="1797" customWidth="1"/>
    <col min="14586" max="14586" width="15.7109375" style="1797" customWidth="1"/>
    <col min="14587" max="14587" width="1" style="1797" customWidth="1"/>
    <col min="14588" max="14588" width="14.140625" style="1797" customWidth="1"/>
    <col min="14589" max="14589" width="1.42578125" style="1797" customWidth="1"/>
    <col min="14590" max="14590" width="17" style="1797" customWidth="1"/>
    <col min="14591" max="14591" width="1.7109375" style="1797" customWidth="1"/>
    <col min="14592" max="14592" width="16.140625" style="1797" customWidth="1"/>
    <col min="14593" max="14593" width="1.42578125" style="1797" customWidth="1"/>
    <col min="14594" max="14594" width="19" style="1797" bestFit="1" customWidth="1"/>
    <col min="14595" max="14595" width="2.28515625" style="1797" customWidth="1"/>
    <col min="14596" max="14596" width="16" style="1797" customWidth="1"/>
    <col min="14597" max="14597" width="13.140625" style="1797" bestFit="1" customWidth="1"/>
    <col min="14598" max="14598" width="19" style="1797" bestFit="1" customWidth="1"/>
    <col min="14599" max="14599" width="9.28515625" style="1797" customWidth="1"/>
    <col min="14600" max="14600" width="14.28515625" style="1797" bestFit="1" customWidth="1"/>
    <col min="14601" max="14601" width="9.28515625" style="1797" customWidth="1"/>
    <col min="14602" max="14602" width="14.28515625" style="1797" bestFit="1" customWidth="1"/>
    <col min="14603" max="14603" width="9.140625" style="1797"/>
    <col min="14604" max="14604" width="15.28515625" style="1797" bestFit="1" customWidth="1"/>
    <col min="14605" max="14839" width="9.140625" style="1797"/>
    <col min="14840" max="14840" width="25" style="1797" customWidth="1"/>
    <col min="14841" max="14841" width="1.85546875" style="1797" customWidth="1"/>
    <col min="14842" max="14842" width="15.7109375" style="1797" customWidth="1"/>
    <col min="14843" max="14843" width="1" style="1797" customWidth="1"/>
    <col min="14844" max="14844" width="14.140625" style="1797" customWidth="1"/>
    <col min="14845" max="14845" width="1.42578125" style="1797" customWidth="1"/>
    <col min="14846" max="14846" width="17" style="1797" customWidth="1"/>
    <col min="14847" max="14847" width="1.7109375" style="1797" customWidth="1"/>
    <col min="14848" max="14848" width="16.140625" style="1797" customWidth="1"/>
    <col min="14849" max="14849" width="1.42578125" style="1797" customWidth="1"/>
    <col min="14850" max="14850" width="19" style="1797" bestFit="1" customWidth="1"/>
    <col min="14851" max="14851" width="2.28515625" style="1797" customWidth="1"/>
    <col min="14852" max="14852" width="16" style="1797" customWidth="1"/>
    <col min="14853" max="14853" width="13.140625" style="1797" bestFit="1" customWidth="1"/>
    <col min="14854" max="14854" width="19" style="1797" bestFit="1" customWidth="1"/>
    <col min="14855" max="14855" width="9.28515625" style="1797" customWidth="1"/>
    <col min="14856" max="14856" width="14.28515625" style="1797" bestFit="1" customWidth="1"/>
    <col min="14857" max="14857" width="9.28515625" style="1797" customWidth="1"/>
    <col min="14858" max="14858" width="14.28515625" style="1797" bestFit="1" customWidth="1"/>
    <col min="14859" max="14859" width="9.140625" style="1797"/>
    <col min="14860" max="14860" width="15.28515625" style="1797" bestFit="1" customWidth="1"/>
    <col min="14861" max="15095" width="9.140625" style="1797"/>
    <col min="15096" max="15096" width="25" style="1797" customWidth="1"/>
    <col min="15097" max="15097" width="1.85546875" style="1797" customWidth="1"/>
    <col min="15098" max="15098" width="15.7109375" style="1797" customWidth="1"/>
    <col min="15099" max="15099" width="1" style="1797" customWidth="1"/>
    <col min="15100" max="15100" width="14.140625" style="1797" customWidth="1"/>
    <col min="15101" max="15101" width="1.42578125" style="1797" customWidth="1"/>
    <col min="15102" max="15102" width="17" style="1797" customWidth="1"/>
    <col min="15103" max="15103" width="1.7109375" style="1797" customWidth="1"/>
    <col min="15104" max="15104" width="16.140625" style="1797" customWidth="1"/>
    <col min="15105" max="15105" width="1.42578125" style="1797" customWidth="1"/>
    <col min="15106" max="15106" width="19" style="1797" bestFit="1" customWidth="1"/>
    <col min="15107" max="15107" width="2.28515625" style="1797" customWidth="1"/>
    <col min="15108" max="15108" width="16" style="1797" customWidth="1"/>
    <col min="15109" max="15109" width="13.140625" style="1797" bestFit="1" customWidth="1"/>
    <col min="15110" max="15110" width="19" style="1797" bestFit="1" customWidth="1"/>
    <col min="15111" max="15111" width="9.28515625" style="1797" customWidth="1"/>
    <col min="15112" max="15112" width="14.28515625" style="1797" bestFit="1" customWidth="1"/>
    <col min="15113" max="15113" width="9.28515625" style="1797" customWidth="1"/>
    <col min="15114" max="15114" width="14.28515625" style="1797" bestFit="1" customWidth="1"/>
    <col min="15115" max="15115" width="9.140625" style="1797"/>
    <col min="15116" max="15116" width="15.28515625" style="1797" bestFit="1" customWidth="1"/>
    <col min="15117" max="15351" width="9.140625" style="1797"/>
    <col min="15352" max="15352" width="25" style="1797" customWidth="1"/>
    <col min="15353" max="15353" width="1.85546875" style="1797" customWidth="1"/>
    <col min="15354" max="15354" width="15.7109375" style="1797" customWidth="1"/>
    <col min="15355" max="15355" width="1" style="1797" customWidth="1"/>
    <col min="15356" max="15356" width="14.140625" style="1797" customWidth="1"/>
    <col min="15357" max="15357" width="1.42578125" style="1797" customWidth="1"/>
    <col min="15358" max="15358" width="17" style="1797" customWidth="1"/>
    <col min="15359" max="15359" width="1.7109375" style="1797" customWidth="1"/>
    <col min="15360" max="15360" width="16.140625" style="1797" customWidth="1"/>
    <col min="15361" max="15361" width="1.42578125" style="1797" customWidth="1"/>
    <col min="15362" max="15362" width="19" style="1797" bestFit="1" customWidth="1"/>
    <col min="15363" max="15363" width="2.28515625" style="1797" customWidth="1"/>
    <col min="15364" max="15364" width="16" style="1797" customWidth="1"/>
    <col min="15365" max="15365" width="13.140625" style="1797" bestFit="1" customWidth="1"/>
    <col min="15366" max="15366" width="19" style="1797" bestFit="1" customWidth="1"/>
    <col min="15367" max="15367" width="9.28515625" style="1797" customWidth="1"/>
    <col min="15368" max="15368" width="14.28515625" style="1797" bestFit="1" customWidth="1"/>
    <col min="15369" max="15369" width="9.28515625" style="1797" customWidth="1"/>
    <col min="15370" max="15370" width="14.28515625" style="1797" bestFit="1" customWidth="1"/>
    <col min="15371" max="15371" width="9.140625" style="1797"/>
    <col min="15372" max="15372" width="15.28515625" style="1797" bestFit="1" customWidth="1"/>
    <col min="15373" max="15607" width="9.140625" style="1797"/>
    <col min="15608" max="15608" width="25" style="1797" customWidth="1"/>
    <col min="15609" max="15609" width="1.85546875" style="1797" customWidth="1"/>
    <col min="15610" max="15610" width="15.7109375" style="1797" customWidth="1"/>
    <col min="15611" max="15611" width="1" style="1797" customWidth="1"/>
    <col min="15612" max="15612" width="14.140625" style="1797" customWidth="1"/>
    <col min="15613" max="15613" width="1.42578125" style="1797" customWidth="1"/>
    <col min="15614" max="15614" width="17" style="1797" customWidth="1"/>
    <col min="15615" max="15615" width="1.7109375" style="1797" customWidth="1"/>
    <col min="15616" max="15616" width="16.140625" style="1797" customWidth="1"/>
    <col min="15617" max="15617" width="1.42578125" style="1797" customWidth="1"/>
    <col min="15618" max="15618" width="19" style="1797" bestFit="1" customWidth="1"/>
    <col min="15619" max="15619" width="2.28515625" style="1797" customWidth="1"/>
    <col min="15620" max="15620" width="16" style="1797" customWidth="1"/>
    <col min="15621" max="15621" width="13.140625" style="1797" bestFit="1" customWidth="1"/>
    <col min="15622" max="15622" width="19" style="1797" bestFit="1" customWidth="1"/>
    <col min="15623" max="15623" width="9.28515625" style="1797" customWidth="1"/>
    <col min="15624" max="15624" width="14.28515625" style="1797" bestFit="1" customWidth="1"/>
    <col min="15625" max="15625" width="9.28515625" style="1797" customWidth="1"/>
    <col min="15626" max="15626" width="14.28515625" style="1797" bestFit="1" customWidth="1"/>
    <col min="15627" max="15627" width="9.140625" style="1797"/>
    <col min="15628" max="15628" width="15.28515625" style="1797" bestFit="1" customWidth="1"/>
    <col min="15629" max="15863" width="9.140625" style="1797"/>
    <col min="15864" max="15864" width="25" style="1797" customWidth="1"/>
    <col min="15865" max="15865" width="1.85546875" style="1797" customWidth="1"/>
    <col min="15866" max="15866" width="15.7109375" style="1797" customWidth="1"/>
    <col min="15867" max="15867" width="1" style="1797" customWidth="1"/>
    <col min="15868" max="15868" width="14.140625" style="1797" customWidth="1"/>
    <col min="15869" max="15869" width="1.42578125" style="1797" customWidth="1"/>
    <col min="15870" max="15870" width="17" style="1797" customWidth="1"/>
    <col min="15871" max="15871" width="1.7109375" style="1797" customWidth="1"/>
    <col min="15872" max="15872" width="16.140625" style="1797" customWidth="1"/>
    <col min="15873" max="15873" width="1.42578125" style="1797" customWidth="1"/>
    <col min="15874" max="15874" width="19" style="1797" bestFit="1" customWidth="1"/>
    <col min="15875" max="15875" width="2.28515625" style="1797" customWidth="1"/>
    <col min="15876" max="15876" width="16" style="1797" customWidth="1"/>
    <col min="15877" max="15877" width="13.140625" style="1797" bestFit="1" customWidth="1"/>
    <col min="15878" max="15878" width="19" style="1797" bestFit="1" customWidth="1"/>
    <col min="15879" max="15879" width="9.28515625" style="1797" customWidth="1"/>
    <col min="15880" max="15880" width="14.28515625" style="1797" bestFit="1" customWidth="1"/>
    <col min="15881" max="15881" width="9.28515625" style="1797" customWidth="1"/>
    <col min="15882" max="15882" width="14.28515625" style="1797" bestFit="1" customWidth="1"/>
    <col min="15883" max="15883" width="9.140625" style="1797"/>
    <col min="15884" max="15884" width="15.28515625" style="1797" bestFit="1" customWidth="1"/>
    <col min="15885" max="16119" width="9.140625" style="1797"/>
    <col min="16120" max="16120" width="25" style="1797" customWidth="1"/>
    <col min="16121" max="16121" width="1.85546875" style="1797" customWidth="1"/>
    <col min="16122" max="16122" width="15.7109375" style="1797" customWidth="1"/>
    <col min="16123" max="16123" width="1" style="1797" customWidth="1"/>
    <col min="16124" max="16124" width="14.140625" style="1797" customWidth="1"/>
    <col min="16125" max="16125" width="1.42578125" style="1797" customWidth="1"/>
    <col min="16126" max="16126" width="17" style="1797" customWidth="1"/>
    <col min="16127" max="16127" width="1.7109375" style="1797" customWidth="1"/>
    <col min="16128" max="16128" width="16.140625" style="1797" customWidth="1"/>
    <col min="16129" max="16129" width="1.42578125" style="1797" customWidth="1"/>
    <col min="16130" max="16130" width="19" style="1797" bestFit="1" customWidth="1"/>
    <col min="16131" max="16131" width="2.28515625" style="1797" customWidth="1"/>
    <col min="16132" max="16132" width="16" style="1797" customWidth="1"/>
    <col min="16133" max="16133" width="13.140625" style="1797" bestFit="1" customWidth="1"/>
    <col min="16134" max="16134" width="19" style="1797" bestFit="1" customWidth="1"/>
    <col min="16135" max="16135" width="9.28515625" style="1797" customWidth="1"/>
    <col min="16136" max="16136" width="14.28515625" style="1797" bestFit="1" customWidth="1"/>
    <col min="16137" max="16137" width="9.28515625" style="1797" customWidth="1"/>
    <col min="16138" max="16138" width="14.28515625" style="1797" bestFit="1" customWidth="1"/>
    <col min="16139" max="16139" width="9.140625" style="1797"/>
    <col min="16140" max="16140" width="15.28515625" style="1797" bestFit="1" customWidth="1"/>
    <col min="16141" max="16384" width="9.140625" style="1797"/>
  </cols>
  <sheetData>
    <row r="1" spans="1:13" s="1489" customFormat="1" ht="15">
      <c r="A1" s="1762" t="s">
        <v>1382</v>
      </c>
      <c r="M1" s="1763" t="s">
        <v>2004</v>
      </c>
    </row>
    <row r="2" spans="1:13" s="1489" customFormat="1" ht="15">
      <c r="A2" s="1764" t="s">
        <v>1658</v>
      </c>
      <c r="B2" s="1765"/>
      <c r="C2" s="1765"/>
      <c r="D2" s="1765"/>
      <c r="E2" s="1765"/>
      <c r="F2" s="1765"/>
      <c r="G2" s="1765"/>
      <c r="H2" s="1765"/>
      <c r="I2" s="1765"/>
      <c r="J2" s="1765"/>
      <c r="K2" s="1765"/>
      <c r="L2" s="1765"/>
      <c r="M2" s="1766" t="s">
        <v>2005</v>
      </c>
    </row>
    <row r="3" spans="1:13" s="1489" customFormat="1" ht="15" hidden="1"/>
    <row r="4" spans="1:13" s="1489" customFormat="1" ht="15"/>
    <row r="5" spans="1:13" s="1489" customFormat="1" ht="15">
      <c r="A5" s="1767" t="s">
        <v>1887</v>
      </c>
    </row>
    <row r="6" spans="1:13" s="1489" customFormat="1" ht="15">
      <c r="A6" s="3201" t="s">
        <v>917</v>
      </c>
      <c r="B6" s="3201"/>
      <c r="C6" s="3201"/>
    </row>
    <row r="7" spans="1:13" s="1489" customFormat="1" ht="15" hidden="1"/>
    <row r="8" spans="1:13" s="1550" customFormat="1" ht="15" customHeight="1">
      <c r="A8" s="1768" t="s">
        <v>331</v>
      </c>
      <c r="D8" s="1769"/>
      <c r="E8" s="1769"/>
      <c r="F8" s="1769"/>
      <c r="G8" s="1769"/>
      <c r="H8" s="1769"/>
      <c r="I8" s="1769"/>
      <c r="J8" s="1769"/>
      <c r="K8" s="1769"/>
      <c r="L8" s="1769"/>
      <c r="M8" s="1770" t="s">
        <v>389</v>
      </c>
    </row>
    <row r="9" spans="1:13" s="1550" customFormat="1" ht="20.25" customHeight="1">
      <c r="A9" s="1553"/>
      <c r="B9" s="1553"/>
      <c r="C9" s="1574"/>
      <c r="D9" s="1574"/>
      <c r="E9" s="1573" t="s">
        <v>511</v>
      </c>
      <c r="F9" s="1574"/>
      <c r="G9" s="1574"/>
      <c r="H9" s="1575"/>
      <c r="I9" s="1574"/>
      <c r="J9" s="1574"/>
      <c r="K9" s="1573" t="s">
        <v>512</v>
      </c>
      <c r="L9" s="1574"/>
      <c r="M9" s="1574"/>
    </row>
    <row r="10" spans="1:13" s="1550" customFormat="1" ht="25.5" customHeight="1">
      <c r="A10" s="1771" t="s">
        <v>2126</v>
      </c>
      <c r="B10" s="1553"/>
      <c r="C10" s="1772" t="s">
        <v>923</v>
      </c>
      <c r="D10" s="1773"/>
      <c r="E10" s="1772" t="s">
        <v>1606</v>
      </c>
      <c r="F10" s="1773"/>
      <c r="G10" s="1772" t="s">
        <v>924</v>
      </c>
      <c r="H10" s="1773"/>
      <c r="I10" s="1772" t="s">
        <v>923</v>
      </c>
      <c r="J10" s="1773"/>
      <c r="K10" s="1772" t="s">
        <v>925</v>
      </c>
      <c r="L10" s="1773"/>
      <c r="M10" s="1772" t="s">
        <v>924</v>
      </c>
    </row>
    <row r="11" spans="1:13" s="1550" customFormat="1" ht="28.5" hidden="1">
      <c r="A11" s="1774" t="s">
        <v>501</v>
      </c>
      <c r="B11" s="1774"/>
      <c r="C11" s="1775">
        <v>0</v>
      </c>
      <c r="D11" s="1775">
        <v>0</v>
      </c>
      <c r="E11" s="1775">
        <v>0</v>
      </c>
      <c r="F11" s="1775">
        <v>0</v>
      </c>
      <c r="G11" s="1775">
        <v>0</v>
      </c>
      <c r="H11" s="1775">
        <v>0</v>
      </c>
      <c r="I11" s="1776">
        <v>0</v>
      </c>
      <c r="J11" s="1775">
        <v>0</v>
      </c>
      <c r="K11" s="1775">
        <v>0</v>
      </c>
      <c r="L11" s="1775"/>
      <c r="M11" s="1776">
        <v>0</v>
      </c>
    </row>
    <row r="12" spans="1:13" s="1550" customFormat="1" ht="15" hidden="1">
      <c r="A12" s="985"/>
      <c r="B12" s="985"/>
      <c r="C12" s="986"/>
      <c r="D12" s="987"/>
      <c r="E12" s="986"/>
      <c r="F12" s="987"/>
      <c r="G12" s="986">
        <v>0</v>
      </c>
      <c r="H12" s="987"/>
      <c r="I12" s="986"/>
      <c r="J12" s="987"/>
      <c r="K12" s="986"/>
      <c r="L12" s="987"/>
      <c r="M12" s="986">
        <v>0</v>
      </c>
    </row>
    <row r="13" spans="1:13" s="1550" customFormat="1" ht="15" hidden="1">
      <c r="A13" s="985"/>
      <c r="B13" s="985"/>
      <c r="C13" s="986"/>
      <c r="D13" s="987"/>
      <c r="E13" s="986"/>
      <c r="F13" s="987"/>
      <c r="G13" s="986">
        <v>0</v>
      </c>
      <c r="H13" s="987"/>
      <c r="I13" s="986"/>
      <c r="J13" s="987"/>
      <c r="K13" s="986"/>
      <c r="L13" s="987"/>
      <c r="M13" s="986">
        <v>0</v>
      </c>
    </row>
    <row r="14" spans="1:13" s="1550" customFormat="1" ht="15" hidden="1">
      <c r="A14" s="985"/>
      <c r="B14" s="985"/>
      <c r="C14" s="986"/>
      <c r="D14" s="987"/>
      <c r="E14" s="986"/>
      <c r="F14" s="987"/>
      <c r="G14" s="986">
        <v>0</v>
      </c>
      <c r="H14" s="987"/>
      <c r="I14" s="986"/>
      <c r="J14" s="987"/>
      <c r="K14" s="986"/>
      <c r="L14" s="987"/>
      <c r="M14" s="986">
        <v>0</v>
      </c>
    </row>
    <row r="15" spans="1:13" s="1550" customFormat="1" ht="15" hidden="1" customHeight="1">
      <c r="A15" s="985"/>
      <c r="B15" s="985"/>
      <c r="C15" s="986"/>
      <c r="D15" s="987"/>
      <c r="E15" s="986"/>
      <c r="F15" s="987"/>
      <c r="G15" s="986">
        <v>0</v>
      </c>
      <c r="H15" s="987"/>
      <c r="I15" s="986"/>
      <c r="J15" s="987"/>
      <c r="K15" s="986"/>
      <c r="L15" s="987"/>
      <c r="M15" s="986">
        <v>0</v>
      </c>
    </row>
    <row r="16" spans="1:13" s="1550" customFormat="1" ht="15" hidden="1">
      <c r="A16" s="985"/>
      <c r="B16" s="985"/>
      <c r="C16" s="986"/>
      <c r="D16" s="987"/>
      <c r="E16" s="986"/>
      <c r="F16" s="987"/>
      <c r="G16" s="986">
        <v>0</v>
      </c>
      <c r="H16" s="987"/>
      <c r="I16" s="986"/>
      <c r="J16" s="987"/>
      <c r="K16" s="986"/>
      <c r="L16" s="987"/>
      <c r="M16" s="986">
        <v>0</v>
      </c>
    </row>
    <row r="17" spans="1:13" s="1550" customFormat="1" ht="15">
      <c r="A17" s="1774" t="s">
        <v>724</v>
      </c>
      <c r="B17" s="1774"/>
      <c r="C17" s="1775">
        <v>206962049948</v>
      </c>
      <c r="D17" s="1775">
        <v>0</v>
      </c>
      <c r="E17" s="1775">
        <v>0</v>
      </c>
      <c r="F17" s="1775">
        <v>0</v>
      </c>
      <c r="G17" s="1775">
        <v>206962049948</v>
      </c>
      <c r="H17" s="1775">
        <v>0</v>
      </c>
      <c r="I17" s="1775">
        <v>140305833333</v>
      </c>
      <c r="J17" s="1775">
        <v>0</v>
      </c>
      <c r="K17" s="1775">
        <v>0</v>
      </c>
      <c r="L17" s="1775">
        <v>0</v>
      </c>
      <c r="M17" s="1775">
        <v>140305833333</v>
      </c>
    </row>
    <row r="18" spans="1:13" s="1550" customFormat="1" ht="30">
      <c r="A18" s="985" t="s">
        <v>1607</v>
      </c>
      <c r="B18" s="985"/>
      <c r="C18" s="986">
        <v>54697500000</v>
      </c>
      <c r="D18" s="987"/>
      <c r="E18" s="986"/>
      <c r="F18" s="987"/>
      <c r="G18" s="986">
        <v>54697500000</v>
      </c>
      <c r="H18" s="987"/>
      <c r="I18" s="986">
        <v>31747500000</v>
      </c>
      <c r="J18" s="987"/>
      <c r="K18" s="986"/>
      <c r="L18" s="987"/>
      <c r="M18" s="986">
        <v>31747500000</v>
      </c>
    </row>
    <row r="19" spans="1:13" s="1489" customFormat="1" ht="30">
      <c r="A19" s="985" t="s">
        <v>1608</v>
      </c>
      <c r="B19" s="985"/>
      <c r="C19" s="986">
        <v>18950000000</v>
      </c>
      <c r="D19" s="987"/>
      <c r="E19" s="986"/>
      <c r="F19" s="987"/>
      <c r="G19" s="986">
        <v>18950000000</v>
      </c>
      <c r="H19" s="987"/>
      <c r="I19" s="986">
        <v>18950000000</v>
      </c>
      <c r="J19" s="987"/>
      <c r="K19" s="986"/>
      <c r="L19" s="987"/>
      <c r="M19" s="986">
        <v>18950000000</v>
      </c>
    </row>
    <row r="20" spans="1:13" s="1489" customFormat="1" ht="30">
      <c r="A20" s="985" t="s">
        <v>1609</v>
      </c>
      <c r="B20" s="985"/>
      <c r="C20" s="986">
        <v>19720000000</v>
      </c>
      <c r="D20" s="987"/>
      <c r="E20" s="986"/>
      <c r="F20" s="987"/>
      <c r="G20" s="986">
        <v>19720000000</v>
      </c>
      <c r="H20" s="987"/>
      <c r="I20" s="986">
        <v>16830000000</v>
      </c>
      <c r="J20" s="987"/>
      <c r="K20" s="986"/>
      <c r="L20" s="987"/>
      <c r="M20" s="986">
        <v>16830000000</v>
      </c>
    </row>
    <row r="21" spans="1:13" s="1489" customFormat="1" ht="30">
      <c r="A21" s="985" t="s">
        <v>1610</v>
      </c>
      <c r="B21" s="985"/>
      <c r="C21" s="986">
        <v>32778333333</v>
      </c>
      <c r="D21" s="987"/>
      <c r="E21" s="986"/>
      <c r="F21" s="987"/>
      <c r="G21" s="986">
        <v>32778333333</v>
      </c>
      <c r="H21" s="987"/>
      <c r="I21" s="986">
        <v>32778333333</v>
      </c>
      <c r="J21" s="987"/>
      <c r="K21" s="986"/>
      <c r="L21" s="987"/>
      <c r="M21" s="986">
        <v>32778333333</v>
      </c>
    </row>
    <row r="22" spans="1:13" s="1489" customFormat="1" ht="26.25" customHeight="1">
      <c r="A22" s="1553" t="s">
        <v>1837</v>
      </c>
      <c r="B22" s="985"/>
      <c r="C22" s="986">
        <v>40000000000</v>
      </c>
      <c r="D22" s="987"/>
      <c r="E22" s="986"/>
      <c r="F22" s="987"/>
      <c r="G22" s="986">
        <v>40000000000</v>
      </c>
      <c r="H22" s="987"/>
      <c r="I22" s="986">
        <v>40000000000</v>
      </c>
      <c r="J22" s="987"/>
      <c r="K22" s="986"/>
      <c r="L22" s="987"/>
      <c r="M22" s="986">
        <v>40000000000</v>
      </c>
    </row>
    <row r="23" spans="1:13" s="1489" customFormat="1" ht="15">
      <c r="A23" s="1553"/>
      <c r="B23" s="985"/>
      <c r="C23" s="986"/>
      <c r="D23" s="987"/>
      <c r="E23" s="986"/>
      <c r="F23" s="987"/>
      <c r="G23" s="986"/>
      <c r="H23" s="987"/>
      <c r="I23" s="986"/>
      <c r="J23" s="987"/>
      <c r="K23" s="986"/>
      <c r="L23" s="987"/>
      <c r="M23" s="986"/>
    </row>
    <row r="24" spans="1:13" s="1489" customFormat="1" ht="48.75" customHeight="1">
      <c r="A24" s="1553" t="s">
        <v>2031</v>
      </c>
      <c r="B24" s="985"/>
      <c r="C24" s="986">
        <v>13938680569</v>
      </c>
      <c r="D24" s="987"/>
      <c r="E24" s="986"/>
      <c r="F24" s="987"/>
      <c r="G24" s="986">
        <v>13938680569</v>
      </c>
      <c r="H24" s="987"/>
      <c r="I24" s="986"/>
      <c r="J24" s="987"/>
      <c r="K24" s="986"/>
      <c r="L24" s="987"/>
      <c r="M24" s="986"/>
    </row>
    <row r="25" spans="1:13" s="1489" customFormat="1" ht="46.5" customHeight="1">
      <c r="A25" s="1553" t="s">
        <v>2032</v>
      </c>
      <c r="B25" s="985"/>
      <c r="C25" s="986">
        <v>26877536046</v>
      </c>
      <c r="D25" s="987"/>
      <c r="E25" s="986"/>
      <c r="F25" s="987"/>
      <c r="G25" s="986">
        <v>26877536046</v>
      </c>
      <c r="H25" s="987"/>
      <c r="I25" s="986"/>
      <c r="J25" s="987"/>
      <c r="K25" s="986"/>
      <c r="L25" s="987"/>
      <c r="M25" s="986"/>
    </row>
    <row r="26" spans="1:13" s="1489" customFormat="1" ht="34.5" customHeight="1">
      <c r="A26" s="1774" t="s">
        <v>1949</v>
      </c>
      <c r="B26" s="1774"/>
      <c r="C26" s="1775">
        <v>164095176260</v>
      </c>
      <c r="D26" s="1775">
        <v>0</v>
      </c>
      <c r="E26" s="1775">
        <v>0</v>
      </c>
      <c r="F26" s="1775"/>
      <c r="G26" s="1775">
        <v>164095176260</v>
      </c>
      <c r="H26" s="1775"/>
      <c r="I26" s="1775">
        <v>9241676260</v>
      </c>
      <c r="J26" s="1775">
        <v>0</v>
      </c>
      <c r="K26" s="1775">
        <v>0</v>
      </c>
      <c r="L26" s="1775"/>
      <c r="M26" s="1775">
        <v>9241676260</v>
      </c>
    </row>
    <row r="27" spans="1:13" s="1489" customFormat="1" ht="32.25" customHeight="1">
      <c r="A27" s="985" t="s">
        <v>1612</v>
      </c>
      <c r="B27" s="985"/>
      <c r="C27" s="986">
        <v>2721360000</v>
      </c>
      <c r="D27" s="987"/>
      <c r="E27" s="986"/>
      <c r="F27" s="987"/>
      <c r="G27" s="986">
        <v>2721360000</v>
      </c>
      <c r="H27" s="987"/>
      <c r="I27" s="986">
        <v>2721360000</v>
      </c>
      <c r="J27" s="987"/>
      <c r="K27" s="986"/>
      <c r="L27" s="987"/>
      <c r="M27" s="986">
        <v>2721360000</v>
      </c>
    </row>
    <row r="28" spans="1:13" s="1489" customFormat="1" ht="46.5" customHeight="1">
      <c r="A28" s="985" t="s">
        <v>1613</v>
      </c>
      <c r="B28" s="985"/>
      <c r="C28" s="986"/>
      <c r="D28" s="987"/>
      <c r="E28" s="986"/>
      <c r="F28" s="987"/>
      <c r="G28" s="986">
        <v>0</v>
      </c>
      <c r="H28" s="987"/>
      <c r="I28" s="986">
        <v>3600000000</v>
      </c>
      <c r="J28" s="987"/>
      <c r="K28" s="986"/>
      <c r="L28" s="987"/>
      <c r="M28" s="986">
        <v>3600000000</v>
      </c>
    </row>
    <row r="29" spans="1:13" s="1489" customFormat="1" ht="30">
      <c r="A29" s="1553" t="s">
        <v>1614</v>
      </c>
      <c r="B29" s="1553"/>
      <c r="C29" s="986">
        <v>109858035</v>
      </c>
      <c r="D29" s="987"/>
      <c r="E29" s="986"/>
      <c r="F29" s="987"/>
      <c r="G29" s="986">
        <v>109858035</v>
      </c>
      <c r="H29" s="987"/>
      <c r="I29" s="986">
        <v>109858035</v>
      </c>
      <c r="J29" s="987"/>
      <c r="K29" s="986"/>
      <c r="L29" s="987"/>
      <c r="M29" s="986">
        <v>109858035</v>
      </c>
    </row>
    <row r="30" spans="1:13" s="1550" customFormat="1" ht="30.75" customHeight="1">
      <c r="A30" s="1601"/>
      <c r="B30" s="1553"/>
      <c r="C30" s="1574"/>
      <c r="D30" s="1574"/>
      <c r="E30" s="1573" t="s">
        <v>511</v>
      </c>
      <c r="F30" s="1574"/>
      <c r="G30" s="1574"/>
      <c r="H30" s="1575"/>
      <c r="I30" s="1574"/>
      <c r="J30" s="1574"/>
      <c r="K30" s="1573" t="s">
        <v>512</v>
      </c>
      <c r="L30" s="1574"/>
      <c r="M30" s="1574"/>
    </row>
    <row r="31" spans="1:13" s="1550" customFormat="1" ht="25.5" customHeight="1">
      <c r="A31" s="1771" t="s">
        <v>2126</v>
      </c>
      <c r="B31" s="1553"/>
      <c r="C31" s="1772" t="s">
        <v>923</v>
      </c>
      <c r="D31" s="1773"/>
      <c r="E31" s="1772" t="s">
        <v>1606</v>
      </c>
      <c r="F31" s="1773"/>
      <c r="G31" s="1772" t="s">
        <v>924</v>
      </c>
      <c r="H31" s="1773"/>
      <c r="I31" s="1772" t="s">
        <v>923</v>
      </c>
      <c r="J31" s="1773"/>
      <c r="K31" s="1772" t="s">
        <v>925</v>
      </c>
      <c r="L31" s="1773"/>
      <c r="M31" s="1772" t="s">
        <v>924</v>
      </c>
    </row>
    <row r="32" spans="1:13" s="1489" customFormat="1" ht="30">
      <c r="A32" s="1553" t="s">
        <v>1965</v>
      </c>
      <c r="B32" s="985"/>
      <c r="C32" s="986">
        <v>96953500000</v>
      </c>
      <c r="D32" s="987"/>
      <c r="E32" s="986"/>
      <c r="F32" s="987"/>
      <c r="G32" s="986">
        <v>96953500000</v>
      </c>
      <c r="H32" s="987"/>
      <c r="I32" s="986"/>
      <c r="J32" s="987"/>
      <c r="K32" s="986"/>
      <c r="L32" s="987"/>
      <c r="M32" s="986"/>
    </row>
    <row r="33" spans="1:13" s="1489" customFormat="1" ht="30">
      <c r="A33" s="985" t="s">
        <v>1615</v>
      </c>
      <c r="B33" s="985"/>
      <c r="C33" s="986">
        <v>1000000000</v>
      </c>
      <c r="D33" s="987"/>
      <c r="E33" s="986"/>
      <c r="F33" s="987"/>
      <c r="G33" s="986">
        <v>1000000000</v>
      </c>
      <c r="H33" s="987"/>
      <c r="I33" s="986">
        <v>1000000000</v>
      </c>
      <c r="J33" s="987"/>
      <c r="K33" s="986"/>
      <c r="L33" s="987"/>
      <c r="M33" s="986">
        <v>1000000000</v>
      </c>
    </row>
    <row r="34" spans="1:13" s="1489" customFormat="1" ht="30">
      <c r="A34" s="985" t="s">
        <v>1932</v>
      </c>
      <c r="B34" s="985"/>
      <c r="C34" s="986">
        <v>3310458225</v>
      </c>
      <c r="D34" s="987"/>
      <c r="E34" s="986"/>
      <c r="F34" s="987"/>
      <c r="G34" s="986">
        <v>3310458225</v>
      </c>
      <c r="H34" s="987"/>
      <c r="I34" s="986">
        <v>1810458225</v>
      </c>
      <c r="J34" s="987"/>
      <c r="K34" s="986"/>
      <c r="L34" s="987"/>
      <c r="M34" s="986">
        <v>1810458225</v>
      </c>
    </row>
    <row r="35" spans="1:13" s="1489" customFormat="1" ht="30" hidden="1">
      <c r="A35" s="1553" t="s">
        <v>1966</v>
      </c>
      <c r="B35" s="985"/>
      <c r="C35" s="986"/>
      <c r="D35" s="987"/>
      <c r="E35" s="986"/>
      <c r="F35" s="987"/>
      <c r="G35" s="986">
        <v>0</v>
      </c>
      <c r="H35" s="987"/>
      <c r="I35" s="986"/>
      <c r="J35" s="987"/>
      <c r="K35" s="986"/>
      <c r="L35" s="987"/>
      <c r="M35" s="986"/>
    </row>
    <row r="36" spans="1:13" s="1489" customFormat="1" ht="30" hidden="1">
      <c r="A36" s="985" t="s">
        <v>1965</v>
      </c>
      <c r="B36" s="985"/>
      <c r="C36" s="986">
        <v>0</v>
      </c>
      <c r="D36" s="987"/>
      <c r="E36" s="986"/>
      <c r="F36" s="987"/>
      <c r="G36" s="986">
        <v>0</v>
      </c>
      <c r="H36" s="987"/>
      <c r="I36" s="986"/>
      <c r="J36" s="987"/>
      <c r="K36" s="986"/>
      <c r="L36" s="987"/>
      <c r="M36" s="986"/>
    </row>
    <row r="37" spans="1:13" s="1489" customFormat="1" ht="23.25" customHeight="1">
      <c r="A37" s="985" t="s">
        <v>1967</v>
      </c>
      <c r="B37" s="985"/>
      <c r="C37" s="986">
        <v>60000000000</v>
      </c>
      <c r="D37" s="987"/>
      <c r="E37" s="986"/>
      <c r="F37" s="987"/>
      <c r="G37" s="986">
        <v>60000000000</v>
      </c>
      <c r="H37" s="987"/>
      <c r="I37" s="986"/>
      <c r="J37" s="987"/>
      <c r="K37" s="986"/>
      <c r="L37" s="987"/>
      <c r="M37" s="986"/>
    </row>
    <row r="38" spans="1:13" s="1489" customFormat="1" ht="15.75" thickBot="1">
      <c r="A38" s="1774" t="s">
        <v>580</v>
      </c>
      <c r="B38" s="1774"/>
      <c r="C38" s="1777">
        <v>371057226208</v>
      </c>
      <c r="D38" s="1778"/>
      <c r="E38" s="1777">
        <v>0</v>
      </c>
      <c r="F38" s="1778"/>
      <c r="G38" s="1777">
        <v>371057226208</v>
      </c>
      <c r="H38" s="1778"/>
      <c r="I38" s="1777">
        <v>149547509593</v>
      </c>
      <c r="J38" s="1778"/>
      <c r="K38" s="1777">
        <v>0</v>
      </c>
      <c r="L38" s="1778"/>
      <c r="M38" s="1777">
        <v>149547509593</v>
      </c>
    </row>
    <row r="39" spans="1:13" s="1489" customFormat="1" ht="15.75" thickTop="1">
      <c r="A39" s="1774"/>
      <c r="B39" s="1774"/>
      <c r="C39" s="1779"/>
      <c r="D39" s="1778"/>
      <c r="E39" s="1779"/>
      <c r="F39" s="1778"/>
      <c r="G39" s="1779"/>
      <c r="H39" s="1778"/>
      <c r="I39" s="1779"/>
      <c r="J39" s="1778"/>
      <c r="K39" s="1779"/>
      <c r="L39" s="1778"/>
      <c r="M39" s="1779"/>
    </row>
    <row r="40" spans="1:13" s="1489" customFormat="1" ht="15" hidden="1">
      <c r="A40" s="1780" t="s">
        <v>1888</v>
      </c>
      <c r="B40" s="1780"/>
      <c r="C40" s="1575"/>
      <c r="D40" s="1575"/>
      <c r="E40" s="1575"/>
      <c r="F40" s="1575"/>
      <c r="G40" s="1575"/>
      <c r="H40" s="1575"/>
      <c r="I40" s="1575"/>
      <c r="J40" s="1575"/>
      <c r="K40" s="1575"/>
      <c r="L40" s="1575"/>
      <c r="M40" s="1575"/>
    </row>
    <row r="41" spans="1:13" s="1489" customFormat="1" ht="15" hidden="1">
      <c r="A41" s="1553"/>
      <c r="B41" s="1553"/>
      <c r="C41" s="1575"/>
      <c r="D41" s="1575"/>
      <c r="E41" s="1781" t="s">
        <v>706</v>
      </c>
      <c r="F41" s="1770"/>
      <c r="G41" s="1781" t="s">
        <v>535</v>
      </c>
      <c r="H41" s="1575"/>
      <c r="I41" s="1575"/>
      <c r="J41" s="1575"/>
      <c r="K41" s="1575"/>
      <c r="L41" s="1575"/>
      <c r="M41" s="1575"/>
    </row>
    <row r="42" spans="1:13" s="1489" customFormat="1" ht="15" hidden="1">
      <c r="A42" s="985" t="s">
        <v>1616</v>
      </c>
      <c r="B42" s="985"/>
      <c r="C42" s="1575"/>
      <c r="D42" s="1575"/>
      <c r="E42" s="1782">
        <v>0</v>
      </c>
      <c r="F42" s="1782"/>
      <c r="G42" s="1782">
        <v>0</v>
      </c>
      <c r="H42" s="1575"/>
      <c r="I42" s="1575"/>
      <c r="J42" s="1575"/>
      <c r="K42" s="1575"/>
      <c r="L42" s="1575"/>
      <c r="M42" s="1575"/>
    </row>
    <row r="43" spans="1:13" s="1489" customFormat="1" ht="15" hidden="1">
      <c r="A43" s="985" t="s">
        <v>1617</v>
      </c>
      <c r="B43" s="985"/>
      <c r="C43" s="1575"/>
      <c r="D43" s="1575"/>
      <c r="E43" s="1782"/>
      <c r="F43" s="1782"/>
      <c r="G43" s="1782"/>
      <c r="H43" s="1575"/>
      <c r="I43" s="1575"/>
      <c r="J43" s="1575"/>
      <c r="K43" s="1575"/>
      <c r="L43" s="1575"/>
      <c r="M43" s="1575"/>
    </row>
    <row r="44" spans="1:13" s="1489" customFormat="1" ht="15" hidden="1">
      <c r="A44" s="985" t="s">
        <v>1618</v>
      </c>
      <c r="B44" s="985"/>
      <c r="C44" s="1575"/>
      <c r="D44" s="1575"/>
      <c r="E44" s="1782"/>
      <c r="F44" s="1782"/>
      <c r="G44" s="1782"/>
      <c r="H44" s="1575"/>
      <c r="I44" s="1575"/>
      <c r="J44" s="1575"/>
      <c r="K44" s="1575"/>
      <c r="L44" s="1575"/>
      <c r="M44" s="1575"/>
    </row>
    <row r="45" spans="1:13" s="1489" customFormat="1" ht="15" hidden="1">
      <c r="A45" s="985" t="s">
        <v>1619</v>
      </c>
      <c r="B45" s="985"/>
      <c r="C45" s="1575"/>
      <c r="D45" s="1575"/>
      <c r="E45" s="1782"/>
      <c r="F45" s="1782"/>
      <c r="G45" s="1782"/>
      <c r="H45" s="1575"/>
      <c r="I45" s="1575"/>
      <c r="J45" s="1575"/>
      <c r="K45" s="1575"/>
      <c r="L45" s="1575"/>
      <c r="M45" s="1575"/>
    </row>
    <row r="46" spans="1:13" s="1489" customFormat="1" ht="15.75" hidden="1" thickBot="1">
      <c r="A46" s="1553" t="s">
        <v>511</v>
      </c>
      <c r="B46" s="1553"/>
      <c r="C46" s="1575"/>
      <c r="D46" s="1575"/>
      <c r="E46" s="1783">
        <v>0</v>
      </c>
      <c r="F46" s="1782"/>
      <c r="G46" s="1783">
        <v>0</v>
      </c>
      <c r="H46" s="1575"/>
      <c r="I46" s="1575"/>
      <c r="J46" s="1575"/>
      <c r="K46" s="1575"/>
      <c r="L46" s="1575"/>
      <c r="M46" s="1575"/>
    </row>
    <row r="47" spans="1:13" s="1489" customFormat="1" ht="15">
      <c r="A47" s="1769" t="s">
        <v>2033</v>
      </c>
      <c r="B47" s="1575"/>
      <c r="C47" s="1575"/>
      <c r="D47" s="1575"/>
      <c r="E47" s="1575"/>
      <c r="F47" s="1575"/>
      <c r="G47" s="1575"/>
      <c r="H47" s="1575"/>
      <c r="I47" s="1575"/>
      <c r="J47" s="1575"/>
      <c r="K47" s="1575"/>
      <c r="L47" s="1575"/>
      <c r="M47" s="1575"/>
    </row>
    <row r="48" spans="1:13" s="1489" customFormat="1" ht="15">
      <c r="A48" s="1553"/>
      <c r="B48" s="1553"/>
      <c r="C48" s="1575"/>
      <c r="D48" s="1575"/>
      <c r="E48" s="1575"/>
      <c r="F48" s="1575"/>
      <c r="G48" s="1575"/>
      <c r="H48" s="1575"/>
      <c r="I48" s="1575"/>
      <c r="J48" s="1575"/>
      <c r="K48" s="1575"/>
      <c r="L48" s="1575"/>
      <c r="M48" s="1575"/>
    </row>
    <row r="49" spans="1:13" s="1489" customFormat="1" ht="28.5">
      <c r="A49" s="989" t="s">
        <v>1457</v>
      </c>
      <c r="B49" s="992"/>
      <c r="C49" s="3195" t="s">
        <v>1620</v>
      </c>
      <c r="D49" s="3196"/>
      <c r="E49" s="1600" t="s">
        <v>1621</v>
      </c>
      <c r="F49" s="3197" t="s">
        <v>2034</v>
      </c>
      <c r="G49" s="3197"/>
      <c r="H49" s="3195" t="s">
        <v>1622</v>
      </c>
      <c r="I49" s="3198"/>
      <c r="J49" s="3196"/>
      <c r="K49" s="3159" t="s">
        <v>1623</v>
      </c>
      <c r="L49" s="3159"/>
      <c r="M49" s="3160"/>
    </row>
    <row r="50" spans="1:13" s="1489" customFormat="1" ht="80.25" customHeight="1">
      <c r="A50" s="1601" t="s">
        <v>1607</v>
      </c>
      <c r="B50" s="1602"/>
      <c r="C50" s="3161">
        <v>60000000000</v>
      </c>
      <c r="D50" s="3162"/>
      <c r="E50" s="1603">
        <v>0.51</v>
      </c>
      <c r="F50" s="3163">
        <v>0.51</v>
      </c>
      <c r="G50" s="3163"/>
      <c r="H50" s="3164">
        <v>54697500000</v>
      </c>
      <c r="I50" s="3165"/>
      <c r="J50" s="3166"/>
      <c r="K50" s="3168" t="s">
        <v>1625</v>
      </c>
      <c r="L50" s="3168"/>
      <c r="M50" s="3169"/>
    </row>
    <row r="51" spans="1:13" s="1489" customFormat="1" ht="36" customHeight="1">
      <c r="A51" s="1601" t="s">
        <v>1608</v>
      </c>
      <c r="B51" s="1602"/>
      <c r="C51" s="3161">
        <v>34539400000</v>
      </c>
      <c r="D51" s="3162"/>
      <c r="E51" s="1603">
        <v>0.61646177988036854</v>
      </c>
      <c r="F51" s="3163">
        <v>0.61646177988036854</v>
      </c>
      <c r="G51" s="3163"/>
      <c r="H51" s="3164">
        <v>18950000000</v>
      </c>
      <c r="I51" s="3165"/>
      <c r="J51" s="3166"/>
      <c r="K51" s="3168" t="s">
        <v>1947</v>
      </c>
      <c r="L51" s="3168"/>
      <c r="M51" s="3169"/>
    </row>
    <row r="52" spans="1:13" s="1489" customFormat="1" ht="95.25" customHeight="1">
      <c r="A52" s="1601" t="s">
        <v>1609</v>
      </c>
      <c r="B52" s="1602"/>
      <c r="C52" s="3161">
        <v>33200000000</v>
      </c>
      <c r="D52" s="3162"/>
      <c r="E52" s="1603">
        <v>0.59389999999999998</v>
      </c>
      <c r="F52" s="3163">
        <v>0.59389999999999998</v>
      </c>
      <c r="G52" s="3163"/>
      <c r="H52" s="3164">
        <v>19720000000</v>
      </c>
      <c r="I52" s="3165"/>
      <c r="J52" s="3166"/>
      <c r="K52" s="3168" t="s">
        <v>1948</v>
      </c>
      <c r="L52" s="3168"/>
      <c r="M52" s="3169"/>
    </row>
    <row r="53" spans="1:13" s="1489" customFormat="1" ht="28.5">
      <c r="A53" s="989" t="s">
        <v>1457</v>
      </c>
      <c r="B53" s="992"/>
      <c r="C53" s="3195" t="s">
        <v>1620</v>
      </c>
      <c r="D53" s="3196"/>
      <c r="E53" s="1600" t="s">
        <v>1621</v>
      </c>
      <c r="F53" s="3197" t="s">
        <v>2034</v>
      </c>
      <c r="G53" s="3197"/>
      <c r="H53" s="3195" t="s">
        <v>1622</v>
      </c>
      <c r="I53" s="3198"/>
      <c r="J53" s="3196"/>
      <c r="K53" s="3159" t="s">
        <v>1623</v>
      </c>
      <c r="L53" s="3159"/>
      <c r="M53" s="3160"/>
    </row>
    <row r="54" spans="1:13" s="1489" customFormat="1" ht="93.75" customHeight="1">
      <c r="A54" s="1601" t="s">
        <v>1610</v>
      </c>
      <c r="B54" s="1602"/>
      <c r="C54" s="3161">
        <v>60000000000</v>
      </c>
      <c r="D54" s="3162"/>
      <c r="E54" s="1603">
        <v>0.61329999999999996</v>
      </c>
      <c r="F54" s="3163">
        <v>0.53500000000000003</v>
      </c>
      <c r="G54" s="3163"/>
      <c r="H54" s="3164">
        <v>32778333333</v>
      </c>
      <c r="I54" s="3165"/>
      <c r="J54" s="3166"/>
      <c r="K54" s="3168" t="s">
        <v>1626</v>
      </c>
      <c r="L54" s="3168"/>
      <c r="M54" s="3169"/>
    </row>
    <row r="55" spans="1:13" s="1489" customFormat="1" ht="88.5" customHeight="1">
      <c r="A55" s="1553" t="s">
        <v>1837</v>
      </c>
      <c r="B55" s="1602"/>
      <c r="C55" s="3161">
        <v>50000000000</v>
      </c>
      <c r="D55" s="3162"/>
      <c r="E55" s="1603">
        <v>0.8</v>
      </c>
      <c r="F55" s="3186">
        <v>0.8</v>
      </c>
      <c r="G55" s="3187"/>
      <c r="H55" s="3188">
        <v>40000000000</v>
      </c>
      <c r="I55" s="3165"/>
      <c r="J55" s="3189"/>
      <c r="K55" s="3190" t="s">
        <v>1626</v>
      </c>
      <c r="L55" s="3168"/>
      <c r="M55" s="3191"/>
    </row>
    <row r="56" spans="1:13" s="1489" customFormat="1" ht="45">
      <c r="A56" s="1601" t="s">
        <v>2031</v>
      </c>
      <c r="B56" s="1602"/>
      <c r="C56" s="3161">
        <v>14738680569</v>
      </c>
      <c r="D56" s="3162"/>
      <c r="E56" s="1603">
        <v>0.95</v>
      </c>
      <c r="F56" s="3186">
        <v>0.95</v>
      </c>
      <c r="G56" s="3187"/>
      <c r="H56" s="3188">
        <v>13938960000</v>
      </c>
      <c r="I56" s="3165"/>
      <c r="J56" s="3189"/>
      <c r="K56" s="3190" t="s">
        <v>2165</v>
      </c>
      <c r="L56" s="3168"/>
      <c r="M56" s="3191"/>
    </row>
    <row r="57" spans="1:13" s="1489" customFormat="1" ht="45">
      <c r="A57" s="1601" t="s">
        <v>2032</v>
      </c>
      <c r="B57" s="1602"/>
      <c r="C57" s="3161">
        <v>10400000000</v>
      </c>
      <c r="D57" s="3162"/>
      <c r="E57" s="1603">
        <v>1</v>
      </c>
      <c r="F57" s="3186">
        <v>1</v>
      </c>
      <c r="G57" s="3187"/>
      <c r="H57" s="3188">
        <v>26877536046</v>
      </c>
      <c r="I57" s="3165"/>
      <c r="J57" s="3189"/>
      <c r="K57" s="3190" t="s">
        <v>2166</v>
      </c>
      <c r="L57" s="3168"/>
      <c r="M57" s="3191"/>
    </row>
    <row r="58" spans="1:13" s="1489" customFormat="1" ht="93.75" hidden="1" customHeight="1">
      <c r="A58" s="1601"/>
      <c r="B58" s="1602"/>
      <c r="C58" s="3161"/>
      <c r="D58" s="3162"/>
      <c r="E58" s="1603"/>
      <c r="F58" s="3186"/>
      <c r="G58" s="3187"/>
      <c r="H58" s="3188"/>
      <c r="I58" s="3165"/>
      <c r="J58" s="3189"/>
      <c r="K58" s="3190"/>
      <c r="L58" s="3168"/>
      <c r="M58" s="3191"/>
    </row>
    <row r="59" spans="1:13" s="1489" customFormat="1" ht="15">
      <c r="A59" s="990" t="s">
        <v>580</v>
      </c>
      <c r="B59" s="993"/>
      <c r="C59" s="3179">
        <v>262878080569</v>
      </c>
      <c r="D59" s="3180"/>
      <c r="E59" s="1603"/>
      <c r="F59" s="3163"/>
      <c r="G59" s="3163"/>
      <c r="H59" s="3192">
        <v>206962329379</v>
      </c>
      <c r="I59" s="3193"/>
      <c r="J59" s="3194"/>
      <c r="K59" s="3168"/>
      <c r="L59" s="3168"/>
      <c r="M59" s="3169"/>
    </row>
    <row r="60" spans="1:13" s="1489" customFormat="1" ht="15" hidden="1">
      <c r="A60" s="1334"/>
      <c r="B60" s="1334"/>
      <c r="C60" s="1335"/>
      <c r="D60" s="1335"/>
      <c r="E60" s="1336"/>
      <c r="F60" s="1336"/>
      <c r="G60" s="1336"/>
      <c r="H60" s="1332"/>
      <c r="I60" s="1332"/>
      <c r="J60" s="1332"/>
      <c r="K60" s="1333"/>
      <c r="L60" s="1333"/>
      <c r="M60" s="1333"/>
    </row>
    <row r="61" spans="1:13" s="1489" customFormat="1" ht="28.5" hidden="1">
      <c r="A61" s="989" t="s">
        <v>1841</v>
      </c>
      <c r="B61" s="992"/>
      <c r="C61" s="3195" t="s">
        <v>1620</v>
      </c>
      <c r="D61" s="3196"/>
      <c r="E61" s="1600" t="s">
        <v>1621</v>
      </c>
      <c r="F61" s="3197" t="s">
        <v>1933</v>
      </c>
      <c r="G61" s="3197"/>
      <c r="H61" s="3195" t="s">
        <v>1622</v>
      </c>
      <c r="I61" s="3198"/>
      <c r="J61" s="3196"/>
      <c r="K61" s="3159" t="s">
        <v>1623</v>
      </c>
      <c r="L61" s="3159"/>
      <c r="M61" s="3160"/>
    </row>
    <row r="62" spans="1:13" s="1489" customFormat="1" ht="30" hidden="1">
      <c r="A62" s="1337" t="s">
        <v>1612</v>
      </c>
      <c r="B62" s="992"/>
      <c r="C62" s="3171">
        <v>13968000000</v>
      </c>
      <c r="D62" s="3172"/>
      <c r="E62" s="1600"/>
      <c r="F62" s="3163">
        <v>0.19482817869415808</v>
      </c>
      <c r="G62" s="3163"/>
      <c r="H62" s="3173">
        <v>2721360000</v>
      </c>
      <c r="I62" s="3174"/>
      <c r="J62" s="3175"/>
      <c r="K62" s="3176" t="s">
        <v>1952</v>
      </c>
      <c r="L62" s="3177"/>
      <c r="M62" s="3178"/>
    </row>
    <row r="63" spans="1:13" s="1489" customFormat="1" ht="87.75" hidden="1" customHeight="1">
      <c r="A63" s="991" t="s">
        <v>1613</v>
      </c>
      <c r="B63" s="994"/>
      <c r="C63" s="3161">
        <v>30000000000</v>
      </c>
      <c r="D63" s="3162"/>
      <c r="E63" s="1603"/>
      <c r="F63" s="3163">
        <v>0.12</v>
      </c>
      <c r="G63" s="3163"/>
      <c r="H63" s="3164">
        <v>0</v>
      </c>
      <c r="I63" s="3165"/>
      <c r="J63" s="3166"/>
      <c r="K63" s="3167" t="s">
        <v>1953</v>
      </c>
      <c r="L63" s="3168"/>
      <c r="M63" s="3169"/>
    </row>
    <row r="64" spans="1:13" s="1489" customFormat="1" ht="30" hidden="1" customHeight="1">
      <c r="A64" s="991" t="s">
        <v>1614</v>
      </c>
      <c r="B64" s="994"/>
      <c r="C64" s="3161"/>
      <c r="D64" s="3162"/>
      <c r="E64" s="1603"/>
      <c r="F64" s="3170"/>
      <c r="G64" s="3170"/>
      <c r="H64" s="3164">
        <v>109858035</v>
      </c>
      <c r="I64" s="3165"/>
      <c r="J64" s="3166"/>
      <c r="K64" s="3167"/>
      <c r="L64" s="3168"/>
      <c r="M64" s="3169"/>
    </row>
    <row r="65" spans="1:13" s="1489" customFormat="1" ht="37.5" hidden="1" customHeight="1">
      <c r="A65" s="991" t="s">
        <v>1615</v>
      </c>
      <c r="B65" s="994"/>
      <c r="C65" s="3161">
        <v>80000000000</v>
      </c>
      <c r="D65" s="3162"/>
      <c r="E65" s="1603"/>
      <c r="F65" s="3163">
        <v>3.125E-2</v>
      </c>
      <c r="G65" s="3163"/>
      <c r="H65" s="3164">
        <v>1000000000</v>
      </c>
      <c r="I65" s="3165"/>
      <c r="J65" s="3166"/>
      <c r="K65" s="3167" t="s">
        <v>1951</v>
      </c>
      <c r="L65" s="3168"/>
      <c r="M65" s="3169"/>
    </row>
    <row r="66" spans="1:13" s="1489" customFormat="1" ht="122.25" hidden="1" customHeight="1">
      <c r="A66" s="991" t="s">
        <v>1932</v>
      </c>
      <c r="B66" s="994"/>
      <c r="C66" s="3202">
        <v>80000000000</v>
      </c>
      <c r="D66" s="3203"/>
      <c r="E66" s="1603"/>
      <c r="F66" s="3163">
        <v>1.2500000000000001E-2</v>
      </c>
      <c r="G66" s="3163"/>
      <c r="H66" s="3164">
        <v>3310458225</v>
      </c>
      <c r="I66" s="3165"/>
      <c r="J66" s="3166"/>
      <c r="K66" s="3167" t="s">
        <v>1950</v>
      </c>
      <c r="L66" s="3168"/>
      <c r="M66" s="3169"/>
    </row>
    <row r="67" spans="1:13" s="1489" customFormat="1" ht="15" hidden="1">
      <c r="A67" s="989" t="s">
        <v>1627</v>
      </c>
      <c r="B67" s="992"/>
      <c r="C67" s="3179">
        <v>203968000000</v>
      </c>
      <c r="D67" s="3180"/>
      <c r="E67" s="988"/>
      <c r="F67" s="3199"/>
      <c r="G67" s="3200"/>
      <c r="H67" s="3192">
        <v>7141676260</v>
      </c>
      <c r="I67" s="3193"/>
      <c r="J67" s="3194"/>
      <c r="K67" s="3168"/>
      <c r="L67" s="3168"/>
      <c r="M67" s="3169"/>
    </row>
    <row r="68" spans="1:13" s="1489" customFormat="1" ht="15" hidden="1"/>
    <row r="69" spans="1:13" s="1489" customFormat="1" ht="15" hidden="1"/>
    <row r="70" spans="1:13" s="1489" customFormat="1" ht="15" hidden="1">
      <c r="A70" s="1784" t="s">
        <v>1628</v>
      </c>
      <c r="B70" s="1784"/>
    </row>
    <row r="71" spans="1:13" s="1784" customFormat="1" ht="15" hidden="1">
      <c r="A71" s="1785" t="s">
        <v>1629</v>
      </c>
      <c r="D71" s="1786"/>
      <c r="E71" s="1786"/>
      <c r="F71" s="1786"/>
      <c r="G71" s="1786"/>
    </row>
    <row r="72" spans="1:13" s="1788" customFormat="1" ht="28.5" hidden="1">
      <c r="A72" s="1787" t="s">
        <v>1633</v>
      </c>
      <c r="C72" s="1789" t="s">
        <v>1624</v>
      </c>
      <c r="E72" s="1789" t="s">
        <v>1635</v>
      </c>
      <c r="G72" s="1789" t="s">
        <v>1630</v>
      </c>
      <c r="I72" s="1789" t="s">
        <v>1631</v>
      </c>
      <c r="K72" s="1789" t="s">
        <v>1632</v>
      </c>
    </row>
    <row r="73" spans="1:13" s="1489" customFormat="1" ht="30" hidden="1">
      <c r="A73" s="1791" t="s">
        <v>1607</v>
      </c>
      <c r="C73" s="1792">
        <v>540000</v>
      </c>
      <c r="D73" s="1792"/>
      <c r="E73" s="1792">
        <v>24691.358024691359</v>
      </c>
      <c r="F73" s="1792"/>
      <c r="G73" s="1792">
        <v>13333333333.333334</v>
      </c>
      <c r="H73" s="1792"/>
      <c r="I73" s="1792">
        <v>6666666667</v>
      </c>
      <c r="J73" s="1793"/>
      <c r="K73" s="1794">
        <v>-6666666666.333334</v>
      </c>
      <c r="L73" s="1793"/>
      <c r="M73" s="1793"/>
    </row>
    <row r="74" spans="1:13" s="1489" customFormat="1" ht="30" hidden="1">
      <c r="A74" s="1791" t="s">
        <v>1609</v>
      </c>
      <c r="C74" s="1792">
        <v>81000.000008100003</v>
      </c>
      <c r="D74" s="1792"/>
      <c r="E74" s="1792">
        <v>24691.358024691359</v>
      </c>
      <c r="F74" s="1792"/>
      <c r="G74" s="1792">
        <v>2000000000.2</v>
      </c>
      <c r="H74" s="1792"/>
      <c r="I74" s="1792">
        <v>1000000000</v>
      </c>
      <c r="J74" s="1793"/>
      <c r="K74" s="1794">
        <v>-1000000000.2</v>
      </c>
      <c r="L74" s="1793"/>
      <c r="M74" s="1793"/>
    </row>
    <row r="75" spans="1:13" s="1784" customFormat="1" ht="15" hidden="1" thickBot="1">
      <c r="A75" s="1795" t="s">
        <v>166</v>
      </c>
      <c r="C75" s="1796">
        <v>621000.00000809995</v>
      </c>
      <c r="D75" s="1790"/>
      <c r="E75" s="1796"/>
      <c r="F75" s="1790"/>
      <c r="G75" s="1796">
        <v>15333333333.533335</v>
      </c>
      <c r="H75" s="1790"/>
      <c r="I75" s="1796">
        <v>7666666667</v>
      </c>
      <c r="J75" s="1788"/>
      <c r="K75" s="1796">
        <v>-7666666666.5333338</v>
      </c>
      <c r="L75" s="1788"/>
      <c r="M75" s="1788"/>
    </row>
    <row r="76" spans="1:13" s="1489" customFormat="1" ht="15" hidden="1">
      <c r="A76" s="1791"/>
      <c r="C76" s="1792"/>
      <c r="D76" s="1792"/>
      <c r="E76" s="1792"/>
      <c r="F76" s="1792"/>
      <c r="G76" s="1792"/>
      <c r="H76" s="1792"/>
      <c r="I76" s="1792"/>
      <c r="J76" s="1793"/>
      <c r="K76" s="1794"/>
      <c r="L76" s="1793"/>
      <c r="M76" s="1793"/>
    </row>
    <row r="77" spans="1:13" s="1784" customFormat="1" ht="15" hidden="1">
      <c r="A77" s="1785" t="s">
        <v>1634</v>
      </c>
      <c r="D77" s="1786"/>
      <c r="E77" s="1786"/>
      <c r="F77" s="1786"/>
      <c r="G77" s="1786"/>
    </row>
    <row r="78" spans="1:13" ht="78.75" hidden="1" customHeight="1">
      <c r="A78" s="3185" t="s">
        <v>1840</v>
      </c>
      <c r="B78" s="3185"/>
      <c r="C78" s="3185"/>
      <c r="D78" s="3185"/>
      <c r="E78" s="3185"/>
      <c r="F78" s="3185"/>
      <c r="G78" s="3185"/>
      <c r="H78" s="3185"/>
      <c r="I78" s="3185"/>
      <c r="J78" s="3185"/>
      <c r="K78" s="3185"/>
      <c r="L78" s="3185"/>
      <c r="M78" s="3185"/>
    </row>
    <row r="79" spans="1:13" hidden="1">
      <c r="A79" s="1798"/>
    </row>
    <row r="80" spans="1:13" hidden="1">
      <c r="A80" s="1798"/>
    </row>
    <row r="81" spans="1:1" hidden="1">
      <c r="A81" s="1798"/>
    </row>
    <row r="82" spans="1:1" hidden="1"/>
    <row r="456" spans="3:40" ht="22.5" customHeight="1">
      <c r="C456" s="1799" t="s">
        <v>1899</v>
      </c>
      <c r="V456" s="1800">
        <v>0</v>
      </c>
      <c r="W456" s="1800"/>
      <c r="X456" s="1800"/>
      <c r="Y456" s="1800"/>
      <c r="Z456" s="1800"/>
      <c r="AA456" s="1800"/>
      <c r="AB456" s="1800"/>
      <c r="AC456" s="1800"/>
      <c r="AD456" s="1800"/>
      <c r="AE456" s="1800"/>
      <c r="AF456" s="1800">
        <v>0</v>
      </c>
      <c r="AG456" s="1800"/>
      <c r="AH456" s="1800"/>
      <c r="AI456" s="1800"/>
      <c r="AJ456" s="1800"/>
      <c r="AK456" s="1800"/>
      <c r="AL456" s="1800"/>
      <c r="AM456" s="1800"/>
      <c r="AN456" s="1800"/>
    </row>
    <row r="457" spans="3:40">
      <c r="C457" s="1797" t="s">
        <v>1900</v>
      </c>
    </row>
    <row r="468" spans="3:3">
      <c r="C468" s="1797" t="s">
        <v>1901</v>
      </c>
    </row>
    <row r="475" spans="3:3">
      <c r="C475" s="1797" t="s">
        <v>1357</v>
      </c>
    </row>
    <row r="484" spans="3:81">
      <c r="V484" s="1797">
        <v>0</v>
      </c>
      <c r="BZ484" s="1797">
        <v>491824158707</v>
      </c>
      <c r="CA484" s="1797">
        <v>391295946732</v>
      </c>
      <c r="CB484" s="1797">
        <v>-491824158707</v>
      </c>
      <c r="CC484" s="1797">
        <v>-391295946732</v>
      </c>
    </row>
    <row r="493" spans="3:81" ht="16.5" customHeight="1">
      <c r="C493" s="3158" t="s">
        <v>1903</v>
      </c>
      <c r="D493" s="3158"/>
      <c r="E493" s="3158"/>
      <c r="F493" s="3158"/>
      <c r="G493" s="3158"/>
      <c r="H493" s="3158"/>
      <c r="I493" s="3158"/>
      <c r="J493" s="3158"/>
      <c r="K493" s="3158"/>
      <c r="L493" s="3158"/>
      <c r="M493" s="3158"/>
      <c r="N493" s="3158"/>
      <c r="O493" s="3158"/>
      <c r="P493" s="3158"/>
      <c r="Q493" s="3158"/>
      <c r="R493" s="3158"/>
      <c r="S493" s="3158"/>
      <c r="T493" s="3158"/>
      <c r="U493" s="3158"/>
      <c r="V493" s="3158"/>
      <c r="W493" s="3158"/>
      <c r="X493" s="3158"/>
      <c r="Y493" s="3158"/>
      <c r="Z493" s="3158"/>
      <c r="AA493" s="3158"/>
      <c r="AB493" s="3158"/>
      <c r="AC493" s="3158"/>
      <c r="AD493" s="3158"/>
      <c r="AE493" s="3158"/>
      <c r="AF493" s="3158"/>
      <c r="AG493" s="3158"/>
      <c r="AH493" s="3158"/>
      <c r="AI493" s="3158"/>
      <c r="AJ493" s="3158"/>
      <c r="AK493" s="3158"/>
      <c r="AL493" s="3158"/>
      <c r="AM493" s="3158"/>
      <c r="AN493" s="3158"/>
    </row>
    <row r="501" spans="3:40" ht="15" customHeight="1">
      <c r="C501" s="3158" t="s">
        <v>1904</v>
      </c>
      <c r="D501" s="3158"/>
      <c r="E501" s="3158"/>
      <c r="F501" s="3158"/>
      <c r="G501" s="3158"/>
      <c r="H501" s="3158"/>
      <c r="I501" s="3158"/>
      <c r="J501" s="3158"/>
      <c r="K501" s="3158"/>
      <c r="L501" s="3158"/>
      <c r="M501" s="3158"/>
      <c r="N501" s="3158"/>
      <c r="O501" s="3158"/>
      <c r="P501" s="3158"/>
      <c r="Q501" s="3158"/>
      <c r="R501" s="3158"/>
      <c r="S501" s="3158"/>
      <c r="T501" s="3158"/>
      <c r="U501" s="3158"/>
      <c r="V501" s="3158"/>
      <c r="W501" s="3158"/>
      <c r="X501" s="3158"/>
      <c r="Y501" s="3158"/>
      <c r="Z501" s="3158"/>
      <c r="AA501" s="3158"/>
      <c r="AB501" s="3158"/>
      <c r="AC501" s="3158"/>
      <c r="AD501" s="3158"/>
      <c r="AE501" s="3158"/>
      <c r="AF501" s="3158"/>
      <c r="AG501" s="3158"/>
      <c r="AH501" s="3158"/>
      <c r="AI501" s="3158"/>
      <c r="AJ501" s="3158"/>
      <c r="AK501" s="3158"/>
      <c r="AL501" s="3158"/>
      <c r="AM501" s="3158"/>
      <c r="AN501" s="3158"/>
    </row>
    <row r="508" spans="3:40" ht="51" customHeight="1"/>
    <row r="509" spans="3:40" ht="18" customHeight="1">
      <c r="C509" s="3158" t="s">
        <v>1905</v>
      </c>
      <c r="D509" s="3158"/>
      <c r="E509" s="3158"/>
      <c r="F509" s="3158"/>
      <c r="G509" s="3158"/>
      <c r="H509" s="3158"/>
      <c r="I509" s="3158"/>
      <c r="J509" s="3158"/>
      <c r="K509" s="3158"/>
      <c r="L509" s="3158"/>
      <c r="M509" s="3158"/>
      <c r="N509" s="3158"/>
      <c r="O509" s="3158"/>
      <c r="P509" s="3158"/>
      <c r="Q509" s="3158"/>
      <c r="R509" s="3158"/>
      <c r="S509" s="3158"/>
      <c r="T509" s="3158"/>
      <c r="U509" s="3158"/>
      <c r="V509" s="3158"/>
      <c r="W509" s="3158"/>
      <c r="X509" s="3158"/>
      <c r="Y509" s="3158"/>
      <c r="Z509" s="3158"/>
      <c r="AA509" s="3158"/>
      <c r="AB509" s="3158"/>
      <c r="AC509" s="3158"/>
      <c r="AD509" s="3158"/>
      <c r="AE509" s="3158"/>
      <c r="AF509" s="3158"/>
      <c r="AG509" s="3158"/>
      <c r="AH509" s="3158"/>
      <c r="AI509" s="3158"/>
      <c r="AJ509" s="3158"/>
      <c r="AK509" s="3158"/>
      <c r="AL509" s="3158"/>
      <c r="AM509" s="3158"/>
      <c r="AN509" s="3158"/>
    </row>
    <row r="518" spans="3:3">
      <c r="C518" s="1801" t="s">
        <v>1906</v>
      </c>
    </row>
    <row r="519" spans="3:3">
      <c r="C519" s="1797" t="s">
        <v>1468</v>
      </c>
    </row>
    <row r="526" spans="3:3">
      <c r="C526" s="1801" t="s">
        <v>1907</v>
      </c>
    </row>
    <row r="536" spans="3:3">
      <c r="C536" s="1801" t="s">
        <v>1908</v>
      </c>
    </row>
    <row r="596" spans="3:40" ht="15" thickBot="1">
      <c r="C596" s="3181"/>
      <c r="D596" s="3181"/>
      <c r="E596" s="3181"/>
      <c r="F596" s="3181"/>
      <c r="G596" s="3181"/>
      <c r="H596" s="3181"/>
      <c r="I596" s="3181"/>
      <c r="J596" s="3181"/>
      <c r="K596" s="3181"/>
      <c r="L596" s="3181"/>
      <c r="M596" s="1802"/>
      <c r="N596" s="3184">
        <v>0</v>
      </c>
      <c r="O596" s="3184"/>
      <c r="P596" s="3184"/>
      <c r="Q596" s="3184"/>
      <c r="R596" s="3184"/>
      <c r="S596" s="3184"/>
      <c r="T596" s="3184"/>
      <c r="U596" s="3184"/>
      <c r="V596" s="1803"/>
      <c r="W596" s="3183">
        <v>0</v>
      </c>
      <c r="X596" s="3183"/>
      <c r="Y596" s="3183"/>
      <c r="Z596" s="3183"/>
      <c r="AA596" s="3183"/>
      <c r="AB596" s="3183"/>
      <c r="AC596" s="3183"/>
      <c r="AD596" s="3183"/>
      <c r="AE596" s="3183"/>
      <c r="AF596" s="3182">
        <v>0</v>
      </c>
      <c r="AG596" s="3182"/>
      <c r="AH596" s="3182"/>
      <c r="AI596" s="3182"/>
      <c r="AJ596" s="3182"/>
      <c r="AK596" s="3182"/>
      <c r="AL596" s="3182"/>
      <c r="AM596" s="3182"/>
      <c r="AN596" s="3182"/>
    </row>
    <row r="597" spans="3:40" ht="15" thickTop="1"/>
  </sheetData>
  <mergeCells count="81">
    <mergeCell ref="C53:D53"/>
    <mergeCell ref="F53:G53"/>
    <mergeCell ref="H53:J53"/>
    <mergeCell ref="K53:M53"/>
    <mergeCell ref="C56:D56"/>
    <mergeCell ref="C55:D55"/>
    <mergeCell ref="F55:G55"/>
    <mergeCell ref="H55:J55"/>
    <mergeCell ref="K55:M55"/>
    <mergeCell ref="C54:D54"/>
    <mergeCell ref="F54:G54"/>
    <mergeCell ref="H54:J54"/>
    <mergeCell ref="K54:M54"/>
    <mergeCell ref="C57:D57"/>
    <mergeCell ref="K56:M56"/>
    <mergeCell ref="K57:M57"/>
    <mergeCell ref="H56:J56"/>
    <mergeCell ref="H57:J57"/>
    <mergeCell ref="F56:G56"/>
    <mergeCell ref="F57:G57"/>
    <mergeCell ref="F65:G65"/>
    <mergeCell ref="H65:J65"/>
    <mergeCell ref="K65:M65"/>
    <mergeCell ref="C66:D66"/>
    <mergeCell ref="F66:G66"/>
    <mergeCell ref="H66:J66"/>
    <mergeCell ref="K66:M66"/>
    <mergeCell ref="C51:D51"/>
    <mergeCell ref="F51:G51"/>
    <mergeCell ref="H51:J51"/>
    <mergeCell ref="K51:M51"/>
    <mergeCell ref="C52:D52"/>
    <mergeCell ref="F52:G52"/>
    <mergeCell ref="H52:J52"/>
    <mergeCell ref="K52:M52"/>
    <mergeCell ref="C49:D49"/>
    <mergeCell ref="F49:G49"/>
    <mergeCell ref="H49:J49"/>
    <mergeCell ref="K49:M49"/>
    <mergeCell ref="C50:D50"/>
    <mergeCell ref="F50:G50"/>
    <mergeCell ref="H50:J50"/>
    <mergeCell ref="K50:M50"/>
    <mergeCell ref="A6:C6"/>
    <mergeCell ref="A78:M78"/>
    <mergeCell ref="C58:D58"/>
    <mergeCell ref="F58:G58"/>
    <mergeCell ref="H58:J58"/>
    <mergeCell ref="K58:M58"/>
    <mergeCell ref="C59:D59"/>
    <mergeCell ref="F59:G59"/>
    <mergeCell ref="H59:J59"/>
    <mergeCell ref="K59:M59"/>
    <mergeCell ref="C61:D61"/>
    <mergeCell ref="F61:G61"/>
    <mergeCell ref="H61:J61"/>
    <mergeCell ref="F67:G67"/>
    <mergeCell ref="H67:J67"/>
    <mergeCell ref="K67:M67"/>
    <mergeCell ref="C65:D65"/>
    <mergeCell ref="C509:AN509"/>
    <mergeCell ref="C596:L596"/>
    <mergeCell ref="AF596:AN596"/>
    <mergeCell ref="W596:AE596"/>
    <mergeCell ref="N596:U596"/>
    <mergeCell ref="C493:AN493"/>
    <mergeCell ref="C501:AN501"/>
    <mergeCell ref="K61:M61"/>
    <mergeCell ref="C63:D63"/>
    <mergeCell ref="F63:G63"/>
    <mergeCell ref="H63:J63"/>
    <mergeCell ref="K63:M63"/>
    <mergeCell ref="C64:D64"/>
    <mergeCell ref="F64:G64"/>
    <mergeCell ref="H64:J64"/>
    <mergeCell ref="K64:M64"/>
    <mergeCell ref="C62:D62"/>
    <mergeCell ref="F62:G62"/>
    <mergeCell ref="H62:J62"/>
    <mergeCell ref="K62:M62"/>
    <mergeCell ref="C67:D67"/>
  </mergeCells>
  <pageMargins left="0.74803149606299202" right="0.196850393700787" top="0.47244094488188998" bottom="0.39370078740157499" header="0.23622047244094499" footer="0.23622047244094499"/>
  <pageSetup paperSize="9" scale="97" firstPageNumber="40" orientation="landscape" useFirstPageNumber="1" horizontalDpi="4294967295" verticalDpi="4294967295" r:id="rId1"/>
  <headerFooter>
    <oddFooter>&amp;C&amp;P</oddFooter>
  </headerFooter>
  <rowBreaks count="2" manualBreakCount="2">
    <brk id="29" max="12" man="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Trọng yếu</vt:lpstr>
      <vt:lpstr>Phân tích</vt:lpstr>
      <vt:lpstr>Thuyết minh chênh lệch TT 200</vt:lpstr>
      <vt:lpstr>SH Thanh dat (2)</vt:lpstr>
      <vt:lpstr>SH Thanh dat (3)</vt:lpstr>
      <vt:lpstr>BCDPS Cty</vt:lpstr>
      <vt:lpstr>Bao cao</vt:lpstr>
      <vt:lpstr>Thuyet minh</vt:lpstr>
      <vt:lpstr>TMDau tu</vt:lpstr>
      <vt:lpstr>Thuyết minh vay</vt:lpstr>
      <vt:lpstr>Yếu tố</vt:lpstr>
      <vt:lpstr>Leadsheet 200</vt:lpstr>
      <vt:lpstr>TM TSCĐ</vt:lpstr>
      <vt:lpstr>Tinh CP luu hanh BQ</vt:lpstr>
      <vt:lpstr>Thuyết minh VCSH</vt:lpstr>
      <vt:lpstr>Đầu tư tài chính</vt:lpstr>
      <vt:lpstr>Tình hình sd vốn</vt:lpstr>
      <vt:lpstr>TRY</vt:lpstr>
      <vt:lpstr>PPLN</vt:lpstr>
      <vt:lpstr>'Bao cao'!Print_Area</vt:lpstr>
      <vt:lpstr>'Đầu tư tài chính'!Print_Area</vt:lpstr>
      <vt:lpstr>'Leadsheet 200'!Print_Area</vt:lpstr>
      <vt:lpstr>'Tinh CP luu hanh BQ'!Print_Area</vt:lpstr>
      <vt:lpstr>'Tình hình sd vốn'!Print_Area</vt:lpstr>
      <vt:lpstr>'TM TSCĐ'!Print_Area</vt:lpstr>
      <vt:lpstr>'TMDau tu'!Print_Area</vt:lpstr>
      <vt:lpstr>'Thuyet minh'!Print_Area</vt:lpstr>
      <vt:lpstr>'Thuyết minh chênh lệch TT 200'!Print_Area</vt:lpstr>
      <vt:lpstr>'Thuyết minh vay'!Print_Area</vt:lpstr>
      <vt:lpstr>'Thuyết minh VCSH'!Print_Area</vt:lpstr>
      <vt:lpstr>'Bao cao'!Print_Titles</vt:lpstr>
      <vt:lpstr>'Phân tích'!Print_Titles</vt:lpstr>
      <vt:lpstr>'TM TSCĐ'!Print_Titles</vt:lpstr>
      <vt:lpstr>'TMDau tu'!Print_Titles</vt:lpstr>
      <vt:lpstr>'Thuyet minh'!Print_Titles</vt:lpstr>
      <vt:lpstr>'Thuyết minh chênh lệch TT 200'!Print_Titles</vt:lpstr>
      <vt:lpstr>'Trọng yếu'!Print_Titles</vt:lpstr>
    </vt:vector>
  </TitlesOfParts>
  <Company>vapc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viethung</dc:creator>
  <cp:lastModifiedBy>Admin</cp:lastModifiedBy>
  <cp:lastPrinted>2019-03-29T04:12:52Z</cp:lastPrinted>
  <dcterms:created xsi:type="dcterms:W3CDTF">2005-10-29T00:26:08Z</dcterms:created>
  <dcterms:modified xsi:type="dcterms:W3CDTF">2019-03-30T02:01:22Z</dcterms:modified>
</cp:coreProperties>
</file>