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240" windowWidth="9465" windowHeight="4380" tabRatio="686" activeTab="5"/>
  </bookViews>
  <sheets>
    <sheet name="BS" sheetId="1" r:id="rId1"/>
    <sheet name="PLI" sheetId="2" r:id="rId2"/>
    <sheet name="Thuyet minh" sheetId="3" r:id="rId3"/>
    <sheet name="CF " sheetId="4" r:id="rId4"/>
    <sheet name="TSCĐ" sheetId="5" r:id="rId5"/>
    <sheet name="Von" sheetId="6" r:id="rId6"/>
  </sheets>
  <externalReferences>
    <externalReference r:id="rId9"/>
    <externalReference r:id="rId10"/>
  </externalReferences>
  <definedNames>
    <definedName name="__IntlFixup" hidden="1">TRUE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_Button" hidden="1">"Primark_SUMMER_1998_SUMMARY_List"</definedName>
    <definedName name="AccessDatabase" hidden="1">"H:\My Documents\PLAN\Primark.mdb"</definedName>
    <definedName name="AS2DocOpenMode" hidden="1">"AS2DocumentEdit"</definedName>
    <definedName name="AS2DocOpenMode" hidden="1">"AS2DocumentEdit"</definedName>
    <definedName name="CPK" localSheetId="3" hidden="1">{"'Sheet1'!$L$16"}</definedName>
    <definedName name="CPK" hidden="1">{"'Sheet1'!$L$16"}</definedName>
    <definedName name="CT4" localSheetId="3" hidden="1">{"'Sheet1'!$L$16"}</definedName>
    <definedName name="CT4" hidden="1">{"'Sheet1'!$L$16"}</definedName>
    <definedName name="e" hidden="1">#REF!</definedName>
    <definedName name="h" localSheetId="3" hidden="1">{"'Sheet1'!$L$16"}</definedName>
    <definedName name="h" localSheetId="3" hidden="1">{"'Sheet1'!$L$16"}</definedName>
    <definedName name="h" hidden="1">{"'Sheet1'!$L$16"}</definedName>
    <definedName name="h" hidden="1">{"'Sheet1'!$L$16"}</definedName>
    <definedName name="HTML_CodePage" hidden="1">950</definedName>
    <definedName name="HTML_CodePage" hidden="1">950</definedName>
    <definedName name="HTML_Control" localSheetId="3" hidden="1">{"'Sheet1'!$L$16"}</definedName>
    <definedName name="HTML_Control" localSheetId="3" hidden="1">{"'Sheet1'!$L$16"}</definedName>
    <definedName name="HTML_Control" hidden="1">{"'Sheet1'!$L$16"}</definedName>
    <definedName name="HTML_Control" hidden="1">{"'Sheet1'!$L$16"}</definedName>
    <definedName name="HTML_Description" hidden="1">""</definedName>
    <definedName name="HTML_Description" hidden="1">""</definedName>
    <definedName name="HTML_Email" hidden="1">""</definedName>
    <definedName name="HTML_Email" hidden="1">""</definedName>
    <definedName name="HTML_Header" hidden="1">"Sheet1"</definedName>
    <definedName name="HTML_Header" hidden="1">"Sheet1"</definedName>
    <definedName name="HTML_LastUpdate" hidden="1">"2000/9/14"</definedName>
    <definedName name="HTML_LastUpdate" hidden="1">"2000/9/14"</definedName>
    <definedName name="HTML_LineAfter" hidden="1">FALSE</definedName>
    <definedName name="HTML_LineAfter" hidden="1">FALSE</definedName>
    <definedName name="HTML_LineBefore" hidden="1">FALSE</definedName>
    <definedName name="HTML_LineBefore" hidden="1">FALSE</definedName>
    <definedName name="HTML_Name" hidden="1">"J.C.WONG"</definedName>
    <definedName name="HTML_Name" hidden="1">"J.C.WONG"</definedName>
    <definedName name="HTML_OBDlg2" hidden="1">TRUE</definedName>
    <definedName name="HTML_OBDlg2" hidden="1">TRUE</definedName>
    <definedName name="HTML_OBDlg4" hidden="1">TRUE</definedName>
    <definedName name="HTML_OBDlg4" hidden="1">TRUE</definedName>
    <definedName name="HTML_OS" hidden="1">0</definedName>
    <definedName name="HTML_OS" hidden="1">0</definedName>
    <definedName name="HTML_PathFile" hidden="1">"C:\2689\Q\國內\00q3961台化龍德PTA3建造\MyHTML.htm"</definedName>
    <definedName name="HTML_PathFile" hidden="1">"C:\2689\Q\國內\00q3961台化龍德PTA3建造\MyHTML.htm"</definedName>
    <definedName name="HTML_Title" hidden="1">"00Q3961-SUM"</definedName>
    <definedName name="HTML_Title" hidden="1">"00Q3961-SUM"</definedName>
    <definedName name="huy" localSheetId="3" hidden="1">{"'Sheet1'!$L$16"}</definedName>
    <definedName name="huy" localSheetId="3" hidden="1">{"'Sheet1'!$L$16"}</definedName>
    <definedName name="huy" hidden="1">{"'Sheet1'!$L$16"}</definedName>
    <definedName name="huy" hidden="1">{"'Sheet1'!$L$16"}</definedName>
    <definedName name="huy2" localSheetId="3" hidden="1">{"'Sheet1'!$L$16"}</definedName>
    <definedName name="huy2" hidden="1">{"'Sheet1'!$L$16"}</definedName>
    <definedName name="K" hidden="1">#REF!</definedName>
    <definedName name="l" localSheetId="3" hidden="1">{"'Sheet1'!$L$16"}</definedName>
    <definedName name="l" hidden="1">{"'Sheet1'!$L$16"}</definedName>
    <definedName name="_xlnm.Print_Area" localSheetId="0">'BS'!$A$1:$E$127</definedName>
    <definedName name="_xlnm.Print_Area" localSheetId="3">'CF '!$A$1:$E$51</definedName>
    <definedName name="_xlnm.Print_Area" localSheetId="1">'PLI'!$A$1:$G$53</definedName>
    <definedName name="_xlnm.Print_Area" localSheetId="2">'Thuyet minh'!$A$1:$F$572</definedName>
    <definedName name="_xlnm.Print_Area" localSheetId="5">'Von'!$A$1:$J$56</definedName>
    <definedName name="_xlnm.Print_Titles" localSheetId="1">'PLI'!$8:$9</definedName>
    <definedName name="_xlnm.Print_Titles" localSheetId="2">'Thuyet minh'!$1:$7</definedName>
    <definedName name="SD" localSheetId="3" hidden="1">{"'Sheet1'!$L$16"}</definedName>
    <definedName name="SD" hidden="1">{"'Sheet1'!$L$16"}</definedName>
    <definedName name="T2.2006" localSheetId="3" hidden="1">{"'Sheet1'!$L$16"}</definedName>
    <definedName name="T2.2006" hidden="1">{"'Sheet1'!$L$16"}</definedName>
    <definedName name="wrn.chi._.tiÆt." localSheetId="3" hidden="1">{#N/A,#N/A,FALSE,"Chi ti?t"}</definedName>
    <definedName name="wrn.chi._.tiÆt." hidden="1">{#N/A,#N/A,FALSE,"Chi ti?t"}</definedName>
    <definedName name="wrn.RPT1." localSheetId="3" hidden="1">{#N/A,#N/A,FALSE,"Sheet1"}</definedName>
    <definedName name="wrn.RPT1." hidden="1">{#N/A,#N/A,FALSE,"Sheet1"}</definedName>
    <definedName name="xcv" localSheetId="3" hidden="1">{"'Sheet1'!$L$16"}</definedName>
    <definedName name="xcv" hidden="1">{"'Sheet1'!$L$16"}</definedName>
    <definedName name="XN908nam2003" localSheetId="3" hidden="1">{"'Sheet1'!$L$16"}</definedName>
    <definedName name="XN908nam2003" hidden="1">{"'Sheet1'!$L$16"}</definedName>
  </definedNames>
  <calcPr fullCalcOnLoad="1"/>
</workbook>
</file>

<file path=xl/comments1.xml><?xml version="1.0" encoding="utf-8"?>
<comments xmlns="http://schemas.openxmlformats.org/spreadsheetml/2006/main">
  <authors>
    <author>VAE</author>
    <author>Microsoft Cop.</author>
  </authors>
  <commentList>
    <comment ref="E60" authorId="0">
      <text>
        <r>
          <rPr>
            <b/>
            <sz val="8"/>
            <rFont val="Tahoma"/>
            <family val="2"/>
          </rPr>
          <t xml:space="preserve">VAE:
bao gom tai khoan 244
</t>
        </r>
      </text>
    </comment>
    <comment ref="E90" authorId="1">
      <text>
        <r>
          <rPr>
            <b/>
            <sz val="8"/>
            <rFont val="Tahoma"/>
            <family val="2"/>
          </rPr>
          <t>Microsoft Cop.:</t>
        </r>
        <r>
          <rPr>
            <sz val="8"/>
            <rFont val="Tahoma"/>
            <family val="2"/>
          </rPr>
          <t xml:space="preserve">
 344</t>
        </r>
      </text>
    </comment>
  </commentList>
</comments>
</file>

<file path=xl/comments2.xml><?xml version="1.0" encoding="utf-8"?>
<comments xmlns="http://schemas.openxmlformats.org/spreadsheetml/2006/main">
  <authors>
    <author>winxp3</author>
  </authors>
  <commentList>
    <comment ref="F20" authorId="0">
      <text>
        <r>
          <rPr>
            <b/>
            <sz val="8"/>
            <rFont val="Tahoma"/>
            <family val="0"/>
          </rPr>
          <t>winxp3:</t>
        </r>
        <r>
          <rPr>
            <sz val="8"/>
            <rFont val="Tahoma"/>
            <family val="0"/>
          </rPr>
          <t xml:space="preserve">
Giảm LN CMC 258.057.702 đ chi phí bảo hiểm</t>
        </r>
      </text>
    </comment>
  </commentList>
</comments>
</file>

<file path=xl/comments3.xml><?xml version="1.0" encoding="utf-8"?>
<comments xmlns="http://schemas.openxmlformats.org/spreadsheetml/2006/main">
  <authors>
    <author>YlmF</author>
    <author>QuangHuy</author>
    <author>winxp3</author>
  </authors>
  <commentList>
    <comment ref="F432" authorId="0">
      <text>
        <r>
          <rPr>
            <b/>
            <sz val="8"/>
            <rFont val="Tahoma"/>
            <family val="2"/>
          </rPr>
          <t>YlmF:</t>
        </r>
        <r>
          <rPr>
            <sz val="8"/>
            <rFont val="Tahoma"/>
            <family val="2"/>
          </rPr>
          <t xml:space="preserve">
</t>
        </r>
      </text>
    </comment>
    <comment ref="E521" authorId="1">
      <text>
        <r>
          <rPr>
            <b/>
            <sz val="8"/>
            <rFont val="Tahoma"/>
            <family val="2"/>
          </rPr>
          <t>QuangHuy:</t>
        </r>
        <r>
          <rPr>
            <sz val="8"/>
            <rFont val="Tahoma"/>
            <family val="2"/>
          </rPr>
          <t xml:space="preserve">
</t>
        </r>
      </text>
    </comment>
    <comment ref="E242" authorId="2">
      <text>
        <r>
          <rPr>
            <b/>
            <sz val="8"/>
            <rFont val="Tahoma"/>
            <family val="2"/>
          </rPr>
          <t xml:space="preserve">Loại trừ : 700.000.000 vay LICOGI13
</t>
        </r>
      </text>
    </comment>
    <comment ref="F242" authorId="2">
      <text>
        <r>
          <rPr>
            <b/>
            <sz val="8"/>
            <rFont val="Tahoma"/>
            <family val="2"/>
          </rPr>
          <t>winxp3:</t>
        </r>
        <r>
          <rPr>
            <sz val="8"/>
            <rFont val="Tahoma"/>
            <family val="2"/>
          </rPr>
          <t xml:space="preserve">
Lọa trừ 700.000.000 vay LICOGI13
</t>
        </r>
      </text>
    </comment>
    <comment ref="E544" authorId="2">
      <text>
        <r>
          <rPr>
            <b/>
            <sz val="8"/>
            <rFont val="Tahoma"/>
            <family val="0"/>
          </rPr>
          <t>winxp3:</t>
        </r>
        <r>
          <rPr>
            <sz val="8"/>
            <rFont val="Tahoma"/>
            <family val="0"/>
          </rPr>
          <t xml:space="preserve">
Kiểm tra
</t>
        </r>
      </text>
    </comment>
    <comment ref="F543" authorId="2">
      <text>
        <r>
          <rPr>
            <b/>
            <sz val="8"/>
            <rFont val="Tahoma"/>
            <family val="0"/>
          </rPr>
          <t>winxp3:</t>
        </r>
        <r>
          <rPr>
            <sz val="8"/>
            <rFont val="Tahoma"/>
            <family val="0"/>
          </rPr>
          <t xml:space="preserve">
Loại trừ bán tài sản cho CMC</t>
        </r>
      </text>
    </comment>
    <comment ref="F553" authorId="2">
      <text>
        <r>
          <rPr>
            <b/>
            <sz val="8"/>
            <rFont val="Tahoma"/>
            <family val="0"/>
          </rPr>
          <t>winxp3:</t>
        </r>
        <r>
          <rPr>
            <sz val="8"/>
            <rFont val="Tahoma"/>
            <family val="0"/>
          </rPr>
          <t xml:space="preserve">
Loại trừ bán TS CMC</t>
        </r>
      </text>
    </comment>
    <comment ref="F558" authorId="2">
      <text>
        <r>
          <rPr>
            <b/>
            <sz val="8"/>
            <rFont val="Tahoma"/>
            <family val="0"/>
          </rPr>
          <t>winxp3:</t>
        </r>
        <r>
          <rPr>
            <sz val="8"/>
            <rFont val="Tahoma"/>
            <family val="0"/>
          </rPr>
          <t xml:space="preserve">
Loại trừ mau tài sản CMC</t>
        </r>
      </text>
    </comment>
  </commentList>
</comments>
</file>

<file path=xl/sharedStrings.xml><?xml version="1.0" encoding="utf-8"?>
<sst xmlns="http://schemas.openxmlformats.org/spreadsheetml/2006/main" count="908" uniqueCount="499">
  <si>
    <t>01/01/2014</t>
  </si>
  <si>
    <t>Lũy kế từ đầu năm đến cuối quý này (năm nay)</t>
  </si>
  <si>
    <t>Lũy kế từ đầu năm đến cuối quý này  (năm trước)</t>
  </si>
  <si>
    <t>- Số dư ngày 01/01/2014</t>
  </si>
  <si>
    <t>- Tại ngày 01/01/2014</t>
  </si>
  <si>
    <t>Số dư ngày 31/12/2013</t>
  </si>
  <si>
    <t>Ảnh hưởng do điều chỉnh hồi tố khoản phạt thuế tại CMC</t>
  </si>
  <si>
    <t>Quý II năm 2014</t>
  </si>
  <si>
    <t>Tại ngày 30 tháng 06 năm 2014</t>
  </si>
  <si>
    <t>Quý II Năm 2014</t>
  </si>
  <si>
    <t>Qúy II Năm 2014</t>
  </si>
  <si>
    <t>30/06/2014</t>
  </si>
  <si>
    <t>Công ty CP Vật liệu chuyên dụng LICOGI 13</t>
  </si>
  <si>
    <t>9. Quỹ phát triển khoa học công nghệ</t>
  </si>
  <si>
    <t>Là số liệu được lấy từ Báo cáo tài chính hợp nhất cho kỳ hoạt động từ ngày 01/01/2013 đến ngày 30/06/2013</t>
  </si>
  <si>
    <t>Mẫu số: B03-DN</t>
  </si>
  <si>
    <t>Đường Khuất Duy Tiến - Nhân Chính - Thanh Xuân - Hà Nội</t>
  </si>
  <si>
    <t>BÁO CÁO LƯU CHUYỂN TIỀN TỆ HỢP NHẤT</t>
  </si>
  <si>
    <t>(Theo phương pháp trực tiếp) (*)</t>
  </si>
  <si>
    <t>1</t>
  </si>
  <si>
    <t>2</t>
  </si>
  <si>
    <t>3</t>
  </si>
  <si>
    <t>I. LƯU CHUYỂN TIỀN TỪ HOẠT ĐỘNG SẢN XUẤT KINH DOANH</t>
  </si>
  <si>
    <t>1. Tiền thu từ bán hàng, cung cấp dịch vụ và doanh thu khác.</t>
  </si>
  <si>
    <t>2. Tiền chi trả cho người cung cấp hàng hóa và dịch vụ.</t>
  </si>
  <si>
    <t>3. Tiền chi trả cho người lao động.</t>
  </si>
  <si>
    <t>4. Tiền chi trả lãi vay.</t>
  </si>
  <si>
    <t>5. Tiền chi nộp thuế thu nhập doanh nghiệp.</t>
  </si>
  <si>
    <t>6. Tiền thu khác từ họat động kinh doanh.</t>
  </si>
  <si>
    <t>7. Tiền chi khác cho hoạt động kinh doanh.</t>
  </si>
  <si>
    <t>Lưu chuyển tiền thuần từ họat động sản xuất kinh doanh.</t>
  </si>
  <si>
    <t>II. LƯU CHUYỂN TIỀN TỪ HỌAT ĐỘNG ĐẦU TƯ.</t>
  </si>
  <si>
    <t>1. Tiền chi mua sắm, xây dựng TCSĐ và các tài sản dài hạn khác.</t>
  </si>
  <si>
    <t>2. Tiền thu hồi từ thanh lý, nhượng bán TSCĐ và tài sản dài hạn khác.</t>
  </si>
  <si>
    <t>3. Tiền chi cho vay, mua công cụ nợ của đơn vị khác.</t>
  </si>
  <si>
    <t>4. Tiền thu hồi cho vay, bán lại các công cụ nợ của đơn vị khác.</t>
  </si>
  <si>
    <t>5. Tiền chi đầu tư góp vốn vào đơn vị khác.</t>
  </si>
  <si>
    <t>6. Tiền thu đầu tư góp vốn vào đơn vị khác.</t>
  </si>
  <si>
    <t>26</t>
  </si>
  <si>
    <t>7. Tiền thu lãi cho vay, cổ tức và lợi nhuận được chia.</t>
  </si>
  <si>
    <t>27</t>
  </si>
  <si>
    <t>Lưu chuyển tiền thuần từ họat động đầu tư.</t>
  </si>
  <si>
    <t>III. LƯU CHUYỂN TIỀN THUẦN TỪ HOẠT ĐỘNG TÀI CHÍNH</t>
  </si>
  <si>
    <t>1. Tiền thu từ phát hành cổ phiếu, nhận vốn góp của chủ sở hữu.</t>
  </si>
  <si>
    <t>2. Tiền chi trả vốn góp cho các chủ sở hữu, mua lại cổ phiếu của doanh nghiệp đã phát hành.</t>
  </si>
  <si>
    <t>3. Tiền vay ngắn hạn dài hạn nhận được.</t>
  </si>
  <si>
    <t>33</t>
  </si>
  <si>
    <t>4. Tiền chi trả nợ gốc vay.</t>
  </si>
  <si>
    <t>34</t>
  </si>
  <si>
    <t>5. Tiền chi trả nợ thuê tài chính.</t>
  </si>
  <si>
    <t>35</t>
  </si>
  <si>
    <t>6. Cổ tức, lợi nhuận đã trả cho chủ sở hữu.</t>
  </si>
  <si>
    <t>36</t>
  </si>
  <si>
    <t>Lưu chuyển tiền thuần trong kỳ (20+30+40)</t>
  </si>
  <si>
    <t>Những ảnh hưởng của thay đổi tỷ giá hối đoái đổi ngoại tệ</t>
  </si>
  <si>
    <t>Tiền và tương đương tiền cuối kỳ (50+60+61)</t>
  </si>
  <si>
    <t xml:space="preserve">                     Người lập biểu                          </t>
  </si>
  <si>
    <t>Tổng giám đốc</t>
  </si>
  <si>
    <t>Công ty CP Licogi 13 - Quản lý và Kinh doanh Bất động sản</t>
  </si>
  <si>
    <t xml:space="preserve">BẢN THUYẾT MINH BÁO CÁO TÀI CHÍNH HỢP NHẤT </t>
  </si>
  <si>
    <t>NĂM NAY</t>
  </si>
  <si>
    <t>NĂM TRƯỚC</t>
  </si>
  <si>
    <t>Công ty CP Licogi 13 - Vật liệu xây dựng</t>
  </si>
  <si>
    <t>Công ty CP Licogi 13 - Quản lý và KD bất động sản</t>
  </si>
  <si>
    <t>Công ty CP Licogi 13 - Quản lý và Kinh doanh bất động sản</t>
  </si>
  <si>
    <t>Sửa chữa lớn tài sản cố định</t>
  </si>
  <si>
    <t>Thuế khác</t>
  </si>
  <si>
    <t>Công ty Minh Ánh - Đặt cọc vỏ bình oxy</t>
  </si>
  <si>
    <t>Phương tiện    
vận tải</t>
  </si>
  <si>
    <t>Máy móc
thiết bị</t>
  </si>
  <si>
    <t>Thiết bị 
dụng cụ quản lý</t>
  </si>
  <si>
    <t xml:space="preserve">BÁO CÁO TÀI CHÍNH HỢP NHẤT </t>
  </si>
  <si>
    <t xml:space="preserve">BẢNG CÂN ĐỐI KẾ TOÁN HỢP NHẤT </t>
  </si>
  <si>
    <t xml:space="preserve">BÁO CÁO KẾT QUẢ HOẠT ĐỘNG KINH DOANH HỢP NHẤT </t>
  </si>
  <si>
    <t>Thặng dư
vốn cổ phần</t>
  </si>
  <si>
    <t>Lợi nhuận    
 chưa phân phối</t>
  </si>
  <si>
    <t>Số dư ngày 01/01/2010</t>
  </si>
  <si>
    <t>Tăng vốn trong năm trước</t>
  </si>
  <si>
    <t>Giảm do nộp về Sở TC</t>
  </si>
  <si>
    <t xml:space="preserve">Trích các quỹ </t>
  </si>
  <si>
    <t>VI.14</t>
  </si>
  <si>
    <t>Tòa nhà Licogi 13, đường Khuất Duy Tiến - P.Nhân Chính - Q.Thanh Xuân - Hà Nội</t>
  </si>
  <si>
    <t>Tel: 04 35 534 369             Fax: 04 38 544 107</t>
  </si>
  <si>
    <t>Tòa nhà Licogi 13 - Khuất Duy Tiến - Nhân Chính - Thanh Xuân - Hà Nội</t>
  </si>
  <si>
    <t xml:space="preserve"> </t>
  </si>
  <si>
    <t>Tăng trong năm nay</t>
  </si>
  <si>
    <t>3. Cổ phiếu quỹ</t>
  </si>
  <si>
    <t>Tel: 043 5 534 369           Fax: 042 8 544 107</t>
  </si>
  <si>
    <t>Thông tin bổ sung cho các khoản mục trình bày trong Báo cáo kết quả hoạt động kinh doanh hợp nhất giữa niên độ</t>
  </si>
  <si>
    <r>
      <t>TỔNG CỘNG NGUỒN VỐN</t>
    </r>
    <r>
      <rPr>
        <b/>
        <sz val="11"/>
        <rFont val="Times New Roman"/>
        <family val="1"/>
      </rPr>
      <t xml:space="preserve"> (440=300+400+439)</t>
    </r>
  </si>
  <si>
    <t>Vốn Nhà nước</t>
  </si>
  <si>
    <t>20.</t>
  </si>
  <si>
    <t>Chi phí khấu hao tài sản cố định</t>
  </si>
  <si>
    <t>Chi phí dịch vụ mua ngoài</t>
  </si>
  <si>
    <t>Chi phí khác bằng tiền</t>
  </si>
  <si>
    <t>Người mua trả tiền trước</t>
  </si>
  <si>
    <t>Hàng tồn kho</t>
  </si>
  <si>
    <t>Thành phẩm tồn kho</t>
  </si>
  <si>
    <t>Vay và nợ ngắn hạn</t>
  </si>
  <si>
    <t>Vay và nợ dài hạn</t>
  </si>
  <si>
    <t>Vay dài hạn</t>
  </si>
  <si>
    <t>Nợ dài hạn</t>
  </si>
  <si>
    <t>- Tạo ra từ nội bộ doanh nghiệp</t>
  </si>
  <si>
    <t>Vốn chủ sở hữu</t>
  </si>
  <si>
    <t>Tiền mặt tại quỹ</t>
  </si>
  <si>
    <t>Bảng đối chiếu biến động của vốn chủ sở hữu</t>
  </si>
  <si>
    <t>Giảm vốn trong năm nay</t>
  </si>
  <si>
    <t>- Tăng do hợp nhất kinh doanh</t>
  </si>
  <si>
    <t xml:space="preserve">      Đơn vị tính: VND</t>
  </si>
  <si>
    <t>6. Doanh thu hoạt động tài chính</t>
  </si>
  <si>
    <t>7. Chi phí tài chính</t>
  </si>
  <si>
    <t xml:space="preserve">    Trong đó: Chi phí lãi vay </t>
  </si>
  <si>
    <t>8. Chi phí bán hàng</t>
  </si>
  <si>
    <t>9. Chi phí quản lý doanh nghiệp</t>
  </si>
  <si>
    <t>12. Chi phí khác</t>
  </si>
  <si>
    <t>16. Chi phí thuế TNDN hiện hành</t>
  </si>
  <si>
    <t>17. Chi phí thuế TNDN hoãn lại</t>
  </si>
  <si>
    <t>- Trích lập quỹ đầu tư phát triển</t>
  </si>
  <si>
    <t>- Trích lập quỹ dự phòng tài chính</t>
  </si>
  <si>
    <t>- Trích lập quỹ dự khỏc</t>
  </si>
  <si>
    <t>- Trích lập quỹ khen thưởng phúc lợi</t>
  </si>
  <si>
    <t>Tiền và tương đương tiền đầu kỳ</t>
  </si>
  <si>
    <t>Đơn vị tính: VND</t>
  </si>
  <si>
    <t>Lưu chuyển tiền thuần từ hoạt động tài chính</t>
  </si>
  <si>
    <t>- Mua trong năm</t>
  </si>
  <si>
    <t>- Khấu hao trong năm</t>
  </si>
  <si>
    <t>(tiếp theo)</t>
  </si>
  <si>
    <t>Khoản mục</t>
  </si>
  <si>
    <t>- Chuyển sang BĐS đầu tư</t>
  </si>
  <si>
    <t>- Đầu tư XDCB hoàn thành</t>
  </si>
  <si>
    <t>- Số dư ngày 31/12/2007</t>
  </si>
  <si>
    <t>Tài sản          cố định khác</t>
  </si>
  <si>
    <t>Giàn giáo coppha</t>
  </si>
  <si>
    <t>- Tăng khác</t>
  </si>
  <si>
    <t>- Giảm khác</t>
  </si>
  <si>
    <t>Giá trị hao mòn luỹ kế</t>
  </si>
  <si>
    <t xml:space="preserve">Giá trị còn lại </t>
  </si>
  <si>
    <t>- Thanh lý, nhượng bán</t>
  </si>
  <si>
    <t>Tăng giảm tài sản cố định hữu hình</t>
  </si>
  <si>
    <t>Nguyên giá TSCĐ hữu hình</t>
  </si>
  <si>
    <t>1. Tiền</t>
  </si>
  <si>
    <t>Tổng cộng</t>
  </si>
  <si>
    <t>3. Phải thu nội bộ ngắn hạn</t>
  </si>
  <si>
    <t>7. Phải trả nội bộ</t>
  </si>
  <si>
    <t>A. Nợ phải trả (300 = 310 + 330)</t>
  </si>
  <si>
    <t>I. Nợ ngắn hạn</t>
  </si>
  <si>
    <t>I. Vốn chủ sở hữu</t>
  </si>
  <si>
    <t>8. Phải trả theo tiến độ hợp đồng</t>
  </si>
  <si>
    <t>Nguyễn Thị Thơm</t>
  </si>
  <si>
    <t>2. Thuế GTGT được khấu trừ</t>
  </si>
  <si>
    <t>III. Bất động sản đầu tư</t>
  </si>
  <si>
    <t>VI. Lợi thế thương mại</t>
  </si>
  <si>
    <t>3. Người mua trả tiền trước</t>
  </si>
  <si>
    <t>5. Phải trả người lao động</t>
  </si>
  <si>
    <t>2. Thặng dư vốn cổ phần</t>
  </si>
  <si>
    <t>Người lập biểu</t>
  </si>
  <si>
    <t>1. Đầu tư ngắn hạn</t>
  </si>
  <si>
    <t>A. Tài sản ngắn hạn</t>
  </si>
  <si>
    <t>IV. Hàng tồn kho</t>
  </si>
  <si>
    <t>1. Hàng tồn kho</t>
  </si>
  <si>
    <t xml:space="preserve">B. Tài sản dài hạn </t>
  </si>
  <si>
    <t>3. Phải thu dài hạn nội bộ</t>
  </si>
  <si>
    <t xml:space="preserve">II. Tài sản cố định </t>
  </si>
  <si>
    <t>1. Vay và nợ ngắn hạn</t>
  </si>
  <si>
    <t xml:space="preserve">II. Nợ dài hạn </t>
  </si>
  <si>
    <t>2. Phải trả dài hạn nội bộ</t>
  </si>
  <si>
    <t>4. Vay và nợ dài hạn</t>
  </si>
  <si>
    <t>5. Thuế thu nhập hoãn lại phải trả</t>
  </si>
  <si>
    <t>I. Tiền và các khoản tương đương tiền</t>
  </si>
  <si>
    <t>2. Các khoản tương đương tiền</t>
  </si>
  <si>
    <t>III. Các khoản phải thu ngắn hạn</t>
  </si>
  <si>
    <t>1. Phải thu của khách hàng</t>
  </si>
  <si>
    <t xml:space="preserve">2. Trả trước cho người bán </t>
  </si>
  <si>
    <t>V. Tài sản ngắn hạn khác</t>
  </si>
  <si>
    <t>3. Thuế và các khoản phải thu Nhà nước</t>
  </si>
  <si>
    <t>I. Các khoản phải thu dài hạn</t>
  </si>
  <si>
    <t>1. Phải thu dài hạn của khách hàng</t>
  </si>
  <si>
    <t>2. Vốn kinh doanh ở các đơn vị trực thuộc</t>
  </si>
  <si>
    <t>4. Phải thu dài hạn khác</t>
  </si>
  <si>
    <t>V. Tài sản dài hạn khác</t>
  </si>
  <si>
    <t>3. Tài sản dài hạn khác</t>
  </si>
  <si>
    <t>2. Phải trả người bán</t>
  </si>
  <si>
    <t>4. Thuế và các khoản phải nộp Nhà nước</t>
  </si>
  <si>
    <t>9. Các khoản phải trả phải nộp ngắn hạn khác</t>
  </si>
  <si>
    <t>1. Phải trả dài hạn người bán</t>
  </si>
  <si>
    <t>3. Phải trả dài hạn khác</t>
  </si>
  <si>
    <t>3. Vốn khác của chủ sở hữu</t>
  </si>
  <si>
    <t>Kế toán trưởng</t>
  </si>
  <si>
    <t xml:space="preserve">- Nguyên giá </t>
  </si>
  <si>
    <t>4. Chênh lệch đánh giá lại tài sản</t>
  </si>
  <si>
    <t>5. Chênh lệch tỷ giá hối đoái</t>
  </si>
  <si>
    <t>2. Dự phòng giảm giá chứng khoán đầu tư ngắn hạn</t>
  </si>
  <si>
    <t>2. Dự phòng giảm giá hàng tồn kho</t>
  </si>
  <si>
    <t xml:space="preserve">- Giá trị hao mòn luỹ kế </t>
  </si>
  <si>
    <t>10. Dự phòng phải trả ngắn hạn</t>
  </si>
  <si>
    <t>6. Dự phòng trợ cấp mất việc làm</t>
  </si>
  <si>
    <t>7. Dự phòng phải trả dài hạn</t>
  </si>
  <si>
    <t>5. Dự phòng phải thu dài hạn khó đòi</t>
  </si>
  <si>
    <t>1. Đầu tư vào Công ty con</t>
  </si>
  <si>
    <t>2. Đầu tư vào Công ty liên kết, liên doanh</t>
  </si>
  <si>
    <t>1. Quỹ khen thưởng, phúc lợi</t>
  </si>
  <si>
    <t>1. TSCĐ hữu hình</t>
  </si>
  <si>
    <t>3. TSCĐ vô hình</t>
  </si>
  <si>
    <t>Đơn vị tính : VND</t>
  </si>
  <si>
    <t>II. Các khoản đầu tư tài chính ngắn hạn</t>
  </si>
  <si>
    <t>1. Chi phí trả trước ngắn hạn</t>
  </si>
  <si>
    <t>2. TSCĐ thuê tài chính</t>
  </si>
  <si>
    <t>4. Chi phí xây dựng cơ bản dở dang</t>
  </si>
  <si>
    <t>IV. Các khoản đầu tư tài chính dài hạn</t>
  </si>
  <si>
    <t>1. Chi phí trả trước dài hạn</t>
  </si>
  <si>
    <t>6. Chi phí phải trả</t>
  </si>
  <si>
    <t>II. Nguồn kinh phí và quỹ khác</t>
  </si>
  <si>
    <t>2. Nguồn kinh phí</t>
  </si>
  <si>
    <t>3. Nguồn kinh phí đã hình thành TSCĐ</t>
  </si>
  <si>
    <t>C. Lợi ích của cổ đông thiểu số</t>
  </si>
  <si>
    <t>22. Lãi kỳ trước chuyển sang</t>
  </si>
  <si>
    <t>1. Doanh thu bán hàng và cung cấp dịch vụ</t>
  </si>
  <si>
    <t xml:space="preserve">2. Các khoản giảm trừ doanh thu </t>
  </si>
  <si>
    <t xml:space="preserve">4. Giá vốn hàng bán </t>
  </si>
  <si>
    <t>11. Thu nhập khác</t>
  </si>
  <si>
    <t>13. Lợi nhuận khác ( 40 = 31 - 32)</t>
  </si>
  <si>
    <t>15. Tổng lợi nhuận kế toán trước thuế 
( 50=30+40+45)</t>
  </si>
  <si>
    <t>23. Phân phối lợi nhuận</t>
  </si>
  <si>
    <t>18. Lợi nhuận chưa phân phối</t>
  </si>
  <si>
    <t>21. Lãi cơ bản trên cổ phiếu</t>
  </si>
  <si>
    <t>14. Lãi hoặc lỗ trong công ty liên doanh, liên kết</t>
  </si>
  <si>
    <t>TM</t>
  </si>
  <si>
    <t>70</t>
  </si>
  <si>
    <t>10.</t>
  </si>
  <si>
    <t>02</t>
  </si>
  <si>
    <t>04</t>
  </si>
  <si>
    <t>13.</t>
  </si>
  <si>
    <t>13.1</t>
  </si>
  <si>
    <t>15.</t>
  </si>
  <si>
    <t>1. Vốn đầu tư của chủ sở hữu</t>
  </si>
  <si>
    <t xml:space="preserve">    (200 = 210 + 220 + 240 + 250 + 260 + 269)</t>
  </si>
  <si>
    <t>25</t>
  </si>
  <si>
    <t>1.</t>
  </si>
  <si>
    <t>2.</t>
  </si>
  <si>
    <t>5.</t>
  </si>
  <si>
    <t>6.</t>
  </si>
  <si>
    <t>7.</t>
  </si>
  <si>
    <t>11.</t>
  </si>
  <si>
    <t>12.</t>
  </si>
  <si>
    <t>16.</t>
  </si>
  <si>
    <t>V.01</t>
  </si>
  <si>
    <t xml:space="preserve">    (100 = 110 + 120 + 130 + 140 + 150)</t>
  </si>
  <si>
    <t>52</t>
  </si>
  <si>
    <t>V.</t>
  </si>
  <si>
    <t>3.</t>
  </si>
  <si>
    <t>8.</t>
  </si>
  <si>
    <t>9.</t>
  </si>
  <si>
    <t>VI.</t>
  </si>
  <si>
    <t>17.</t>
  </si>
  <si>
    <t>VND</t>
  </si>
  <si>
    <t>4.</t>
  </si>
  <si>
    <t>01</t>
  </si>
  <si>
    <t>03</t>
  </si>
  <si>
    <t>05</t>
  </si>
  <si>
    <t>06</t>
  </si>
  <si>
    <t>07</t>
  </si>
  <si>
    <t>10</t>
  </si>
  <si>
    <t>11</t>
  </si>
  <si>
    <t>20</t>
  </si>
  <si>
    <t>21</t>
  </si>
  <si>
    <t>22</t>
  </si>
  <si>
    <t>23</t>
  </si>
  <si>
    <t>24</t>
  </si>
  <si>
    <t>30</t>
  </si>
  <si>
    <t>31</t>
  </si>
  <si>
    <t>32</t>
  </si>
  <si>
    <t>40</t>
  </si>
  <si>
    <t>50</t>
  </si>
  <si>
    <t>51</t>
  </si>
  <si>
    <t>60</t>
  </si>
  <si>
    <t xml:space="preserve">    </t>
  </si>
  <si>
    <t>45</t>
  </si>
  <si>
    <t>61</t>
  </si>
  <si>
    <t>62</t>
  </si>
  <si>
    <t>TÀI SẢN</t>
  </si>
  <si>
    <t>MÃ SỐ</t>
  </si>
  <si>
    <t>THUYẾT MINH</t>
  </si>
  <si>
    <t>NGUỒN VỐN</t>
  </si>
  <si>
    <t>CHỈ TIÊU</t>
  </si>
  <si>
    <t xml:space="preserve">Văn phòng Công ty </t>
  </si>
  <si>
    <t>Công ty CP Thủy điện VRG Ngọc Linh</t>
  </si>
  <si>
    <t>Những thông tin khác</t>
  </si>
  <si>
    <t>Công ty CP Licogi 13</t>
  </si>
  <si>
    <t>Đầu tư vào Công ty liên kết</t>
  </si>
  <si>
    <t>Thông tin so sánh</t>
  </si>
  <si>
    <t>Tăng, giảm tài sản cố định vô hình</t>
  </si>
  <si>
    <t>Nguyên giá TSCĐ vô hình</t>
  </si>
  <si>
    <t>Chi phí sản xuất kinh doanh dở dang</t>
  </si>
  <si>
    <t>Tăng, giảm tài sản cố định thuê tài chính</t>
  </si>
  <si>
    <t>- Thuê tài chính trong năm</t>
  </si>
  <si>
    <t>- Mua lại TSCĐ thuê tài chính</t>
  </si>
  <si>
    <t>- Trả lại TSCĐ thuê tài chính</t>
  </si>
  <si>
    <t>Chi phí xây dựng cơ bản dở dang</t>
  </si>
  <si>
    <t>Chi phí trả trước dài hạn</t>
  </si>
  <si>
    <t>Chi phí chờ phân bổ</t>
  </si>
  <si>
    <t>Công ty cho thuê tài chính Ngân hàng NN và PTNT Việt Nam</t>
  </si>
  <si>
    <t>Doanh thu hoạt động tài chính</t>
  </si>
  <si>
    <t>Chi phí tài chính</t>
  </si>
  <si>
    <t>Chi phí lãi vay</t>
  </si>
  <si>
    <t>Chi phí quản lý doanh nghiệp</t>
  </si>
  <si>
    <t>Chi phí khác</t>
  </si>
  <si>
    <t>CÔNG TY CỔ PHẦN LICOGI 13</t>
  </si>
  <si>
    <t>Lãi trong năm trước</t>
  </si>
  <si>
    <t>Lãi trong năm nay</t>
  </si>
  <si>
    <t>Các khoản phải thu khác</t>
  </si>
  <si>
    <t>Hàng hoá</t>
  </si>
  <si>
    <t>Phần mềm 
kế toán</t>
  </si>
  <si>
    <t>Các đối tượng khác</t>
  </si>
  <si>
    <t>Chi nhánh Kinh doanh dịch vụ</t>
  </si>
  <si>
    <t>Thuế và các khoản phải nộp Nhà nước</t>
  </si>
  <si>
    <t>Các khoản phải trả, phải nộp ngắn hạn khác</t>
  </si>
  <si>
    <t>Tăng khác</t>
  </si>
  <si>
    <t>Giảm khác</t>
  </si>
  <si>
    <t>Doanh thu thuần bán hàng và cung cấp dịch vụ</t>
  </si>
  <si>
    <t>Giá vốn hàng bán</t>
  </si>
  <si>
    <t>Phải thu của khách hàng</t>
  </si>
  <si>
    <t>Trả trước cho người bán</t>
  </si>
  <si>
    <t>Tài sản ngắn hạn khác</t>
  </si>
  <si>
    <t>Phải trả người bán</t>
  </si>
  <si>
    <t>Thu nhập khác</t>
  </si>
  <si>
    <t>Tiền gửi ngân hàng</t>
  </si>
  <si>
    <t>Chi nhánh Sản xuất Vật liệu Xây dựng</t>
  </si>
  <si>
    <t>Thuế thu nhập cá nhân</t>
  </si>
  <si>
    <t>Ngân hàng Thương mại Cổ phần Kỹ thương Việt Nam</t>
  </si>
  <si>
    <t>Ngân hàng Thương mại Cổ phần Quân đội</t>
  </si>
  <si>
    <t>Vay, nợ dài hạn ngân hàng Techcombank</t>
  </si>
  <si>
    <t>Nguyên vật liệu tồn kho</t>
  </si>
  <si>
    <t>Nguyên giá</t>
  </si>
  <si>
    <t>Thuế tài nguyên</t>
  </si>
  <si>
    <t>Chi nhánh Nền móng</t>
  </si>
  <si>
    <t>Máy móc 
thiết bị</t>
  </si>
  <si>
    <t>Vốn góp của các đối tượng khác</t>
  </si>
  <si>
    <t>Văn phòng Công ty</t>
  </si>
  <si>
    <t>Công ty Licogi 13 - Nền móng xây dựng</t>
  </si>
  <si>
    <t>Công ty CP Licogi 13 - Nền móng xây dựng</t>
  </si>
  <si>
    <t>Công cụ, dụng cụ</t>
  </si>
  <si>
    <t>Phương tiện 
vận tải</t>
  </si>
  <si>
    <t>Vốn đầu tư của chủ sở hữu</t>
  </si>
  <si>
    <t>Giảm vốn trong năm trước</t>
  </si>
  <si>
    <t>Chi tiết vốn đầu tư của chủ sở hữu</t>
  </si>
  <si>
    <t>(tiếp theo )</t>
  </si>
  <si>
    <t>Tỷ lệ góp vốn</t>
  </si>
  <si>
    <t>18.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</si>
  <si>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</si>
  <si>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</si>
  <si>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</si>
  <si>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</si>
  <si>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</si>
  <si>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20. Lợi nhuận sau thuế của cổ đông của công ty mẹ</t>
  </si>
  <si>
    <t>Ngân hàng Đầu tư và Phát triển Thanh Xuân</t>
  </si>
  <si>
    <t>Sở giao dịch - Ngân hàng NN &amp; PTNT</t>
  </si>
  <si>
    <t>4. Tài sản ngắn hạn khác</t>
  </si>
  <si>
    <t>Phân phối lợi nhuận</t>
  </si>
  <si>
    <t>29%</t>
  </si>
  <si>
    <t>- Tăng do chuyển từ TSCĐ thuê tài chính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</si>
  <si>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</si>
  <si>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</si>
  <si>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</si>
  <si>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</si>
  <si>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</si>
  <si>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</si>
  <si>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</si>
  <si>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</si>
  <si>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</si>
  <si>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</si>
  <si>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</si>
  <si>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</si>
  <si>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VI.15</t>
  </si>
  <si>
    <t>VI.16</t>
  </si>
  <si>
    <t>VI.17</t>
  </si>
  <si>
    <t>B. Vốn chủ sở hữu (400 = 410 + 430)</t>
  </si>
  <si>
    <t>Tổng Giám đốc</t>
  </si>
  <si>
    <t>Nhà cửa 
vật kiến trúc</t>
  </si>
  <si>
    <t>Phải thu dài hạn khách hàng</t>
  </si>
  <si>
    <t>19. Lợi nhuận sau thuế của cổ đông thiểu số</t>
  </si>
  <si>
    <t>( 62 = 60 - 61 )</t>
  </si>
  <si>
    <t>Bảo hiểm thất nghiệp</t>
  </si>
  <si>
    <t>Công ty Xây dựng số 19</t>
  </si>
  <si>
    <t>Kinh phí Công đoàn</t>
  </si>
  <si>
    <t>Phải trả khác</t>
  </si>
  <si>
    <t>Kinh phí công đoàn</t>
  </si>
  <si>
    <t>Bảo hiểm xã hội, bảo hiểm y tế</t>
  </si>
  <si>
    <t>Doanh thu tài chính khác</t>
  </si>
  <si>
    <t>11. Quỹ khen thưởng phúc lợi</t>
  </si>
  <si>
    <t>8. Doanh thu chưa thực hiện</t>
  </si>
  <si>
    <t>Công ty CP Licogi 13 - Xây dựng và Kỹ thuật công trình</t>
  </si>
  <si>
    <t>Công ty CP Licogi 13 - Cơ giới hạ tầng</t>
  </si>
  <si>
    <t>Tiền và các khoản tương đương tiền</t>
  </si>
  <si>
    <t>Tiền</t>
  </si>
  <si>
    <t>Các khoản tương đương tiền</t>
  </si>
  <si>
    <t>Phải thu khác</t>
  </si>
  <si>
    <t>Báo hiểm thất nghiệp</t>
  </si>
  <si>
    <t>Phải trả phải nộp khác</t>
  </si>
  <si>
    <t>Từ 01/01/2010 
đến 30/06/2010</t>
  </si>
  <si>
    <t>Cổ tức nhận được</t>
  </si>
  <si>
    <t>Lãi cho thuê thiết bị</t>
  </si>
  <si>
    <t>Lãi cho vay</t>
  </si>
  <si>
    <t>Tài sản cố định hữu hình khác</t>
  </si>
  <si>
    <t xml:space="preserve">- Giảm khác </t>
  </si>
  <si>
    <t>Mẫu số B 01a - DNHN</t>
  </si>
  <si>
    <t>Mẫu số B 02a - DNHN</t>
  </si>
  <si>
    <t>Mẫu số B 09a - DNHN</t>
  </si>
  <si>
    <t>VI.18</t>
  </si>
  <si>
    <t>- Chia cổ tức và giảm khác</t>
  </si>
  <si>
    <t>Chi phí sản xuất kinh doanh theo yếu tố</t>
  </si>
  <si>
    <t>Chi phí nguyên, vật liệu</t>
  </si>
  <si>
    <t>Chi phí nhân công</t>
  </si>
  <si>
    <t>Lãi cơ bản trên cổ phiếu</t>
  </si>
  <si>
    <t>Lợi nhuận kế toán sau thuế thu nhập doanh nghiệp</t>
  </si>
  <si>
    <t>Các khoản điều chỉnh tăng hoặc giảm lợi nhuận kế toán để xác định lợi nhuận hoặc lỗ phân bổ cho cổ đông sở hữu cổ phiếu phổ thông</t>
  </si>
  <si>
    <t>Các khoản điều chỉnh tăng</t>
  </si>
  <si>
    <t>Các khoản điều chỉnh giảm</t>
  </si>
  <si>
    <t>Lợi nhuận hoặc lỗ phân bổ cho cổ đông sở hữu cổ phiếu phổ thông</t>
  </si>
  <si>
    <t>Cổ phiếu phổ thông đang lưu hành bình quân trong kỳ</t>
  </si>
  <si>
    <t>VII.</t>
  </si>
  <si>
    <t>VIII.01</t>
  </si>
  <si>
    <t>VIII.02</t>
  </si>
  <si>
    <t>VIII.03</t>
  </si>
  <si>
    <t>VIII.04</t>
  </si>
  <si>
    <t>VIII.05</t>
  </si>
  <si>
    <t>VIII.06</t>
  </si>
  <si>
    <t>VIII.07</t>
  </si>
  <si>
    <t>VIII.08</t>
  </si>
  <si>
    <t>VIII.09</t>
  </si>
  <si>
    <t>VIII.10</t>
  </si>
  <si>
    <t>Công ty Licogi 13 - Xây dựng và Kỹ thuật công trình</t>
  </si>
  <si>
    <t>Công ty Licogi 13 - Cơ giới hạ tầng</t>
  </si>
  <si>
    <t>Trong đó : Công Ty LICOGI13 CMC</t>
  </si>
  <si>
    <t>Lợi thế thương mại</t>
  </si>
  <si>
    <t>Lỗ xông ty liên kết</t>
  </si>
  <si>
    <t xml:space="preserve">Giảm chi phí tính thuế TNDN </t>
  </si>
  <si>
    <t>Dự phòng giảm giá đầu tư tài chính dài hạn</t>
  </si>
  <si>
    <t>Quí II/2014</t>
  </si>
  <si>
    <t>Quí II/2013</t>
  </si>
  <si>
    <t>Hà Nội, ngày 10 tháng 08 năm 2014</t>
  </si>
  <si>
    <t>Ngân hàng TMCP Quân Đội - CN Hoàng Quốc Việt</t>
  </si>
  <si>
    <t>Tiền chênh lệch quỹ nhà Thành phố</t>
  </si>
  <si>
    <t>Mua sắm tài sản cố định</t>
  </si>
  <si>
    <t>Các công trình xây dựng cơ bản dở dang</t>
  </si>
  <si>
    <t>Công trình khu nhà tập thể Licogi 13</t>
  </si>
  <si>
    <t>Khu nhà ở quanh chợ</t>
  </si>
  <si>
    <t>Dự án khu nhà ở phía Đông Rạch Thủ Lựu</t>
  </si>
  <si>
    <t>Dự án Thanh Hóa</t>
  </si>
  <si>
    <t>Dự án khu Công nghiệp Hòa Xá Nam Định</t>
  </si>
  <si>
    <t>Công trình dự án Sơn Tây</t>
  </si>
  <si>
    <t>Công trình khu đô thị Thịnh Liệt</t>
  </si>
  <si>
    <t>Dự án Mỏ Sét - Kỳ Sơn, Hòa Bình</t>
  </si>
  <si>
    <t>Dự án Bà Rịa Vũng Tàu</t>
  </si>
  <si>
    <t>Thuế giá trị gia tăng hàng bán nội địa</t>
  </si>
  <si>
    <t>Thuế thu nhập doanh nghiệp</t>
  </si>
  <si>
    <t>Công ty cho thuê tài chính Ngân hàng TMCP Công thương VN</t>
  </si>
  <si>
    <t>Cổ phiếu quỹ</t>
  </si>
  <si>
    <t>Trích các quỹ</t>
  </si>
  <si>
    <t>Số dư ngày 31/12/2010</t>
  </si>
  <si>
    <t>Công ty TNHH Thức ăn chăn nuôi Licogi 13 Viger</t>
  </si>
  <si>
    <t>Lãi chênh lệch tỷ giá</t>
  </si>
  <si>
    <t xml:space="preserve">4. Các khoản phải thu khác </t>
  </si>
  <si>
    <t xml:space="preserve">5. Dự phòng các khoản phải thu khó đòi </t>
  </si>
  <si>
    <t>Người lập biểu                                  Kế toán trưởng                             Tổng Giám Đốc</t>
  </si>
  <si>
    <t>Số dư ngày 31/12/2011</t>
  </si>
  <si>
    <t>KỲ NÀY</t>
  </si>
  <si>
    <t>LUỸ KẾ</t>
  </si>
  <si>
    <r>
      <t>TỔNG CỘNG TÀI SẢN</t>
    </r>
    <r>
      <rPr>
        <b/>
        <sz val="11"/>
        <rFont val="Times New Roman"/>
        <family val="1"/>
      </rPr>
      <t xml:space="preserve"> (270 =100+200)</t>
    </r>
  </si>
  <si>
    <t>Phạm Văn Thăng</t>
  </si>
  <si>
    <t>- Tăng do chuyển từ TSCĐ TTC</t>
  </si>
  <si>
    <t>Người lập biểu                                        Kế toán trưởng                                      Tổng giám đốc</t>
  </si>
  <si>
    <t>5. Lợi nhuận gộp bán hàng và cung cấp dịch vụ
    (20=10-11)</t>
  </si>
  <si>
    <t>3. Doanh thu thuần bán hàng và cung cấp dịch vụ 
   (10 = 01 - 02)</t>
  </si>
  <si>
    <t>10. Lợi nhuận thuần từ hoạt động kinh doanh
 [30 = 20 + (21-22) - (24+25)]</t>
  </si>
  <si>
    <t xml:space="preserve">18. Lợi nhuận sau thuế thu nhập doanh nghiệp
      (60 = 50 -51 -52)   </t>
  </si>
  <si>
    <t xml:space="preserve">        CÔNG TY CỔ PHẦN LICOGI 13</t>
  </si>
  <si>
    <t>34,02%</t>
  </si>
  <si>
    <t>Chi tra cổ tức</t>
  </si>
  <si>
    <t xml:space="preserve">Hà Nội, ngày 10 tháng 8 năm 2014 </t>
  </si>
  <si>
    <t>- Số dư ngày 01/01/2013</t>
  </si>
  <si>
    <t>Số dư ngày 31/12/2012</t>
  </si>
  <si>
    <t>- Số dư ngày 30/06/2014</t>
  </si>
  <si>
    <t>- Tại ngày 30/06/2014</t>
  </si>
  <si>
    <t>Lại Thị Thơ</t>
  </si>
  <si>
    <t>Quỹ đầu tư phát triển</t>
  </si>
  <si>
    <t>Quỹ dự phòng tài chính</t>
  </si>
  <si>
    <t>Trích quỹ khen thưởng phúc lợi</t>
  </si>
  <si>
    <t>- Mua trong kỳ</t>
  </si>
  <si>
    <t>- Khấu hao trong kỳ</t>
  </si>
  <si>
    <t>Tăng khác (Do hợp nhất báo cáo)</t>
  </si>
  <si>
    <t xml:space="preserve">              Lại Thị Thơ                                      Nguyễn Thị Thơm                                   Phạm Văn Thăng</t>
  </si>
  <si>
    <t xml:space="preserve">   Lại Thị Thơ                                  Nguyễn Thị Thơm                            Phạm Văn Thăng</t>
  </si>
  <si>
    <t>Quí 4 năm 2013</t>
  </si>
  <si>
    <t>Tài sản dài hạn khác</t>
  </si>
  <si>
    <t>14.2</t>
  </si>
  <si>
    <t>19.</t>
  </si>
  <si>
    <t>3.Dự phòng giảm giá đầu tư tài chính dài hạn</t>
  </si>
  <si>
    <t>Số dư ngày 30/06/2014</t>
  </si>
  <si>
    <t>Thông tin bổ sung cho các khoản mục trình bày trong Bảng cân đối kế toán hợp nhất Quí II/2014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</si>
</sst>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đ_ ;_ * \(#,##0.00\)_đ_ ;_ * &quot;-&quot;??_)_đ_ ;_ @_ "/>
    <numFmt numFmtId="165" formatCode="_-* #,##0_-;\-* #,##0_-;_-* &quot;-&quot;_-;_-@_-"/>
    <numFmt numFmtId="166" formatCode="_-* #,##0.00_-;\-* #,##0.00_-;_-* &quot;-&quot;??_-;_-@_-"/>
    <numFmt numFmtId="167" formatCode="_(* #,##0_);_(* \(#,##0\);_(* &quot;-&quot;??_);_(@_)"/>
    <numFmt numFmtId="168" formatCode="mm/&quot;d&quot;&quot;d&quot;/yy"/>
    <numFmt numFmtId="169" formatCode="dd/mm/yyyy"/>
    <numFmt numFmtId="170" formatCode="0.0000000"/>
    <numFmt numFmtId="171" formatCode="0.00000000"/>
    <numFmt numFmtId="172" formatCode="&quot;\&quot;#,##0;[Red]&quot;\&quot;\-#,##0"/>
    <numFmt numFmtId="173" formatCode="&quot;\&quot;#,##0.00;[Red]&quot;\&quot;\-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_)"/>
    <numFmt numFmtId="177" formatCode="#.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DM&quot;;\-#,##0\ &quot;DM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m/d"/>
    <numFmt numFmtId="186" formatCode="&quot;ß&quot;#,##0;\-&quot;&quot;&quot;ß&quot;&quot;&quot;#,##0"/>
    <numFmt numFmtId="187" formatCode="\t0.00%"/>
    <numFmt numFmtId="188" formatCode="\t#\ ??/??"/>
    <numFmt numFmtId="189" formatCode="#,##0;\(#,##0\)"/>
    <numFmt numFmtId="190" formatCode="&quot;£&quot;#,##0;[Red]\-&quot;£&quot;#,##0"/>
    <numFmt numFmtId="191" formatCode="_(* #,##0.0000_);_(* \(#,##0.0000\);_(* &quot;-&quot;??_);_(@_)"/>
    <numFmt numFmtId="192" formatCode="_(* #,##0.00000_);_(* \(#,##0.00000\);_(* &quot;-&quot;??_);_(@_)"/>
    <numFmt numFmtId="193" formatCode="_(* #,##0.00000_);_(* \(#,##0.00000\);_(* &quot;-&quot;?????_);_(@_)"/>
    <numFmt numFmtId="194" formatCode="_(* #,##0.000000_);_(* \(#,##0.000000\);_(* &quot;-&quot;??_);_(@_)"/>
    <numFmt numFmtId="195" formatCode="0.000%"/>
    <numFmt numFmtId="196" formatCode="_(* #,##0.000_);_(* \(#,##0.000\);_(* &quot;-&quot;???_);_(@_)"/>
    <numFmt numFmtId="197" formatCode="dd/mm/yyyy"/>
    <numFmt numFmtId="198" formatCode="#,##0_);\(#,##0\);&quot;-&quot;??_)"/>
    <numFmt numFmtId="199" formatCode="_(* #,##0.0_);_(* \(#,##0.0\);_(* &quot;-&quot;??_);_(@_)"/>
    <numFmt numFmtId="200" formatCode="_(* #,##0.000_);_(* \(#,##0.000\);_(* &quot;-&quot;??_);_(@_)"/>
    <numFmt numFmtId="201" formatCode="_(* #,##0.000000_);_(* \(#,##0.000000\);_(* &quot;-&quot;??????_);_(@_)"/>
    <numFmt numFmtId="202" formatCode="_(* #,##0.0_);_(* \(#,##0.0\);_(* &quot;-&quot;?_);_(@_)"/>
    <numFmt numFmtId="203" formatCode="0.0%"/>
  </numFmts>
  <fonts count="114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¹UAAA¼"/>
      <family val="3"/>
    </font>
    <font>
      <b/>
      <sz val="12"/>
      <name val=".VnBook-AntiquaH"/>
      <family val="2"/>
    </font>
    <font>
      <sz val="12"/>
      <name val="Arial"/>
      <family val="2"/>
    </font>
    <font>
      <b/>
      <i/>
      <sz val="16"/>
      <name val="Helv"/>
      <family val="0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.VnTime"/>
      <family val="2"/>
    </font>
    <font>
      <sz val="12"/>
      <name val="????"/>
      <family val="0"/>
    </font>
    <font>
      <sz val="14"/>
      <name val="??"/>
      <family val="3"/>
    </font>
    <font>
      <sz val="11"/>
      <name val="??"/>
      <family val="3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b/>
      <sz val="10"/>
      <name val="Arial"/>
      <family val="2"/>
    </font>
    <font>
      <sz val="11"/>
      <name val=".VnTime"/>
      <family val="2"/>
    </font>
    <font>
      <sz val="11"/>
      <name val="–¾’©"/>
      <family val="1"/>
    </font>
    <font>
      <sz val="13"/>
      <name val=".VnTim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sz val="7"/>
      <name val="Small Fonts"/>
      <family val="2"/>
    </font>
    <font>
      <sz val="14"/>
      <name val=".VnArial Narrow"/>
      <family val="2"/>
    </font>
    <font>
      <i/>
      <sz val="10"/>
      <name val="MS Sans Serif"/>
      <family val="2"/>
    </font>
    <font>
      <u val="single"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0"/>
      <name val="Microsoft Sans Serif"/>
      <family val="2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sz val="12"/>
      <color indexed="6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0.5"/>
      <color indexed="10"/>
      <name val="Times New Roman"/>
      <family val="1"/>
    </font>
    <font>
      <i/>
      <sz val="10"/>
      <color indexed="60"/>
      <name val="Times New Roman"/>
      <family val="1"/>
    </font>
    <font>
      <sz val="8"/>
      <name val=".VnTime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name val=".VnTime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3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7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65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65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65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65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65" fillId="3" borderId="0" applyNumberFormat="0" applyBorder="0" applyAlignment="0" applyProtection="0"/>
    <xf numFmtId="0" fontId="7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6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6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6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6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65" fillId="4" borderId="0" applyNumberFormat="0" applyBorder="0" applyAlignment="0" applyProtection="0"/>
    <xf numFmtId="0" fontId="7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74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65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65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65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65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65" fillId="5" borderId="0" applyNumberFormat="0" applyBorder="0" applyAlignment="0" applyProtection="0"/>
    <xf numFmtId="0" fontId="74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74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6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6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6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6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65" fillId="6" borderId="0" applyNumberFormat="0" applyBorder="0" applyAlignment="0" applyProtection="0"/>
    <xf numFmtId="0" fontId="74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74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74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74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74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74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65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65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65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65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65" fillId="11" borderId="0" applyNumberFormat="0" applyBorder="0" applyAlignment="0" applyProtection="0"/>
    <xf numFmtId="0" fontId="74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74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74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74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167" fontId="35" fillId="0" borderId="1" applyNumberFormat="0" applyFont="0" applyBorder="0" applyAlignment="0">
      <protection/>
    </xf>
    <xf numFmtId="0" fontId="82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3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3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3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3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3" fillId="11" borderId="0" applyNumberFormat="0" applyBorder="0" applyAlignment="0" applyProtection="0"/>
    <xf numFmtId="0" fontId="82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2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6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7" fillId="2" borderId="2" applyNumberFormat="0" applyAlignment="0" applyProtection="0"/>
    <xf numFmtId="0" fontId="88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0" fontId="89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45" fillId="0" borderId="0">
      <alignment/>
      <protection/>
    </xf>
    <xf numFmtId="3" fontId="1" fillId="0" borderId="0" applyFont="0" applyFill="0" applyBorder="0" applyAlignment="0" applyProtection="0"/>
    <xf numFmtId="40" fontId="1" fillId="0" borderId="0">
      <alignment/>
      <protection/>
    </xf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" fillId="0" borderId="0">
      <alignment/>
      <protection/>
    </xf>
    <xf numFmtId="0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" fillId="0" borderId="0">
      <alignment/>
      <protection/>
    </xf>
    <xf numFmtId="3" fontId="0" fillId="0" borderId="0" applyFont="0" applyBorder="0" applyAlignment="0">
      <protection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3" fontId="0" fillId="0" borderId="0" applyFont="0" applyBorder="0" applyAlignment="0">
      <protection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2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38" fontId="22" fillId="2" borderId="0" applyNumberFormat="0" applyBorder="0" applyAlignment="0" applyProtection="0"/>
    <xf numFmtId="0" fontId="11" fillId="0" borderId="0" applyNumberFormat="0" applyFont="0" applyBorder="0" applyAlignment="0">
      <protection/>
    </xf>
    <xf numFmtId="0" fontId="3" fillId="0" borderId="4" applyNumberFormat="0" applyAlignment="0" applyProtection="0"/>
    <xf numFmtId="0" fontId="3" fillId="0" borderId="5">
      <alignment horizontal="left" vertical="center"/>
      <protection/>
    </xf>
    <xf numFmtId="0" fontId="5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4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4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4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4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4" fillId="0" borderId="6" applyNumberFormat="0" applyFill="0" applyAlignment="0" applyProtection="0"/>
    <xf numFmtId="0" fontId="95" fillId="0" borderId="6" applyNumberFormat="0" applyFill="0" applyAlignment="0" applyProtection="0"/>
    <xf numFmtId="0" fontId="94" fillId="0" borderId="6" applyNumberFormat="0" applyFill="0" applyAlignment="0" applyProtection="0"/>
    <xf numFmtId="0" fontId="94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6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6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6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6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6" fillId="0" borderId="7" applyNumberFormat="0" applyFill="0" applyAlignment="0" applyProtection="0"/>
    <xf numFmtId="0" fontId="97" fillId="0" borderId="7" applyNumberFormat="0" applyFill="0" applyAlignment="0" applyProtection="0"/>
    <xf numFmtId="0" fontId="96" fillId="0" borderId="7" applyNumberFormat="0" applyFill="0" applyAlignment="0" applyProtection="0"/>
    <xf numFmtId="0" fontId="96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9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21" fillId="0" borderId="0">
      <alignment/>
      <protection locked="0"/>
    </xf>
    <xf numFmtId="177" fontId="21" fillId="0" borderId="0">
      <alignment/>
      <protection locked="0"/>
    </xf>
    <xf numFmtId="0" fontId="4" fillId="0" borderId="0" applyNumberFormat="0" applyFill="0" applyBorder="0" applyAlignment="0" applyProtection="0"/>
    <xf numFmtId="0" fontId="100" fillId="8" borderId="2" applyNumberFormat="0" applyAlignment="0" applyProtection="0"/>
    <xf numFmtId="10" fontId="22" fillId="22" borderId="9" applyNumberFormat="0" applyBorder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0" fontId="101" fillId="8" borderId="2" applyNumberFormat="0" applyAlignment="0" applyProtection="0"/>
    <xf numFmtId="38" fontId="22" fillId="0" borderId="0">
      <alignment/>
      <protection/>
    </xf>
    <xf numFmtId="0" fontId="22" fillId="2" borderId="0">
      <alignment/>
      <protection/>
    </xf>
    <xf numFmtId="0" fontId="102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165" fontId="37" fillId="0" borderId="11">
      <alignment/>
      <protection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2" fillId="0" borderId="0" applyNumberFormat="0" applyFont="0" applyFill="0" applyAlignment="0">
      <protection/>
    </xf>
    <xf numFmtId="0" fontId="104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45" fillId="0" borderId="0">
      <alignment/>
      <protection/>
    </xf>
    <xf numFmtId="38" fontId="1" fillId="0" borderId="0" applyNumberFormat="0" applyFont="0" applyFill="0" applyProtection="0">
      <alignment/>
    </xf>
    <xf numFmtId="37" fontId="52" fillId="0" borderId="0">
      <alignment/>
      <protection/>
    </xf>
    <xf numFmtId="176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6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6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6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6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65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65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65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65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74" fillId="22" borderId="12" applyNumberFormat="0" applyFont="0" applyAlignment="0" applyProtection="0"/>
    <xf numFmtId="0" fontId="65" fillId="22" borderId="12" applyNumberFormat="0" applyFont="0" applyAlignment="0" applyProtection="0"/>
    <xf numFmtId="0" fontId="74" fillId="22" borderId="12" applyNumberFormat="0" applyFont="0" applyAlignment="0" applyProtection="0"/>
    <xf numFmtId="0" fontId="65" fillId="22" borderId="12" applyNumberFormat="0" applyFont="0" applyAlignment="0" applyProtection="0"/>
    <xf numFmtId="0" fontId="65" fillId="22" borderId="12" applyNumberFormat="0" applyFont="0" applyAlignment="0" applyProtection="0"/>
    <xf numFmtId="166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06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0" fontId="107" fillId="2" borderId="13" applyNumberFormat="0" applyAlignment="0" applyProtection="0"/>
    <xf numFmtId="167" fontId="53" fillId="0" borderId="14" applyFont="0" applyBorder="0" applyAlignment="0"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5">
      <alignment horizontal="center"/>
      <protection/>
    </xf>
    <xf numFmtId="3" fontId="23" fillId="0" borderId="0" applyFont="0" applyFill="0" applyBorder="0" applyAlignment="0" applyProtection="0"/>
    <xf numFmtId="0" fontId="23" fillId="24" borderId="0" applyNumberFormat="0" applyFont="0" applyBorder="0" applyAlignment="0" applyProtection="0"/>
    <xf numFmtId="0" fontId="1" fillId="25" borderId="0">
      <alignment/>
      <protection/>
    </xf>
    <xf numFmtId="0" fontId="25" fillId="0" borderId="0" applyNumberFormat="0" applyFill="0" applyBorder="0" applyAlignment="0" applyProtection="0"/>
    <xf numFmtId="183" fontId="39" fillId="0" borderId="16">
      <alignment horizontal="right" vertical="center"/>
      <protection/>
    </xf>
    <xf numFmtId="190" fontId="51" fillId="0" borderId="16">
      <alignment horizontal="right" vertical="center"/>
      <protection/>
    </xf>
    <xf numFmtId="184" fontId="39" fillId="0" borderId="16">
      <alignment horizontal="center"/>
      <protection/>
    </xf>
    <xf numFmtId="0" fontId="108" fillId="0" borderId="0" applyNumberFormat="0" applyFill="0" applyBorder="0" applyAlignment="0" applyProtection="0"/>
    <xf numFmtId="0" fontId="1" fillId="0" borderId="17" applyNumberFormat="0" applyFont="0" applyFill="0" applyAlignment="0" applyProtection="0"/>
    <xf numFmtId="38" fontId="1" fillId="0" borderId="5" applyNumberFormat="0" applyFont="0" applyFill="0" applyAlignment="0" applyProtection="0"/>
    <xf numFmtId="38" fontId="1" fillId="0" borderId="18" applyNumberFormat="0" applyFont="0" applyFill="0" applyAlignment="0" applyProtection="0"/>
    <xf numFmtId="38" fontId="1" fillId="0" borderId="19" applyNumberFormat="0" applyFon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09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09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09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09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09" fillId="0" borderId="20" applyNumberFormat="0" applyFill="0" applyAlignment="0" applyProtection="0"/>
    <xf numFmtId="0" fontId="110" fillId="0" borderId="20" applyNumberFormat="0" applyFill="0" applyAlignment="0" applyProtection="0"/>
    <xf numFmtId="0" fontId="109" fillId="0" borderId="20" applyNumberFormat="0" applyFill="0" applyAlignment="0" applyProtection="0"/>
    <xf numFmtId="0" fontId="109" fillId="0" borderId="20" applyNumberFormat="0" applyFill="0" applyAlignment="0" applyProtection="0"/>
    <xf numFmtId="40" fontId="1" fillId="0" borderId="0">
      <alignment/>
      <protection/>
    </xf>
    <xf numFmtId="181" fontId="39" fillId="0" borderId="0">
      <alignment/>
      <protection/>
    </xf>
    <xf numFmtId="182" fontId="39" fillId="0" borderId="9">
      <alignment/>
      <protection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1" fillId="0" borderId="21" applyFont="0" applyBorder="0" applyAlignment="0">
      <protection/>
    </xf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0" borderId="0">
      <alignment/>
      <protection/>
    </xf>
    <xf numFmtId="174" fontId="14" fillId="0" borderId="0" applyFont="0" applyFill="0" applyBorder="0" applyAlignment="0" applyProtection="0"/>
    <xf numFmtId="6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</cellStyleXfs>
  <cellXfs count="673">
    <xf numFmtId="0" fontId="0" fillId="0" borderId="0" xfId="0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167" fontId="41" fillId="0" borderId="0" xfId="107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167" fontId="40" fillId="26" borderId="14" xfId="1070" applyNumberFormat="1" applyFont="1" applyFill="1" applyBorder="1" applyAlignment="1">
      <alignment horizontal="right" vertical="center"/>
    </xf>
    <xf numFmtId="167" fontId="17" fillId="26" borderId="0" xfId="1070" applyNumberFormat="1" applyFont="1" applyFill="1" applyAlignment="1">
      <alignment/>
    </xf>
    <xf numFmtId="167" fontId="46" fillId="26" borderId="0" xfId="1072" applyNumberFormat="1" applyFont="1" applyFill="1" applyBorder="1" applyAlignment="1">
      <alignment/>
    </xf>
    <xf numFmtId="167" fontId="41" fillId="26" borderId="1" xfId="1072" applyNumberFormat="1" applyFont="1" applyFill="1" applyBorder="1" applyAlignment="1">
      <alignment/>
    </xf>
    <xf numFmtId="167" fontId="41" fillId="26" borderId="0" xfId="1072" applyNumberFormat="1" applyFont="1" applyFill="1" applyBorder="1" applyAlignment="1">
      <alignment/>
    </xf>
    <xf numFmtId="167" fontId="43" fillId="26" borderId="9" xfId="1070" applyNumberFormat="1" applyFont="1" applyFill="1" applyBorder="1" applyAlignment="1">
      <alignment vertical="center"/>
    </xf>
    <xf numFmtId="167" fontId="43" fillId="26" borderId="14" xfId="1072" applyNumberFormat="1" applyFont="1" applyFill="1" applyBorder="1" applyAlignment="1">
      <alignment vertical="center"/>
    </xf>
    <xf numFmtId="167" fontId="43" fillId="26" borderId="22" xfId="1072" applyNumberFormat="1" applyFont="1" applyFill="1" applyBorder="1" applyAlignment="1">
      <alignment vertical="center"/>
    </xf>
    <xf numFmtId="167" fontId="41" fillId="26" borderId="9" xfId="1070" applyNumberFormat="1" applyFont="1" applyFill="1" applyBorder="1" applyAlignment="1">
      <alignment vertical="center"/>
    </xf>
    <xf numFmtId="0" fontId="44" fillId="26" borderId="0" xfId="1433" applyFont="1" applyFill="1" applyBorder="1" applyAlignment="1">
      <alignment horizontal="left"/>
      <protection/>
    </xf>
    <xf numFmtId="0" fontId="41" fillId="26" borderId="0" xfId="1433" applyFont="1" applyFill="1" applyBorder="1">
      <alignment/>
      <protection/>
    </xf>
    <xf numFmtId="0" fontId="44" fillId="26" borderId="0" xfId="1433" applyFont="1" applyFill="1" applyBorder="1">
      <alignment/>
      <protection/>
    </xf>
    <xf numFmtId="0" fontId="44" fillId="26" borderId="0" xfId="1433" applyFont="1" applyFill="1" applyBorder="1" applyAlignment="1">
      <alignment horizontal="right"/>
      <protection/>
    </xf>
    <xf numFmtId="0" fontId="45" fillId="26" borderId="0" xfId="1433" applyFont="1" applyFill="1" applyAlignment="1">
      <alignment horizontal="left"/>
      <protection/>
    </xf>
    <xf numFmtId="0" fontId="45" fillId="26" borderId="0" xfId="1433" applyFont="1" applyFill="1" applyBorder="1" applyAlignment="1">
      <alignment/>
      <protection/>
    </xf>
    <xf numFmtId="0" fontId="46" fillId="26" borderId="0" xfId="1433" applyFont="1" applyFill="1" applyBorder="1" applyAlignment="1">
      <alignment horizontal="right"/>
      <protection/>
    </xf>
    <xf numFmtId="0" fontId="45" fillId="26" borderId="1" xfId="1433" applyFont="1" applyFill="1" applyBorder="1" applyAlignment="1">
      <alignment horizontal="left"/>
      <protection/>
    </xf>
    <xf numFmtId="0" fontId="41" fillId="26" borderId="1" xfId="1433" applyFont="1" applyFill="1" applyBorder="1">
      <alignment/>
      <protection/>
    </xf>
    <xf numFmtId="0" fontId="44" fillId="26" borderId="0" xfId="1433" applyFont="1" applyFill="1" applyBorder="1" applyAlignment="1">
      <alignment horizontal="center"/>
      <protection/>
    </xf>
    <xf numFmtId="0" fontId="43" fillId="26" borderId="0" xfId="1433" applyFont="1" applyFill="1" applyBorder="1" applyAlignment="1">
      <alignment horizontal="center"/>
      <protection/>
    </xf>
    <xf numFmtId="0" fontId="43" fillId="26" borderId="0" xfId="1433" applyFont="1" applyFill="1" applyBorder="1">
      <alignment/>
      <protection/>
    </xf>
    <xf numFmtId="167" fontId="41" fillId="26" borderId="0" xfId="1433" applyNumberFormat="1" applyFont="1" applyFill="1" applyBorder="1">
      <alignment/>
      <protection/>
    </xf>
    <xf numFmtId="0" fontId="43" fillId="26" borderId="9" xfId="1433" applyFont="1" applyFill="1" applyBorder="1" applyAlignment="1">
      <alignment horizontal="center" vertical="center" wrapText="1"/>
      <protection/>
    </xf>
    <xf numFmtId="0" fontId="43" fillId="26" borderId="9" xfId="1433" applyFont="1" applyFill="1" applyBorder="1" applyAlignment="1">
      <alignment horizontal="center" vertical="justify" wrapText="1"/>
      <protection/>
    </xf>
    <xf numFmtId="0" fontId="59" fillId="26" borderId="0" xfId="1433" applyFont="1" applyFill="1" applyBorder="1" applyAlignment="1">
      <alignment horizontal="center" vertical="center"/>
      <protection/>
    </xf>
    <xf numFmtId="0" fontId="43" fillId="26" borderId="9" xfId="1433" applyFont="1" applyFill="1" applyBorder="1" applyAlignment="1">
      <alignment vertical="center"/>
      <protection/>
    </xf>
    <xf numFmtId="0" fontId="41" fillId="26" borderId="9" xfId="1433" applyFont="1" applyFill="1" applyBorder="1" applyAlignment="1">
      <alignment vertical="center"/>
      <protection/>
    </xf>
    <xf numFmtId="167" fontId="41" fillId="26" borderId="9" xfId="1072" applyNumberFormat="1" applyFont="1" applyFill="1" applyBorder="1" applyAlignment="1">
      <alignment vertical="center"/>
    </xf>
    <xf numFmtId="0" fontId="40" fillId="26" borderId="0" xfId="1433" applyFont="1" applyFill="1" applyBorder="1" applyAlignment="1">
      <alignment vertical="center"/>
      <protection/>
    </xf>
    <xf numFmtId="0" fontId="43" fillId="26" borderId="11" xfId="1433" applyFont="1" applyFill="1" applyBorder="1" applyAlignment="1" quotePrefix="1">
      <alignment vertical="center"/>
      <protection/>
    </xf>
    <xf numFmtId="167" fontId="43" fillId="26" borderId="11" xfId="1072" applyNumberFormat="1" applyFont="1" applyFill="1" applyBorder="1" applyAlignment="1">
      <alignment vertical="center"/>
    </xf>
    <xf numFmtId="0" fontId="47" fillId="26" borderId="0" xfId="1433" applyFont="1" applyFill="1" applyBorder="1" applyAlignment="1">
      <alignment vertical="center"/>
      <protection/>
    </xf>
    <xf numFmtId="0" fontId="41" fillId="26" borderId="14" xfId="1433" applyFont="1" applyFill="1" applyBorder="1" applyAlignment="1" quotePrefix="1">
      <alignment vertical="center"/>
      <protection/>
    </xf>
    <xf numFmtId="167" fontId="41" fillId="26" borderId="14" xfId="1072" applyNumberFormat="1" applyFont="1" applyFill="1" applyBorder="1" applyAlignment="1">
      <alignment vertical="center"/>
    </xf>
    <xf numFmtId="0" fontId="44" fillId="26" borderId="0" xfId="1433" applyFont="1" applyFill="1" applyBorder="1" applyAlignment="1">
      <alignment horizontal="center" vertical="center"/>
      <protection/>
    </xf>
    <xf numFmtId="0" fontId="43" fillId="26" borderId="22" xfId="1433" applyFont="1" applyFill="1" applyBorder="1" applyAlignment="1" quotePrefix="1">
      <alignment vertical="center"/>
      <protection/>
    </xf>
    <xf numFmtId="0" fontId="43" fillId="26" borderId="0" xfId="1433" applyFont="1" applyFill="1" applyBorder="1" applyAlignment="1">
      <alignment vertical="center"/>
      <protection/>
    </xf>
    <xf numFmtId="167" fontId="43" fillId="26" borderId="9" xfId="1072" applyNumberFormat="1" applyFont="1" applyFill="1" applyBorder="1" applyAlignment="1">
      <alignment vertical="center"/>
    </xf>
    <xf numFmtId="0" fontId="17" fillId="26" borderId="0" xfId="1433" applyFont="1" applyFill="1" applyAlignment="1">
      <alignment vertical="center"/>
      <protection/>
    </xf>
    <xf numFmtId="0" fontId="43" fillId="26" borderId="9" xfId="1433" applyFont="1" applyFill="1" applyBorder="1" applyAlignment="1">
      <alignment horizontal="left" vertical="center"/>
      <protection/>
    </xf>
    <xf numFmtId="167" fontId="47" fillId="26" borderId="9" xfId="1070" applyNumberFormat="1" applyFont="1" applyFill="1" applyBorder="1" applyAlignment="1">
      <alignment vertical="center"/>
    </xf>
    <xf numFmtId="0" fontId="42" fillId="26" borderId="0" xfId="1433" applyFont="1" applyFill="1" applyAlignment="1">
      <alignment vertical="center"/>
      <protection/>
    </xf>
    <xf numFmtId="0" fontId="17" fillId="26" borderId="0" xfId="1433" applyFont="1" applyFill="1">
      <alignment/>
      <protection/>
    </xf>
    <xf numFmtId="167" fontId="41" fillId="26" borderId="9" xfId="1072" applyNumberFormat="1" applyFont="1" applyFill="1" applyBorder="1" applyAlignment="1">
      <alignment/>
    </xf>
    <xf numFmtId="0" fontId="43" fillId="26" borderId="9" xfId="1433" applyFont="1" applyFill="1" applyBorder="1">
      <alignment/>
      <protection/>
    </xf>
    <xf numFmtId="0" fontId="43" fillId="26" borderId="9" xfId="1433" applyFont="1" applyFill="1" applyBorder="1" applyAlignment="1" quotePrefix="1">
      <alignment vertical="center"/>
      <protection/>
    </xf>
    <xf numFmtId="0" fontId="41" fillId="26" borderId="0" xfId="1433" applyFont="1" applyFill="1" applyBorder="1" quotePrefix="1">
      <alignment/>
      <protection/>
    </xf>
    <xf numFmtId="167" fontId="43" fillId="26" borderId="0" xfId="1072" applyNumberFormat="1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167" fontId="43" fillId="0" borderId="0" xfId="1070" applyNumberFormat="1" applyFont="1" applyFill="1" applyAlignment="1">
      <alignment horizontal="center" vertical="center"/>
    </xf>
    <xf numFmtId="0" fontId="43" fillId="26" borderId="0" xfId="1497" applyFont="1" applyFill="1">
      <alignment/>
      <protection/>
    </xf>
    <xf numFmtId="0" fontId="41" fillId="26" borderId="0" xfId="1497" applyFont="1" applyFill="1" applyAlignment="1">
      <alignment horizontal="center"/>
      <protection/>
    </xf>
    <xf numFmtId="41" fontId="44" fillId="26" borderId="0" xfId="0" applyNumberFormat="1" applyFont="1" applyFill="1" applyAlignment="1">
      <alignment horizontal="right" vertical="center"/>
    </xf>
    <xf numFmtId="0" fontId="0" fillId="26" borderId="0" xfId="0" applyFont="1" applyFill="1" applyAlignment="1">
      <alignment/>
    </xf>
    <xf numFmtId="0" fontId="41" fillId="26" borderId="0" xfId="1497" applyFont="1" applyFill="1">
      <alignment/>
      <protection/>
    </xf>
    <xf numFmtId="0" fontId="41" fillId="26" borderId="1" xfId="1497" applyFont="1" applyFill="1" applyBorder="1">
      <alignment/>
      <protection/>
    </xf>
    <xf numFmtId="0" fontId="41" fillId="26" borderId="1" xfId="1497" applyFont="1" applyFill="1" applyBorder="1" applyAlignment="1">
      <alignment horizontal="center"/>
      <protection/>
    </xf>
    <xf numFmtId="49" fontId="43" fillId="26" borderId="9" xfId="1497" applyNumberFormat="1" applyFont="1" applyFill="1" applyBorder="1" applyAlignment="1">
      <alignment horizontal="center" vertical="center" wrapText="1"/>
      <protection/>
    </xf>
    <xf numFmtId="49" fontId="43" fillId="26" borderId="11" xfId="1497" applyNumberFormat="1" applyFont="1" applyFill="1" applyBorder="1" applyAlignment="1">
      <alignment vertical="center"/>
      <protection/>
    </xf>
    <xf numFmtId="0" fontId="43" fillId="26" borderId="11" xfId="1497" applyFont="1" applyFill="1" applyBorder="1" applyAlignment="1">
      <alignment horizontal="center"/>
      <protection/>
    </xf>
    <xf numFmtId="41" fontId="43" fillId="26" borderId="11" xfId="1497" applyNumberFormat="1" applyFont="1" applyFill="1" applyBorder="1">
      <alignment/>
      <protection/>
    </xf>
    <xf numFmtId="3" fontId="43" fillId="26" borderId="11" xfId="1497" applyNumberFormat="1" applyFont="1" applyFill="1" applyBorder="1">
      <alignment/>
      <protection/>
    </xf>
    <xf numFmtId="49" fontId="41" fillId="26" borderId="14" xfId="1497" applyNumberFormat="1" applyFont="1" applyFill="1" applyBorder="1" applyAlignment="1">
      <alignment vertical="center"/>
      <protection/>
    </xf>
    <xf numFmtId="49" fontId="41" fillId="26" borderId="14" xfId="1497" applyNumberFormat="1" applyFont="1" applyFill="1" applyBorder="1" applyAlignment="1">
      <alignment horizontal="center"/>
      <protection/>
    </xf>
    <xf numFmtId="0" fontId="41" fillId="26" borderId="14" xfId="1497" applyFont="1" applyFill="1" applyBorder="1" applyAlignment="1">
      <alignment horizontal="center"/>
      <protection/>
    </xf>
    <xf numFmtId="41" fontId="41" fillId="26" borderId="14" xfId="1497" applyNumberFormat="1" applyFont="1" applyFill="1" applyBorder="1">
      <alignment/>
      <protection/>
    </xf>
    <xf numFmtId="3" fontId="41" fillId="26" borderId="14" xfId="1497" applyNumberFormat="1" applyFont="1" applyFill="1" applyBorder="1">
      <alignment/>
      <protection/>
    </xf>
    <xf numFmtId="49" fontId="43" fillId="26" borderId="14" xfId="1497" applyNumberFormat="1" applyFont="1" applyFill="1" applyBorder="1" applyAlignment="1">
      <alignment vertical="center"/>
      <protection/>
    </xf>
    <xf numFmtId="49" fontId="43" fillId="26" borderId="14" xfId="1497" applyNumberFormat="1" applyFont="1" applyFill="1" applyBorder="1" applyAlignment="1">
      <alignment horizontal="center"/>
      <protection/>
    </xf>
    <xf numFmtId="0" fontId="43" fillId="26" borderId="14" xfId="1497" applyFont="1" applyFill="1" applyBorder="1" applyAlignment="1">
      <alignment horizontal="center"/>
      <protection/>
    </xf>
    <xf numFmtId="41" fontId="43" fillId="26" borderId="14" xfId="1497" applyNumberFormat="1" applyFont="1" applyFill="1" applyBorder="1">
      <alignment/>
      <protection/>
    </xf>
    <xf numFmtId="3" fontId="43" fillId="26" borderId="14" xfId="1497" applyNumberFormat="1" applyFont="1" applyFill="1" applyBorder="1">
      <alignment/>
      <protection/>
    </xf>
    <xf numFmtId="49" fontId="41" fillId="26" borderId="14" xfId="1497" applyNumberFormat="1" applyFont="1" applyFill="1" applyBorder="1" applyAlignment="1">
      <alignment vertical="center" wrapText="1"/>
      <protection/>
    </xf>
    <xf numFmtId="3" fontId="43" fillId="26" borderId="23" xfId="1497" applyNumberFormat="1" applyFont="1" applyFill="1" applyBorder="1">
      <alignment/>
      <protection/>
    </xf>
    <xf numFmtId="49" fontId="43" fillId="26" borderId="22" xfId="1497" applyNumberFormat="1" applyFont="1" applyFill="1" applyBorder="1" applyAlignment="1">
      <alignment vertical="center"/>
      <protection/>
    </xf>
    <xf numFmtId="49" fontId="43" fillId="26" borderId="22" xfId="1497" applyNumberFormat="1" applyFont="1" applyFill="1" applyBorder="1" applyAlignment="1">
      <alignment horizontal="center"/>
      <protection/>
    </xf>
    <xf numFmtId="0" fontId="43" fillId="26" borderId="22" xfId="1497" applyFont="1" applyFill="1" applyBorder="1" applyAlignment="1">
      <alignment horizontal="center"/>
      <protection/>
    </xf>
    <xf numFmtId="41" fontId="43" fillId="26" borderId="22" xfId="1497" applyNumberFormat="1" applyFont="1" applyFill="1" applyBorder="1">
      <alignment/>
      <protection/>
    </xf>
    <xf numFmtId="3" fontId="43" fillId="26" borderId="22" xfId="1497" applyNumberFormat="1" applyFont="1" applyFill="1" applyBorder="1">
      <alignment/>
      <protection/>
    </xf>
    <xf numFmtId="49" fontId="43" fillId="26" borderId="9" xfId="1497" applyNumberFormat="1" applyFont="1" applyFill="1" applyBorder="1" applyAlignment="1">
      <alignment vertical="center"/>
      <protection/>
    </xf>
    <xf numFmtId="49" fontId="43" fillId="26" borderId="9" xfId="1497" applyNumberFormat="1" applyFont="1" applyFill="1" applyBorder="1" applyAlignment="1">
      <alignment horizontal="center"/>
      <protection/>
    </xf>
    <xf numFmtId="0" fontId="43" fillId="26" borderId="9" xfId="1497" applyFont="1" applyFill="1" applyBorder="1" applyAlignment="1">
      <alignment horizontal="center"/>
      <protection/>
    </xf>
    <xf numFmtId="41" fontId="43" fillId="26" borderId="9" xfId="1497" applyNumberFormat="1" applyFont="1" applyFill="1" applyBorder="1">
      <alignment/>
      <protection/>
    </xf>
    <xf numFmtId="3" fontId="43" fillId="26" borderId="9" xfId="1497" applyNumberFormat="1" applyFont="1" applyFill="1" applyBorder="1">
      <alignment/>
      <protection/>
    </xf>
    <xf numFmtId="0" fontId="0" fillId="26" borderId="0" xfId="1497" applyFont="1" applyFill="1">
      <alignment/>
      <protection/>
    </xf>
    <xf numFmtId="0" fontId="61" fillId="26" borderId="0" xfId="1497" applyFont="1" applyFill="1">
      <alignment/>
      <protection/>
    </xf>
    <xf numFmtId="0" fontId="39" fillId="26" borderId="0" xfId="0" applyFont="1" applyFill="1" applyAlignment="1">
      <alignment/>
    </xf>
    <xf numFmtId="0" fontId="63" fillId="26" borderId="0" xfId="1497" applyFont="1" applyFill="1" applyAlignment="1">
      <alignment horizontal="center"/>
      <protection/>
    </xf>
    <xf numFmtId="41" fontId="43" fillId="26" borderId="0" xfId="1497" applyNumberFormat="1" applyFont="1" applyFill="1" applyBorder="1">
      <alignment/>
      <protection/>
    </xf>
    <xf numFmtId="41" fontId="63" fillId="26" borderId="0" xfId="1497" applyNumberFormat="1" applyFont="1" applyFill="1" applyAlignment="1">
      <alignment horizontal="center"/>
      <protection/>
    </xf>
    <xf numFmtId="41" fontId="63" fillId="26" borderId="0" xfId="1070" applyNumberFormat="1" applyFont="1" applyFill="1" applyAlignment="1">
      <alignment horizontal="right" vertical="top"/>
    </xf>
    <xf numFmtId="41" fontId="63" fillId="26" borderId="0" xfId="1070" applyNumberFormat="1" applyFont="1" applyFill="1" applyAlignment="1">
      <alignment/>
    </xf>
    <xf numFmtId="41" fontId="0" fillId="26" borderId="0" xfId="0" applyNumberFormat="1" applyFont="1" applyFill="1" applyAlignment="1">
      <alignment/>
    </xf>
    <xf numFmtId="167" fontId="41" fillId="0" borderId="14" xfId="1070" applyNumberFormat="1" applyFont="1" applyFill="1" applyBorder="1" applyAlignment="1">
      <alignment horizontal="right" vertical="center"/>
    </xf>
    <xf numFmtId="41" fontId="25" fillId="26" borderId="0" xfId="1497" applyNumberFormat="1" applyFont="1" applyFill="1">
      <alignment/>
      <protection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167" fontId="76" fillId="0" borderId="0" xfId="0" applyNumberFormat="1" applyFont="1" applyFill="1" applyAlignment="1">
      <alignment horizontal="right" vertical="center"/>
    </xf>
    <xf numFmtId="167" fontId="76" fillId="0" borderId="0" xfId="0" applyNumberFormat="1" applyFont="1" applyFill="1" applyAlignment="1">
      <alignment horizontal="right" vertical="center"/>
    </xf>
    <xf numFmtId="167" fontId="43" fillId="0" borderId="0" xfId="1070" applyNumberFormat="1" applyFont="1" applyFill="1" applyAlignment="1">
      <alignment vertical="center"/>
    </xf>
    <xf numFmtId="167" fontId="41" fillId="0" borderId="0" xfId="1070" applyNumberFormat="1" applyFont="1" applyFill="1" applyAlignment="1">
      <alignment vertical="center"/>
    </xf>
    <xf numFmtId="0" fontId="45" fillId="0" borderId="1" xfId="0" applyFont="1" applyFill="1" applyBorder="1" applyAlignment="1" quotePrefix="1">
      <alignment vertical="center" wrapText="1"/>
    </xf>
    <xf numFmtId="0" fontId="41" fillId="0" borderId="1" xfId="0" applyFont="1" applyFill="1" applyBorder="1" applyAlignment="1" quotePrefix="1">
      <alignment vertical="center" wrapText="1"/>
    </xf>
    <xf numFmtId="0" fontId="17" fillId="0" borderId="1" xfId="0" applyFont="1" applyFill="1" applyBorder="1" applyAlignment="1">
      <alignment vertical="center"/>
    </xf>
    <xf numFmtId="167" fontId="46" fillId="0" borderId="1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vertical="center" wrapText="1"/>
    </xf>
    <xf numFmtId="0" fontId="41" fillId="0" borderId="0" xfId="0" applyFont="1" applyFill="1" applyBorder="1" applyAlignment="1" quotePrefix="1">
      <alignment vertical="center" wrapText="1"/>
    </xf>
    <xf numFmtId="0" fontId="17" fillId="0" borderId="0" xfId="0" applyFont="1" applyFill="1" applyBorder="1" applyAlignment="1">
      <alignment vertical="center"/>
    </xf>
    <xf numFmtId="167" fontId="46" fillId="0" borderId="0" xfId="0" applyNumberFormat="1" applyFont="1" applyFill="1" applyBorder="1" applyAlignment="1">
      <alignment horizontal="right" vertical="center" wrapText="1"/>
    </xf>
    <xf numFmtId="167" fontId="46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167" fontId="43" fillId="0" borderId="14" xfId="1070" applyNumberFormat="1" applyFont="1" applyFill="1" applyBorder="1" applyAlignment="1">
      <alignment horizontal="right" vertical="center"/>
    </xf>
    <xf numFmtId="167" fontId="43" fillId="0" borderId="11" xfId="1070" applyNumberFormat="1" applyFont="1" applyFill="1" applyBorder="1" applyAlignment="1">
      <alignment horizontal="right" vertical="center"/>
    </xf>
    <xf numFmtId="167" fontId="77" fillId="0" borderId="11" xfId="1070" applyNumberFormat="1" applyFont="1" applyFill="1" applyBorder="1" applyAlignment="1">
      <alignment horizontal="right" vertical="center"/>
    </xf>
    <xf numFmtId="167" fontId="77" fillId="0" borderId="11" xfId="1070" applyNumberFormat="1" applyFont="1" applyFill="1" applyBorder="1" applyAlignment="1">
      <alignment horizontal="right" vertical="center"/>
    </xf>
    <xf numFmtId="167" fontId="43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/>
    </xf>
    <xf numFmtId="167" fontId="75" fillId="0" borderId="14" xfId="1070" applyNumberFormat="1" applyFont="1" applyFill="1" applyBorder="1" applyAlignment="1">
      <alignment horizontal="right" vertical="center"/>
    </xf>
    <xf numFmtId="167" fontId="75" fillId="0" borderId="14" xfId="1070" applyNumberFormat="1" applyFont="1" applyFill="1" applyBorder="1" applyAlignment="1">
      <alignment horizontal="right" vertical="center"/>
    </xf>
    <xf numFmtId="167" fontId="41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167" fontId="77" fillId="0" borderId="14" xfId="1070" applyNumberFormat="1" applyFont="1" applyFill="1" applyBorder="1" applyAlignment="1">
      <alignment horizontal="right" vertical="center"/>
    </xf>
    <xf numFmtId="167" fontId="77" fillId="0" borderId="14" xfId="107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/>
    </xf>
    <xf numFmtId="167" fontId="43" fillId="0" borderId="14" xfId="1070" applyNumberFormat="1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167" fontId="40" fillId="0" borderId="14" xfId="1070" applyNumberFormat="1" applyFont="1" applyFill="1" applyBorder="1" applyAlignment="1">
      <alignment horizontal="right" vertical="center"/>
    </xf>
    <xf numFmtId="167" fontId="78" fillId="0" borderId="14" xfId="107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16" fontId="41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16" fontId="48" fillId="0" borderId="14" xfId="0" applyNumberFormat="1" applyFont="1" applyFill="1" applyBorder="1" applyAlignment="1">
      <alignment horizontal="center" vertical="center"/>
    </xf>
    <xf numFmtId="167" fontId="48" fillId="0" borderId="14" xfId="107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167" fontId="48" fillId="0" borderId="14" xfId="1070" applyNumberFormat="1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167" fontId="41" fillId="0" borderId="14" xfId="1070" applyNumberFormat="1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67" fontId="43" fillId="0" borderId="14" xfId="1070" applyNumberFormat="1" applyFont="1" applyFill="1" applyBorder="1" applyAlignment="1">
      <alignment vertical="center"/>
    </xf>
    <xf numFmtId="167" fontId="77" fillId="0" borderId="14" xfId="1070" applyNumberFormat="1" applyFont="1" applyFill="1" applyBorder="1" applyAlignment="1">
      <alignment vertical="center"/>
    </xf>
    <xf numFmtId="167" fontId="75" fillId="0" borderId="14" xfId="1070" applyNumberFormat="1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49" fontId="43" fillId="0" borderId="22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167" fontId="77" fillId="0" borderId="22" xfId="1070" applyNumberFormat="1" applyFont="1" applyFill="1" applyBorder="1" applyAlignment="1">
      <alignment vertical="center"/>
    </xf>
    <xf numFmtId="167" fontId="77" fillId="0" borderId="22" xfId="1070" applyNumberFormat="1" applyFont="1" applyFill="1" applyBorder="1" applyAlignment="1">
      <alignment vertical="center"/>
    </xf>
    <xf numFmtId="167" fontId="43" fillId="0" borderId="22" xfId="1070" applyNumberFormat="1" applyFont="1" applyFill="1" applyBorder="1" applyAlignment="1">
      <alignment vertical="center"/>
    </xf>
    <xf numFmtId="49" fontId="41" fillId="0" borderId="0" xfId="0" applyNumberFormat="1" applyFont="1" applyFill="1" applyAlignment="1">
      <alignment horizontal="center" vertical="center"/>
    </xf>
    <xf numFmtId="167" fontId="41" fillId="0" borderId="0" xfId="1070" applyNumberFormat="1" applyFont="1" applyFill="1" applyBorder="1" applyAlignment="1">
      <alignment horizontal="right" vertical="center"/>
    </xf>
    <xf numFmtId="167" fontId="75" fillId="0" borderId="0" xfId="1070" applyNumberFormat="1" applyFont="1" applyFill="1" applyBorder="1" applyAlignment="1">
      <alignment horizontal="right" vertical="center"/>
    </xf>
    <xf numFmtId="167" fontId="75" fillId="0" borderId="0" xfId="1070" applyNumberFormat="1" applyFont="1" applyFill="1" applyBorder="1" applyAlignment="1">
      <alignment horizontal="right" vertical="center"/>
    </xf>
    <xf numFmtId="49" fontId="43" fillId="0" borderId="0" xfId="0" applyNumberFormat="1" applyFont="1" applyFill="1" applyAlignment="1">
      <alignment horizontal="center" vertical="center"/>
    </xf>
    <xf numFmtId="167" fontId="43" fillId="0" borderId="0" xfId="1070" applyNumberFormat="1" applyFont="1" applyFill="1" applyBorder="1" applyAlignment="1">
      <alignment horizontal="right" vertical="center"/>
    </xf>
    <xf numFmtId="167" fontId="77" fillId="0" borderId="0" xfId="1070" applyNumberFormat="1" applyFont="1" applyFill="1" applyBorder="1" applyAlignment="1">
      <alignment horizontal="right" vertical="center"/>
    </xf>
    <xf numFmtId="167" fontId="40" fillId="0" borderId="0" xfId="1070" applyNumberFormat="1" applyFont="1" applyFill="1" applyBorder="1" applyAlignment="1">
      <alignment horizontal="right" vertical="center"/>
    </xf>
    <xf numFmtId="167" fontId="78" fillId="0" borderId="0" xfId="1070" applyNumberFormat="1" applyFont="1" applyFill="1" applyBorder="1" applyAlignment="1">
      <alignment horizontal="right" vertical="center"/>
    </xf>
    <xf numFmtId="167" fontId="78" fillId="0" borderId="0" xfId="1070" applyNumberFormat="1" applyFont="1" applyFill="1" applyBorder="1" applyAlignment="1">
      <alignment horizontal="right" vertical="center"/>
    </xf>
    <xf numFmtId="0" fontId="41" fillId="0" borderId="0" xfId="0" applyFont="1" applyFill="1" applyAlignment="1" quotePrefix="1">
      <alignment vertical="center"/>
    </xf>
    <xf numFmtId="167" fontId="40" fillId="0" borderId="0" xfId="0" applyNumberFormat="1" applyFont="1" applyFill="1" applyAlignment="1">
      <alignment vertical="center"/>
    </xf>
    <xf numFmtId="9" fontId="43" fillId="0" borderId="0" xfId="1598" applyFont="1" applyFill="1" applyAlignment="1">
      <alignment vertical="center"/>
    </xf>
    <xf numFmtId="167" fontId="77" fillId="0" borderId="0" xfId="0" applyNumberFormat="1" applyFont="1" applyFill="1" applyAlignment="1">
      <alignment vertical="center"/>
    </xf>
    <xf numFmtId="167" fontId="75" fillId="0" borderId="0" xfId="0" applyNumberFormat="1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67" fontId="44" fillId="0" borderId="0" xfId="0" applyNumberFormat="1" applyFont="1" applyFill="1" applyAlignment="1">
      <alignment horizontal="right" vertical="center"/>
    </xf>
    <xf numFmtId="0" fontId="45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167" fontId="17" fillId="0" borderId="0" xfId="0" applyNumberFormat="1" applyFont="1" applyFill="1" applyAlignment="1">
      <alignment vertical="center"/>
    </xf>
    <xf numFmtId="0" fontId="43" fillId="0" borderId="14" xfId="107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41" fillId="0" borderId="14" xfId="107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16" fontId="41" fillId="0" borderId="14" xfId="0" applyNumberFormat="1" applyFont="1" applyFill="1" applyBorder="1" applyAlignment="1">
      <alignment horizontal="center" vertical="center"/>
    </xf>
    <xf numFmtId="167" fontId="41" fillId="0" borderId="14" xfId="107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41" fillId="0" borderId="14" xfId="0" applyFont="1" applyFill="1" applyBorder="1" applyAlignment="1" quotePrefix="1">
      <alignment vertical="center"/>
    </xf>
    <xf numFmtId="0" fontId="41" fillId="0" borderId="14" xfId="0" applyFont="1" applyFill="1" applyBorder="1" applyAlignment="1" quotePrefix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3" fillId="0" borderId="14" xfId="1070" applyNumberFormat="1" applyFont="1" applyFill="1" applyBorder="1" applyAlignment="1" quotePrefix="1">
      <alignment horizontal="center" vertical="center"/>
    </xf>
    <xf numFmtId="167" fontId="43" fillId="0" borderId="0" xfId="1070" applyNumberFormat="1" applyFont="1" applyFill="1" applyBorder="1" applyAlignment="1">
      <alignment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14" xfId="1070" applyNumberFormat="1" applyFont="1" applyFill="1" applyBorder="1" applyAlignment="1" quotePrefix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/>
    </xf>
    <xf numFmtId="167" fontId="43" fillId="0" borderId="22" xfId="1070" applyNumberFormat="1" applyFont="1" applyFill="1" applyBorder="1" applyAlignment="1">
      <alignment horizontal="right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167" fontId="43" fillId="0" borderId="9" xfId="1070" applyNumberFormat="1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horizontal="center" vertical="center"/>
    </xf>
    <xf numFmtId="167" fontId="17" fillId="0" borderId="19" xfId="0" applyNumberFormat="1" applyFont="1" applyFill="1" applyBorder="1" applyAlignment="1">
      <alignment vertical="center"/>
    </xf>
    <xf numFmtId="167" fontId="41" fillId="0" borderId="19" xfId="0" applyNumberFormat="1" applyFont="1" applyFill="1" applyBorder="1" applyAlignment="1">
      <alignment horizontal="center" vertical="center"/>
    </xf>
    <xf numFmtId="167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7" fontId="44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167" fontId="17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67" fontId="41" fillId="0" borderId="0" xfId="0" applyNumberFormat="1" applyFont="1" applyFill="1" applyBorder="1" applyAlignment="1">
      <alignment horizontal="center" vertical="center"/>
    </xf>
    <xf numFmtId="167" fontId="41" fillId="0" borderId="1" xfId="0" applyNumberFormat="1" applyFont="1" applyFill="1" applyBorder="1" applyAlignment="1">
      <alignment vertical="center"/>
    </xf>
    <xf numFmtId="0" fontId="40" fillId="0" borderId="1" xfId="0" applyFont="1" applyFill="1" applyBorder="1" applyAlignment="1">
      <alignment horizontal="right" vertical="center"/>
    </xf>
    <xf numFmtId="0" fontId="41" fillId="0" borderId="11" xfId="0" applyNumberFormat="1" applyFont="1" applyFill="1" applyBorder="1" applyAlignment="1">
      <alignment horizontal="center" vertical="center"/>
    </xf>
    <xf numFmtId="167" fontId="43" fillId="0" borderId="11" xfId="1070" applyNumberFormat="1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41" fillId="0" borderId="14" xfId="0" applyNumberFormat="1" applyFont="1" applyFill="1" applyBorder="1" applyAlignment="1" quotePrefix="1">
      <alignment horizontal="center"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41" fillId="0" borderId="9" xfId="0" applyNumberFormat="1" applyFont="1" applyFill="1" applyBorder="1" applyAlignment="1">
      <alignment horizontal="center" vertical="center"/>
    </xf>
    <xf numFmtId="167" fontId="43" fillId="0" borderId="9" xfId="1070" applyNumberFormat="1" applyFont="1" applyFill="1" applyBorder="1" applyAlignment="1">
      <alignment vertical="center"/>
    </xf>
    <xf numFmtId="0" fontId="50" fillId="0" borderId="0" xfId="0" applyFont="1" applyFill="1" applyAlignment="1">
      <alignment vertical="top"/>
    </xf>
    <xf numFmtId="167" fontId="49" fillId="0" borderId="0" xfId="1070" applyNumberFormat="1" applyFont="1" applyFill="1" applyAlignment="1">
      <alignment vertical="top"/>
    </xf>
    <xf numFmtId="167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/>
    </xf>
    <xf numFmtId="0" fontId="41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42" fillId="0" borderId="0" xfId="0" applyFont="1" applyFill="1" applyAlignment="1">
      <alignment/>
    </xf>
    <xf numFmtId="167" fontId="43" fillId="0" borderId="0" xfId="0" applyNumberFormat="1" applyFont="1" applyFill="1" applyAlignment="1">
      <alignment horizontal="center" vertical="top" wrapText="1"/>
    </xf>
    <xf numFmtId="167" fontId="43" fillId="0" borderId="0" xfId="1070" applyNumberFormat="1" applyFont="1" applyFill="1" applyAlignment="1">
      <alignment horizontal="center" vertical="top" wrapText="1"/>
    </xf>
    <xf numFmtId="0" fontId="41" fillId="0" borderId="0" xfId="0" applyFont="1" applyFill="1" applyAlignment="1">
      <alignment vertical="top" wrapText="1"/>
    </xf>
    <xf numFmtId="167" fontId="41" fillId="0" borderId="0" xfId="0" applyNumberFormat="1" applyFont="1" applyFill="1" applyAlignment="1">
      <alignment vertical="top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167" fontId="46" fillId="0" borderId="0" xfId="1072" applyNumberFormat="1" applyFont="1" applyFill="1" applyBorder="1" applyAlignment="1">
      <alignment/>
    </xf>
    <xf numFmtId="0" fontId="45" fillId="0" borderId="1" xfId="0" applyFont="1" applyFill="1" applyBorder="1" applyAlignment="1">
      <alignment horizontal="left"/>
    </xf>
    <xf numFmtId="167" fontId="41" fillId="0" borderId="1" xfId="1072" applyNumberFormat="1" applyFont="1" applyFill="1" applyBorder="1" applyAlignment="1">
      <alignment/>
    </xf>
    <xf numFmtId="167" fontId="41" fillId="0" borderId="0" xfId="1072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167" fontId="47" fillId="0" borderId="0" xfId="0" applyNumberFormat="1" applyFont="1" applyFill="1" applyBorder="1" applyAlignment="1">
      <alignment vertical="top"/>
    </xf>
    <xf numFmtId="167" fontId="41" fillId="0" borderId="0" xfId="1072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3" fillId="0" borderId="9" xfId="0" applyFont="1" applyFill="1" applyBorder="1" applyAlignment="1">
      <alignment horizontal="center" vertical="top" wrapText="1"/>
    </xf>
    <xf numFmtId="167" fontId="43" fillId="0" borderId="9" xfId="1072" applyNumberFormat="1" applyFont="1" applyFill="1" applyBorder="1" applyAlignment="1">
      <alignment horizontal="center" vertical="center" wrapText="1"/>
    </xf>
    <xf numFmtId="167" fontId="43" fillId="0" borderId="9" xfId="1072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167" fontId="43" fillId="0" borderId="25" xfId="1072" applyNumberFormat="1" applyFont="1" applyFill="1" applyBorder="1" applyAlignment="1">
      <alignment horizontal="left" vertical="top"/>
    </xf>
    <xf numFmtId="167" fontId="56" fillId="0" borderId="25" xfId="1072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43" fontId="47" fillId="0" borderId="0" xfId="1072" applyFont="1" applyFill="1" applyBorder="1" applyAlignment="1">
      <alignment horizontal="center"/>
    </xf>
    <xf numFmtId="43" fontId="47" fillId="0" borderId="0" xfId="1072" applyFont="1" applyFill="1" applyBorder="1" applyAlignment="1">
      <alignment/>
    </xf>
    <xf numFmtId="167" fontId="41" fillId="0" borderId="14" xfId="0" applyNumberFormat="1" applyFont="1" applyFill="1" applyBorder="1" applyAlignment="1">
      <alignment vertical="top"/>
    </xf>
    <xf numFmtId="167" fontId="57" fillId="0" borderId="14" xfId="1072" applyNumberFormat="1" applyFont="1" applyFill="1" applyBorder="1" applyAlignment="1">
      <alignment/>
    </xf>
    <xf numFmtId="167" fontId="56" fillId="0" borderId="14" xfId="1072" applyNumberFormat="1" applyFont="1" applyFill="1" applyBorder="1" applyAlignment="1">
      <alignment/>
    </xf>
    <xf numFmtId="43" fontId="41" fillId="0" borderId="0" xfId="1072" applyFont="1" applyFill="1" applyBorder="1" applyAlignment="1">
      <alignment horizontal="center"/>
    </xf>
    <xf numFmtId="43" fontId="41" fillId="0" borderId="0" xfId="1072" applyFont="1" applyFill="1" applyBorder="1" applyAlignment="1">
      <alignment/>
    </xf>
    <xf numFmtId="167" fontId="43" fillId="0" borderId="14" xfId="1072" applyNumberFormat="1" applyFont="1" applyFill="1" applyBorder="1" applyAlignment="1">
      <alignment vertical="top"/>
    </xf>
    <xf numFmtId="43" fontId="41" fillId="0" borderId="0" xfId="1072" applyFont="1" applyFill="1" applyAlignment="1">
      <alignment/>
    </xf>
    <xf numFmtId="43" fontId="45" fillId="0" borderId="0" xfId="1072" applyFont="1" applyFill="1" applyAlignment="1">
      <alignment/>
    </xf>
    <xf numFmtId="167" fontId="45" fillId="0" borderId="14" xfId="0" applyNumberFormat="1" applyFont="1" applyFill="1" applyBorder="1" applyAlignment="1">
      <alignment vertical="top"/>
    </xf>
    <xf numFmtId="167" fontId="45" fillId="0" borderId="14" xfId="1072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7" fontId="57" fillId="0" borderId="14" xfId="1072" applyNumberFormat="1" applyFont="1" applyFill="1" applyBorder="1" applyAlignment="1">
      <alignment vertical="top"/>
    </xf>
    <xf numFmtId="43" fontId="17" fillId="0" borderId="0" xfId="1072" applyFont="1" applyFill="1" applyAlignment="1">
      <alignment/>
    </xf>
    <xf numFmtId="0" fontId="57" fillId="0" borderId="14" xfId="0" applyFont="1" applyFill="1" applyBorder="1" applyAlignment="1">
      <alignment/>
    </xf>
    <xf numFmtId="41" fontId="57" fillId="0" borderId="14" xfId="0" applyNumberFormat="1" applyFont="1" applyFill="1" applyBorder="1" applyAlignment="1">
      <alignment/>
    </xf>
    <xf numFmtId="167" fontId="17" fillId="0" borderId="0" xfId="0" applyNumberFormat="1" applyFont="1" applyFill="1" applyAlignment="1">
      <alignment/>
    </xf>
    <xf numFmtId="167" fontId="45" fillId="0" borderId="14" xfId="107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3" fontId="64" fillId="0" borderId="14" xfId="1499" applyNumberFormat="1" applyFont="1" applyFill="1" applyBorder="1">
      <alignment/>
      <protection/>
    </xf>
    <xf numFmtId="167" fontId="57" fillId="0" borderId="14" xfId="1070" applyNumberFormat="1" applyFont="1" applyFill="1" applyBorder="1" applyAlignment="1">
      <alignment/>
    </xf>
    <xf numFmtId="167" fontId="48" fillId="0" borderId="14" xfId="1070" applyNumberFormat="1" applyFont="1" applyFill="1" applyBorder="1" applyAlignment="1">
      <alignment horizontal="right"/>
    </xf>
    <xf numFmtId="167" fontId="41" fillId="0" borderId="14" xfId="0" applyNumberFormat="1" applyFont="1" applyFill="1" applyBorder="1" applyAlignment="1">
      <alignment vertical="center" wrapText="1"/>
    </xf>
    <xf numFmtId="0" fontId="71" fillId="0" borderId="0" xfId="0" applyFont="1" applyFill="1" applyAlignment="1">
      <alignment/>
    </xf>
    <xf numFmtId="167" fontId="71" fillId="0" borderId="14" xfId="1070" applyNumberFormat="1" applyFont="1" applyFill="1" applyBorder="1" applyAlignment="1">
      <alignment horizontal="right"/>
    </xf>
    <xf numFmtId="0" fontId="71" fillId="0" borderId="14" xfId="0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167" fontId="71" fillId="0" borderId="14" xfId="1070" applyNumberFormat="1" applyFont="1" applyFill="1" applyBorder="1" applyAlignment="1">
      <alignment/>
    </xf>
    <xf numFmtId="3" fontId="73" fillId="0" borderId="14" xfId="1499" applyNumberFormat="1" applyFont="1" applyFill="1" applyBorder="1">
      <alignment/>
      <protection/>
    </xf>
    <xf numFmtId="167" fontId="72" fillId="0" borderId="14" xfId="1072" applyNumberFormat="1" applyFont="1" applyFill="1" applyBorder="1" applyAlignment="1">
      <alignment/>
    </xf>
    <xf numFmtId="167" fontId="79" fillId="0" borderId="14" xfId="1070" applyNumberFormat="1" applyFont="1" applyFill="1" applyBorder="1" applyAlignment="1">
      <alignment/>
    </xf>
    <xf numFmtId="167" fontId="41" fillId="0" borderId="26" xfId="0" applyNumberFormat="1" applyFont="1" applyFill="1" applyBorder="1" applyAlignment="1">
      <alignment vertical="top"/>
    </xf>
    <xf numFmtId="0" fontId="71" fillId="0" borderId="26" xfId="0" applyFont="1" applyFill="1" applyBorder="1" applyAlignment="1">
      <alignment/>
    </xf>
    <xf numFmtId="167" fontId="57" fillId="0" borderId="26" xfId="1070" applyNumberFormat="1" applyFont="1" applyFill="1" applyBorder="1" applyAlignment="1">
      <alignment/>
    </xf>
    <xf numFmtId="167" fontId="43" fillId="0" borderId="26" xfId="1072" applyNumberFormat="1" applyFont="1" applyFill="1" applyBorder="1" applyAlignment="1">
      <alignment vertical="top"/>
    </xf>
    <xf numFmtId="167" fontId="56" fillId="0" borderId="26" xfId="0" applyNumberFormat="1" applyFont="1" applyFill="1" applyBorder="1" applyAlignment="1">
      <alignment/>
    </xf>
    <xf numFmtId="0" fontId="42" fillId="0" borderId="14" xfId="0" applyFont="1" applyFill="1" applyBorder="1" applyAlignment="1">
      <alignment/>
    </xf>
    <xf numFmtId="167" fontId="56" fillId="0" borderId="14" xfId="0" applyNumberFormat="1" applyFont="1" applyFill="1" applyBorder="1" applyAlignment="1">
      <alignment/>
    </xf>
    <xf numFmtId="167" fontId="57" fillId="0" borderId="14" xfId="0" applyNumberFormat="1" applyFont="1" applyFill="1" applyBorder="1" applyAlignment="1">
      <alignment/>
    </xf>
    <xf numFmtId="0" fontId="42" fillId="0" borderId="22" xfId="0" applyFont="1" applyFill="1" applyBorder="1" applyAlignment="1">
      <alignment/>
    </xf>
    <xf numFmtId="167" fontId="43" fillId="0" borderId="22" xfId="1072" applyNumberFormat="1" applyFont="1" applyFill="1" applyBorder="1" applyAlignment="1">
      <alignment vertical="top"/>
    </xf>
    <xf numFmtId="167" fontId="56" fillId="0" borderId="22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44" fillId="0" borderId="0" xfId="0" applyFont="1" applyFill="1" applyAlignment="1">
      <alignment horizontal="left" vertical="center"/>
    </xf>
    <xf numFmtId="3" fontId="41" fillId="0" borderId="0" xfId="1070" applyNumberFormat="1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169" fontId="43" fillId="0" borderId="9" xfId="0" applyNumberFormat="1" applyFont="1" applyFill="1" applyBorder="1" applyAlignment="1" quotePrefix="1">
      <alignment horizontal="right" vertical="center"/>
    </xf>
    <xf numFmtId="167" fontId="43" fillId="0" borderId="9" xfId="1070" applyNumberFormat="1" applyFont="1" applyFill="1" applyBorder="1" applyAlignment="1" quotePrefix="1">
      <alignment horizontal="right" vertical="center"/>
    </xf>
    <xf numFmtId="14" fontId="43" fillId="0" borderId="9" xfId="0" applyNumberFormat="1" applyFont="1" applyFill="1" applyBorder="1" applyAlignment="1">
      <alignment horizontal="right" vertical="center"/>
    </xf>
    <xf numFmtId="0" fontId="43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167" fontId="43" fillId="0" borderId="11" xfId="0" applyNumberFormat="1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47" fillId="0" borderId="32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167" fontId="47" fillId="0" borderId="14" xfId="1070" applyNumberFormat="1" applyFont="1" applyFill="1" applyBorder="1" applyAlignment="1">
      <alignment horizontal="right" vertical="center"/>
    </xf>
    <xf numFmtId="0" fontId="40" fillId="0" borderId="31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41" fontId="40" fillId="0" borderId="14" xfId="1070" applyNumberFormat="1" applyFont="1" applyFill="1" applyBorder="1" applyAlignment="1">
      <alignment horizontal="right" vertical="center"/>
    </xf>
    <xf numFmtId="3" fontId="40" fillId="0" borderId="14" xfId="1070" applyNumberFormat="1" applyFont="1" applyFill="1" applyBorder="1" applyAlignment="1">
      <alignment horizontal="right" vertical="center"/>
    </xf>
    <xf numFmtId="167" fontId="47" fillId="0" borderId="14" xfId="1070" applyNumberFormat="1" applyFont="1" applyFill="1" applyBorder="1" applyAlignment="1">
      <alignment vertical="center"/>
    </xf>
    <xf numFmtId="41" fontId="40" fillId="0" borderId="14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167" fontId="41" fillId="0" borderId="14" xfId="0" applyNumberFormat="1" applyFont="1" applyFill="1" applyBorder="1" applyAlignment="1">
      <alignment vertical="center"/>
    </xf>
    <xf numFmtId="167" fontId="40" fillId="0" borderId="14" xfId="0" applyNumberFormat="1" applyFont="1" applyFill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167" fontId="41" fillId="0" borderId="22" xfId="1070" applyNumberFormat="1" applyFont="1" applyFill="1" applyBorder="1" applyAlignment="1">
      <alignment horizontal="right" vertical="center"/>
    </xf>
    <xf numFmtId="0" fontId="43" fillId="0" borderId="5" xfId="0" applyFont="1" applyFill="1" applyBorder="1" applyAlignment="1">
      <alignment horizontal="center" vertical="center"/>
    </xf>
    <xf numFmtId="167" fontId="43" fillId="0" borderId="5" xfId="1070" applyNumberFormat="1" applyFont="1" applyFill="1" applyBorder="1" applyAlignment="1">
      <alignment vertical="center"/>
    </xf>
    <xf numFmtId="167" fontId="43" fillId="0" borderId="19" xfId="1070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vertical="center"/>
    </xf>
    <xf numFmtId="0" fontId="40" fillId="0" borderId="34" xfId="0" applyFont="1" applyFill="1" applyBorder="1" applyAlignment="1">
      <alignment vertical="center"/>
    </xf>
    <xf numFmtId="167" fontId="40" fillId="0" borderId="1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55" fillId="0" borderId="32" xfId="0" applyFont="1" applyFill="1" applyBorder="1" applyAlignment="1">
      <alignment vertical="center"/>
    </xf>
    <xf numFmtId="167" fontId="40" fillId="0" borderId="14" xfId="1070" applyNumberFormat="1" applyFont="1" applyFill="1" applyBorder="1" applyAlignment="1">
      <alignment vertical="center"/>
    </xf>
    <xf numFmtId="0" fontId="41" fillId="0" borderId="22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167" fontId="40" fillId="0" borderId="22" xfId="0" applyNumberFormat="1" applyFont="1" applyFill="1" applyBorder="1" applyAlignment="1">
      <alignment vertical="center"/>
    </xf>
    <xf numFmtId="167" fontId="41" fillId="0" borderId="22" xfId="0" applyNumberFormat="1" applyFont="1" applyFill="1" applyBorder="1" applyAlignment="1">
      <alignment vertical="center"/>
    </xf>
    <xf numFmtId="167" fontId="43" fillId="0" borderId="9" xfId="0" applyNumberFormat="1" applyFont="1" applyFill="1" applyBorder="1" applyAlignment="1">
      <alignment vertical="center"/>
    </xf>
    <xf numFmtId="167" fontId="43" fillId="0" borderId="1" xfId="1070" applyNumberFormat="1" applyFont="1" applyFill="1" applyBorder="1" applyAlignment="1">
      <alignment vertical="center"/>
    </xf>
    <xf numFmtId="167" fontId="43" fillId="0" borderId="0" xfId="0" applyNumberFormat="1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vertical="center"/>
    </xf>
    <xf numFmtId="0" fontId="42" fillId="0" borderId="11" xfId="0" applyFont="1" applyFill="1" applyBorder="1" applyAlignment="1" quotePrefix="1">
      <alignment horizontal="center" vertical="center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167" fontId="17" fillId="0" borderId="11" xfId="0" applyNumberFormat="1" applyFont="1" applyFill="1" applyBorder="1" applyAlignment="1">
      <alignment vertical="center"/>
    </xf>
    <xf numFmtId="41" fontId="40" fillId="0" borderId="14" xfId="1072" applyNumberFormat="1" applyFont="1" applyFill="1" applyBorder="1" applyAlignment="1">
      <alignment vertical="center"/>
    </xf>
    <xf numFmtId="0" fontId="42" fillId="0" borderId="14" xfId="0" applyFont="1" applyFill="1" applyBorder="1" applyAlignment="1" quotePrefix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167" fontId="17" fillId="0" borderId="14" xfId="0" applyNumberFormat="1" applyFont="1" applyFill="1" applyBorder="1" applyAlignment="1">
      <alignment vertical="center"/>
    </xf>
    <xf numFmtId="0" fontId="40" fillId="0" borderId="14" xfId="0" applyFont="1" applyFill="1" applyBorder="1" applyAlignment="1" quotePrefix="1">
      <alignment horizontal="center" vertical="center"/>
    </xf>
    <xf numFmtId="41" fontId="41" fillId="0" borderId="14" xfId="1072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vertical="center"/>
    </xf>
    <xf numFmtId="41" fontId="41" fillId="0" borderId="26" xfId="1072" applyNumberFormat="1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vertical="center"/>
    </xf>
    <xf numFmtId="0" fontId="47" fillId="0" borderId="35" xfId="0" applyFont="1" applyFill="1" applyBorder="1" applyAlignment="1">
      <alignment vertical="center"/>
    </xf>
    <xf numFmtId="0" fontId="47" fillId="0" borderId="36" xfId="0" applyFont="1" applyFill="1" applyBorder="1" applyAlignment="1">
      <alignment vertical="center"/>
    </xf>
    <xf numFmtId="0" fontId="66" fillId="0" borderId="0" xfId="0" applyFont="1" applyFill="1" applyAlignment="1" quotePrefix="1">
      <alignment horizontal="center" vertical="center"/>
    </xf>
    <xf numFmtId="0" fontId="66" fillId="0" borderId="0" xfId="0" applyFont="1" applyFill="1" applyAlignment="1">
      <alignment vertical="center"/>
    </xf>
    <xf numFmtId="0" fontId="43" fillId="0" borderId="0" xfId="0" applyFont="1" applyFill="1" applyAlignment="1" quotePrefix="1">
      <alignment horizontal="center" vertical="center"/>
    </xf>
    <xf numFmtId="167" fontId="43" fillId="0" borderId="30" xfId="0" applyNumberFormat="1" applyFont="1" applyFill="1" applyBorder="1" applyAlignment="1">
      <alignment vertical="center"/>
    </xf>
    <xf numFmtId="0" fontId="41" fillId="0" borderId="31" xfId="0" applyFont="1" applyFill="1" applyBorder="1" applyAlignment="1" quotePrefix="1">
      <alignment vertical="center"/>
    </xf>
    <xf numFmtId="167" fontId="41" fillId="0" borderId="23" xfId="0" applyNumberFormat="1" applyFont="1" applyFill="1" applyBorder="1" applyAlignment="1">
      <alignment vertical="center"/>
    </xf>
    <xf numFmtId="167" fontId="43" fillId="0" borderId="14" xfId="0" applyNumberFormat="1" applyFont="1" applyFill="1" applyBorder="1" applyAlignment="1">
      <alignment vertical="center"/>
    </xf>
    <xf numFmtId="0" fontId="43" fillId="0" borderId="31" xfId="0" applyFont="1" applyFill="1" applyBorder="1" applyAlignment="1" quotePrefix="1">
      <alignment vertical="center"/>
    </xf>
    <xf numFmtId="167" fontId="43" fillId="0" borderId="23" xfId="0" applyNumberFormat="1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3" fillId="0" borderId="37" xfId="0" applyFont="1" applyFill="1" applyBorder="1" applyAlignment="1" quotePrefix="1">
      <alignment vertical="center"/>
    </xf>
    <xf numFmtId="167" fontId="43" fillId="0" borderId="36" xfId="0" applyNumberFormat="1" applyFont="1" applyFill="1" applyBorder="1" applyAlignment="1">
      <alignment vertical="center"/>
    </xf>
    <xf numFmtId="167" fontId="43" fillId="0" borderId="22" xfId="0" applyNumberFormat="1" applyFont="1" applyFill="1" applyBorder="1" applyAlignment="1">
      <alignment vertical="center"/>
    </xf>
    <xf numFmtId="167" fontId="43" fillId="0" borderId="29" xfId="0" applyNumberFormat="1" applyFont="1" applyFill="1" applyBorder="1" applyAlignment="1">
      <alignment vertical="center"/>
    </xf>
    <xf numFmtId="167" fontId="41" fillId="0" borderId="32" xfId="0" applyNumberFormat="1" applyFont="1" applyFill="1" applyBorder="1" applyAlignment="1">
      <alignment vertical="center"/>
    </xf>
    <xf numFmtId="167" fontId="43" fillId="0" borderId="14" xfId="1072" applyNumberFormat="1" applyFont="1" applyFill="1" applyBorder="1" applyAlignment="1">
      <alignment vertical="center"/>
    </xf>
    <xf numFmtId="167" fontId="41" fillId="0" borderId="23" xfId="1070" applyNumberFormat="1" applyFont="1" applyFill="1" applyBorder="1" applyAlignment="1">
      <alignment vertical="center"/>
    </xf>
    <xf numFmtId="167" fontId="43" fillId="0" borderId="32" xfId="0" applyNumberFormat="1" applyFont="1" applyFill="1" applyBorder="1" applyAlignment="1">
      <alignment vertical="center"/>
    </xf>
    <xf numFmtId="167" fontId="43" fillId="0" borderId="35" xfId="0" applyNumberFormat="1" applyFont="1" applyFill="1" applyBorder="1" applyAlignment="1">
      <alignment vertical="center"/>
    </xf>
    <xf numFmtId="0" fontId="66" fillId="0" borderId="5" xfId="0" applyFont="1" applyFill="1" applyBorder="1" applyAlignment="1">
      <alignment horizontal="center" vertical="center"/>
    </xf>
    <xf numFmtId="0" fontId="66" fillId="0" borderId="5" xfId="0" applyFont="1" applyFill="1" applyBorder="1" applyAlignment="1" quotePrefix="1">
      <alignment vertical="center"/>
    </xf>
    <xf numFmtId="167" fontId="66" fillId="0" borderId="5" xfId="0" applyNumberFormat="1" applyFont="1" applyFill="1" applyBorder="1" applyAlignment="1">
      <alignment vertical="center"/>
    </xf>
    <xf numFmtId="167" fontId="66" fillId="0" borderId="5" xfId="1072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167" fontId="47" fillId="0" borderId="11" xfId="0" applyNumberFormat="1" applyFont="1" applyFill="1" applyBorder="1" applyAlignment="1">
      <alignment vertical="center"/>
    </xf>
    <xf numFmtId="167" fontId="47" fillId="0" borderId="14" xfId="0" applyNumberFormat="1" applyFont="1" applyFill="1" applyBorder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vertical="center"/>
    </xf>
    <xf numFmtId="167" fontId="43" fillId="0" borderId="5" xfId="0" applyNumberFormat="1" applyFont="1" applyFill="1" applyBorder="1" applyAlignment="1">
      <alignment vertical="center"/>
    </xf>
    <xf numFmtId="0" fontId="41" fillId="0" borderId="32" xfId="0" applyFont="1" applyFill="1" applyBorder="1" applyAlignment="1">
      <alignment vertical="center" wrapText="1"/>
    </xf>
    <xf numFmtId="167" fontId="41" fillId="0" borderId="14" xfId="107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40" fillId="0" borderId="30" xfId="0" applyFont="1" applyFill="1" applyBorder="1" applyAlignment="1">
      <alignment vertical="center"/>
    </xf>
    <xf numFmtId="3" fontId="41" fillId="0" borderId="14" xfId="1498" applyNumberFormat="1" applyFont="1" applyFill="1" applyBorder="1" applyAlignment="1">
      <alignment vertical="center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vertical="center"/>
    </xf>
    <xf numFmtId="0" fontId="41" fillId="0" borderId="35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vertical="center"/>
    </xf>
    <xf numFmtId="167" fontId="41" fillId="0" borderId="19" xfId="1070" applyNumberFormat="1" applyFont="1" applyFill="1" applyBorder="1" applyAlignment="1">
      <alignment vertical="center"/>
    </xf>
    <xf numFmtId="167" fontId="41" fillId="0" borderId="39" xfId="1070" applyNumberFormat="1" applyFont="1" applyFill="1" applyBorder="1" applyAlignment="1">
      <alignment vertical="center"/>
    </xf>
    <xf numFmtId="41" fontId="41" fillId="0" borderId="11" xfId="107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167" fontId="41" fillId="0" borderId="32" xfId="1070" applyNumberFormat="1" applyFont="1" applyFill="1" applyBorder="1" applyAlignment="1">
      <alignment vertical="center"/>
    </xf>
    <xf numFmtId="41" fontId="41" fillId="0" borderId="25" xfId="1070" applyNumberFormat="1" applyFont="1" applyFill="1" applyBorder="1" applyAlignment="1">
      <alignment vertical="center"/>
    </xf>
    <xf numFmtId="3" fontId="41" fillId="0" borderId="25" xfId="1070" applyNumberFormat="1" applyFont="1" applyFill="1" applyBorder="1" applyAlignment="1">
      <alignment vertical="center"/>
    </xf>
    <xf numFmtId="167" fontId="41" fillId="0" borderId="33" xfId="1070" applyNumberFormat="1" applyFont="1" applyFill="1" applyBorder="1" applyAlignment="1">
      <alignment vertical="center"/>
    </xf>
    <xf numFmtId="167" fontId="41" fillId="0" borderId="34" xfId="107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0" fontId="40" fillId="0" borderId="40" xfId="0" applyFont="1" applyFill="1" applyBorder="1" applyAlignment="1">
      <alignment vertical="center"/>
    </xf>
    <xf numFmtId="0" fontId="41" fillId="0" borderId="40" xfId="0" applyFont="1" applyFill="1" applyBorder="1" applyAlignment="1">
      <alignment vertical="center"/>
    </xf>
    <xf numFmtId="41" fontId="41" fillId="0" borderId="14" xfId="1070" applyNumberFormat="1" applyFont="1" applyFill="1" applyBorder="1" applyAlignment="1">
      <alignment vertical="center"/>
    </xf>
    <xf numFmtId="3" fontId="41" fillId="0" borderId="14" xfId="1070" applyNumberFormat="1" applyFont="1" applyFill="1" applyBorder="1" applyAlignment="1">
      <alignment vertical="center"/>
    </xf>
    <xf numFmtId="167" fontId="41" fillId="0" borderId="25" xfId="1070" applyNumberFormat="1" applyFont="1" applyFill="1" applyBorder="1" applyAlignment="1">
      <alignment vertical="center"/>
    </xf>
    <xf numFmtId="0" fontId="43" fillId="0" borderId="26" xfId="0" applyFont="1" applyFill="1" applyBorder="1" applyAlignment="1">
      <alignment horizontal="center" vertical="center"/>
    </xf>
    <xf numFmtId="167" fontId="41" fillId="0" borderId="26" xfId="1070" applyNumberFormat="1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167" fontId="41" fillId="0" borderId="42" xfId="1070" applyNumberFormat="1" applyFont="1" applyFill="1" applyBorder="1" applyAlignment="1">
      <alignment vertical="center"/>
    </xf>
    <xf numFmtId="167" fontId="41" fillId="0" borderId="43" xfId="1070" applyNumberFormat="1" applyFont="1" applyFill="1" applyBorder="1" applyAlignment="1">
      <alignment vertical="center"/>
    </xf>
    <xf numFmtId="0" fontId="43" fillId="0" borderId="5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horizontal="left" vertical="center"/>
    </xf>
    <xf numFmtId="167" fontId="41" fillId="0" borderId="5" xfId="1070" applyNumberFormat="1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vertical="center"/>
    </xf>
    <xf numFmtId="167" fontId="41" fillId="0" borderId="11" xfId="0" applyNumberFormat="1" applyFont="1" applyFill="1" applyBorder="1" applyAlignment="1">
      <alignment vertical="center"/>
    </xf>
    <xf numFmtId="41" fontId="41" fillId="0" borderId="14" xfId="1498" applyNumberFormat="1" applyFont="1" applyFill="1" applyBorder="1" applyAlignment="1">
      <alignment vertical="center"/>
      <protection/>
    </xf>
    <xf numFmtId="167" fontId="47" fillId="0" borderId="9" xfId="1070" applyNumberFormat="1" applyFont="1" applyFill="1" applyBorder="1" applyAlignment="1">
      <alignment horizontal="right" vertical="center"/>
    </xf>
    <xf numFmtId="41" fontId="41" fillId="0" borderId="14" xfId="0" applyNumberFormat="1" applyFont="1" applyFill="1" applyBorder="1" applyAlignment="1">
      <alignment vertical="center"/>
    </xf>
    <xf numFmtId="3" fontId="40" fillId="0" borderId="14" xfId="1498" applyNumberFormat="1" applyFont="1" applyFill="1" applyBorder="1" applyAlignment="1">
      <alignment vertical="center"/>
      <protection/>
    </xf>
    <xf numFmtId="41" fontId="40" fillId="0" borderId="14" xfId="1498" applyNumberFormat="1" applyFont="1" applyFill="1" applyBorder="1" applyAlignment="1">
      <alignment vertical="center"/>
      <protection/>
    </xf>
    <xf numFmtId="41" fontId="40" fillId="0" borderId="14" xfId="1070" applyNumberFormat="1" applyFont="1" applyFill="1" applyBorder="1" applyAlignment="1">
      <alignment vertical="center"/>
    </xf>
    <xf numFmtId="0" fontId="41" fillId="0" borderId="37" xfId="0" applyFont="1" applyFill="1" applyBorder="1" applyAlignment="1">
      <alignment vertical="center"/>
    </xf>
    <xf numFmtId="0" fontId="55" fillId="0" borderId="35" xfId="0" applyFont="1" applyFill="1" applyBorder="1" applyAlignment="1">
      <alignment vertical="center"/>
    </xf>
    <xf numFmtId="0" fontId="55" fillId="0" borderId="36" xfId="0" applyFont="1" applyFill="1" applyBorder="1" applyAlignment="1">
      <alignment vertical="center"/>
    </xf>
    <xf numFmtId="167" fontId="41" fillId="0" borderId="22" xfId="1070" applyNumberFormat="1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167" fontId="41" fillId="0" borderId="25" xfId="1072" applyNumberFormat="1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3" fillId="0" borderId="36" xfId="0" applyFont="1" applyFill="1" applyBorder="1" applyAlignment="1">
      <alignment vertical="center"/>
    </xf>
    <xf numFmtId="167" fontId="41" fillId="0" borderId="22" xfId="1072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167" fontId="43" fillId="0" borderId="9" xfId="1072" applyNumberFormat="1" applyFont="1" applyFill="1" applyBorder="1" applyAlignment="1">
      <alignment horizontal="right" vertical="center" wrapText="1"/>
    </xf>
    <xf numFmtId="0" fontId="43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167" fontId="41" fillId="0" borderId="11" xfId="1070" applyNumberFormat="1" applyFont="1" applyFill="1" applyBorder="1" applyAlignment="1">
      <alignment vertical="center"/>
    </xf>
    <xf numFmtId="0" fontId="41" fillId="0" borderId="37" xfId="0" applyFont="1" applyFill="1" applyBorder="1" applyAlignment="1">
      <alignment horizontal="left" vertical="center"/>
    </xf>
    <xf numFmtId="167" fontId="41" fillId="0" borderId="3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44" xfId="0" applyFont="1" applyFill="1" applyBorder="1" applyAlignment="1">
      <alignment vertical="center"/>
    </xf>
    <xf numFmtId="3" fontId="41" fillId="0" borderId="9" xfId="1498" applyNumberFormat="1" applyFont="1" applyFill="1" applyBorder="1" applyAlignment="1">
      <alignment vertical="center"/>
      <protection/>
    </xf>
    <xf numFmtId="167" fontId="41" fillId="0" borderId="9" xfId="1070" applyNumberFormat="1" applyFont="1" applyFill="1" applyBorder="1" applyAlignment="1">
      <alignment vertical="center"/>
    </xf>
    <xf numFmtId="167" fontId="41" fillId="0" borderId="9" xfId="1070" applyNumberFormat="1" applyFont="1" applyFill="1" applyBorder="1" applyAlignment="1">
      <alignment horizontal="right" vertical="center"/>
    </xf>
    <xf numFmtId="167" fontId="43" fillId="0" borderId="1" xfId="0" applyNumberFormat="1" applyFont="1" applyFill="1" applyBorder="1" applyAlignment="1">
      <alignment vertical="center"/>
    </xf>
    <xf numFmtId="167" fontId="43" fillId="0" borderId="19" xfId="1072" applyNumberFormat="1" applyFont="1" applyFill="1" applyBorder="1" applyAlignment="1">
      <alignment vertical="center"/>
    </xf>
    <xf numFmtId="167" fontId="43" fillId="0" borderId="9" xfId="1072" applyNumberFormat="1" applyFont="1" applyFill="1" applyBorder="1" applyAlignment="1">
      <alignment horizontal="right" vertical="center"/>
    </xf>
    <xf numFmtId="167" fontId="43" fillId="0" borderId="0" xfId="1072" applyNumberFormat="1" applyFont="1" applyFill="1" applyBorder="1" applyAlignment="1">
      <alignment horizontal="right" vertical="center" wrapText="1"/>
    </xf>
    <xf numFmtId="167" fontId="41" fillId="0" borderId="29" xfId="0" applyNumberFormat="1" applyFont="1" applyFill="1" applyBorder="1" applyAlignment="1">
      <alignment vertical="center"/>
    </xf>
    <xf numFmtId="167" fontId="41" fillId="0" borderId="11" xfId="1070" applyNumberFormat="1" applyFont="1" applyFill="1" applyBorder="1" applyAlignment="1">
      <alignment horizontal="right" vertical="center"/>
    </xf>
    <xf numFmtId="167" fontId="43" fillId="0" borderId="14" xfId="1070" applyNumberFormat="1" applyFont="1" applyFill="1" applyBorder="1" applyAlignment="1">
      <alignment horizontal="justify" vertical="center" wrapText="1"/>
    </xf>
    <xf numFmtId="0" fontId="40" fillId="0" borderId="31" xfId="0" applyFont="1" applyFill="1" applyBorder="1" applyAlignment="1">
      <alignment horizontal="left" vertical="center"/>
    </xf>
    <xf numFmtId="167" fontId="41" fillId="0" borderId="35" xfId="0" applyNumberFormat="1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horizontal="left" vertical="center"/>
    </xf>
    <xf numFmtId="167" fontId="40" fillId="0" borderId="11" xfId="1070" applyNumberFormat="1" applyFont="1" applyFill="1" applyBorder="1" applyAlignment="1">
      <alignment horizontal="right" vertical="center"/>
    </xf>
    <xf numFmtId="167" fontId="40" fillId="0" borderId="22" xfId="1070" applyNumberFormat="1" applyFont="1" applyFill="1" applyBorder="1" applyAlignment="1">
      <alignment horizontal="right" vertical="center"/>
    </xf>
    <xf numFmtId="41" fontId="40" fillId="0" borderId="11" xfId="107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horizontal="right" vertical="center"/>
    </xf>
    <xf numFmtId="167" fontId="40" fillId="0" borderId="14" xfId="0" applyNumberFormat="1" applyFont="1" applyFill="1" applyBorder="1" applyAlignment="1">
      <alignment horizontal="right" vertical="center"/>
    </xf>
    <xf numFmtId="167" fontId="40" fillId="0" borderId="22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vertical="center"/>
    </xf>
    <xf numFmtId="9" fontId="40" fillId="0" borderId="11" xfId="0" applyNumberFormat="1" applyFont="1" applyFill="1" applyBorder="1" applyAlignment="1" quotePrefix="1">
      <alignment horizontal="center" vertical="center"/>
    </xf>
    <xf numFmtId="0" fontId="40" fillId="0" borderId="22" xfId="0" applyFont="1" applyFill="1" applyBorder="1" applyAlignment="1">
      <alignment vertical="center"/>
    </xf>
    <xf numFmtId="9" fontId="40" fillId="0" borderId="22" xfId="0" applyNumberFormat="1" applyFont="1" applyFill="1" applyBorder="1" applyAlignment="1" quotePrefix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9" fontId="40" fillId="0" borderId="46" xfId="0" applyNumberFormat="1" applyFont="1" applyFill="1" applyBorder="1" applyAlignment="1" quotePrefix="1">
      <alignment horizontal="center" vertical="center"/>
    </xf>
    <xf numFmtId="167" fontId="40" fillId="0" borderId="24" xfId="0" applyNumberFormat="1" applyFont="1" applyFill="1" applyBorder="1" applyAlignment="1">
      <alignment vertical="center"/>
    </xf>
    <xf numFmtId="167" fontId="40" fillId="0" borderId="11" xfId="0" applyNumberFormat="1" applyFont="1" applyFill="1" applyBorder="1" applyAlignment="1">
      <alignment horizontal="right" vertical="center"/>
    </xf>
    <xf numFmtId="167" fontId="40" fillId="0" borderId="11" xfId="1070" applyNumberFormat="1" applyFont="1" applyFill="1" applyBorder="1" applyAlignment="1">
      <alignment vertical="center"/>
    </xf>
    <xf numFmtId="0" fontId="41" fillId="0" borderId="0" xfId="0" applyFont="1" applyFill="1" applyAlignment="1">
      <alignment horizontal="justify" vertical="center" wrapText="1"/>
    </xf>
    <xf numFmtId="0" fontId="40" fillId="0" borderId="0" xfId="0" applyFont="1" applyFill="1" applyAlignment="1">
      <alignment horizontal="centerContinuous" vertical="center"/>
    </xf>
    <xf numFmtId="167" fontId="41" fillId="0" borderId="0" xfId="107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vertical="center"/>
    </xf>
    <xf numFmtId="167" fontId="43" fillId="0" borderId="0" xfId="107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7" fontId="41" fillId="0" borderId="0" xfId="1070" applyNumberFormat="1" applyFont="1" applyFill="1" applyAlignment="1">
      <alignment/>
    </xf>
    <xf numFmtId="0" fontId="47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67" fontId="40" fillId="0" borderId="0" xfId="1070" applyNumberFormat="1" applyFont="1" applyFill="1" applyAlignment="1">
      <alignment/>
    </xf>
    <xf numFmtId="0" fontId="40" fillId="0" borderId="0" xfId="0" applyFont="1" applyFill="1" applyAlignment="1">
      <alignment/>
    </xf>
    <xf numFmtId="167" fontId="40" fillId="0" borderId="0" xfId="1070" applyNumberFormat="1" applyFont="1" applyFill="1" applyAlignment="1">
      <alignment/>
    </xf>
    <xf numFmtId="167" fontId="43" fillId="26" borderId="24" xfId="1072" applyNumberFormat="1" applyFont="1" applyFill="1" applyBorder="1" applyAlignment="1">
      <alignment vertical="center"/>
    </xf>
    <xf numFmtId="167" fontId="43" fillId="26" borderId="9" xfId="1072" applyNumberFormat="1" applyFont="1" applyFill="1" applyBorder="1" applyAlignment="1">
      <alignment/>
    </xf>
    <xf numFmtId="167" fontId="41" fillId="26" borderId="24" xfId="1072" applyNumberFormat="1" applyFont="1" applyFill="1" applyBorder="1" applyAlignment="1">
      <alignment vertical="center"/>
    </xf>
    <xf numFmtId="167" fontId="40" fillId="26" borderId="9" xfId="1072" applyNumberFormat="1" applyFont="1" applyFill="1" applyBorder="1" applyAlignment="1">
      <alignment/>
    </xf>
    <xf numFmtId="0" fontId="43" fillId="0" borderId="24" xfId="0" applyFont="1" applyFill="1" applyBorder="1" applyAlignment="1" quotePrefix="1">
      <alignment horizontal="center" vertical="center"/>
    </xf>
    <xf numFmtId="0" fontId="43" fillId="0" borderId="0" xfId="0" applyFont="1" applyFill="1" applyAlignment="1">
      <alignment horizontal="left" vertical="center"/>
    </xf>
    <xf numFmtId="167" fontId="77" fillId="0" borderId="0" xfId="1070" applyNumberFormat="1" applyFont="1" applyFill="1" applyAlignment="1">
      <alignment horizontal="center" vertical="center"/>
    </xf>
    <xf numFmtId="41" fontId="43" fillId="0" borderId="9" xfId="1070" applyNumberFormat="1" applyFont="1" applyFill="1" applyBorder="1" applyAlignment="1">
      <alignment horizontal="center" vertical="center" wrapText="1"/>
    </xf>
    <xf numFmtId="0" fontId="43" fillId="0" borderId="47" xfId="0" applyFont="1" applyFill="1" applyBorder="1" applyAlignment="1" quotePrefix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right" vertical="center" wrapText="1"/>
    </xf>
    <xf numFmtId="0" fontId="43" fillId="0" borderId="9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67" fontId="43" fillId="0" borderId="0" xfId="1070" applyNumberFormat="1" applyFont="1" applyFill="1" applyAlignment="1">
      <alignment horizontal="left" vertical="center"/>
    </xf>
    <xf numFmtId="167" fontId="46" fillId="0" borderId="1" xfId="0" applyNumberFormat="1" applyFont="1" applyFill="1" applyBorder="1" applyAlignment="1">
      <alignment horizontal="right" vertical="center" wrapText="1"/>
    </xf>
    <xf numFmtId="167" fontId="46" fillId="0" borderId="1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167" fontId="46" fillId="0" borderId="0" xfId="0" applyNumberFormat="1" applyFont="1" applyFill="1" applyAlignment="1">
      <alignment horizontal="right" vertical="center" wrapText="1"/>
    </xf>
    <xf numFmtId="167" fontId="46" fillId="0" borderId="0" xfId="0" applyNumberFormat="1" applyFont="1" applyFill="1" applyAlignment="1">
      <alignment horizontal="right" vertical="center"/>
    </xf>
    <xf numFmtId="0" fontId="77" fillId="0" borderId="1" xfId="0" applyFont="1" applyFill="1" applyBorder="1" applyAlignment="1">
      <alignment horizontal="right" vertical="center"/>
    </xf>
    <xf numFmtId="0" fontId="77" fillId="0" borderId="19" xfId="0" applyFont="1" applyFill="1" applyBorder="1" applyAlignment="1">
      <alignment horizontal="right" vertical="center"/>
    </xf>
    <xf numFmtId="167" fontId="47" fillId="0" borderId="0" xfId="0" applyNumberFormat="1" applyFont="1" applyFill="1" applyAlignment="1">
      <alignment vertical="center"/>
    </xf>
    <xf numFmtId="14" fontId="43" fillId="0" borderId="9" xfId="0" applyNumberFormat="1" applyFont="1" applyFill="1" applyBorder="1" applyAlignment="1" quotePrefix="1">
      <alignment horizontal="center" vertical="center"/>
    </xf>
    <xf numFmtId="0" fontId="43" fillId="0" borderId="0" xfId="0" applyFont="1" applyFill="1" applyAlignment="1">
      <alignment horizontal="center" vertical="top" wrapText="1"/>
    </xf>
    <xf numFmtId="167" fontId="47" fillId="0" borderId="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67" fontId="43" fillId="0" borderId="9" xfId="0" applyNumberFormat="1" applyFont="1" applyFill="1" applyBorder="1" applyAlignment="1" quotePrefix="1">
      <alignment horizontal="center" vertical="center"/>
    </xf>
    <xf numFmtId="167" fontId="40" fillId="0" borderId="0" xfId="1070" applyNumberFormat="1" applyFont="1" applyFill="1" applyAlignment="1">
      <alignment horizontal="center" vertical="center"/>
    </xf>
    <xf numFmtId="167" fontId="43" fillId="0" borderId="0" xfId="0" applyNumberFormat="1" applyFont="1" applyFill="1" applyAlignment="1">
      <alignment horizontal="center" vertical="top"/>
    </xf>
    <xf numFmtId="0" fontId="60" fillId="0" borderId="9" xfId="0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167" fontId="46" fillId="0" borderId="0" xfId="0" applyNumberFormat="1" applyFont="1" applyFill="1" applyBorder="1" applyAlignment="1">
      <alignment horizontal="right" vertical="center"/>
    </xf>
    <xf numFmtId="167" fontId="43" fillId="0" borderId="0" xfId="0" applyNumberFormat="1" applyFont="1" applyFill="1" applyBorder="1" applyAlignment="1" quotePrefix="1">
      <alignment horizontal="center" vertical="center"/>
    </xf>
    <xf numFmtId="167" fontId="43" fillId="0" borderId="47" xfId="0" applyNumberFormat="1" applyFont="1" applyFill="1" applyBorder="1" applyAlignment="1" quotePrefix="1">
      <alignment horizontal="center" vertical="center"/>
    </xf>
    <xf numFmtId="167" fontId="43" fillId="0" borderId="24" xfId="0" applyNumberFormat="1" applyFont="1" applyFill="1" applyBorder="1" applyAlignment="1" quotePrefix="1">
      <alignment horizontal="center" vertical="center"/>
    </xf>
    <xf numFmtId="168" fontId="43" fillId="0" borderId="47" xfId="0" applyNumberFormat="1" applyFont="1" applyFill="1" applyBorder="1" applyAlignment="1" quotePrefix="1">
      <alignment horizontal="center" vertical="center"/>
    </xf>
    <xf numFmtId="168" fontId="43" fillId="0" borderId="24" xfId="0" applyNumberFormat="1" applyFont="1" applyFill="1" applyBorder="1" applyAlignment="1" quotePrefix="1">
      <alignment horizontal="center" vertical="center"/>
    </xf>
    <xf numFmtId="167" fontId="42" fillId="0" borderId="0" xfId="0" applyNumberFormat="1" applyFont="1" applyFill="1" applyAlignment="1">
      <alignment horizontal="center" vertical="center"/>
    </xf>
    <xf numFmtId="167" fontId="43" fillId="0" borderId="0" xfId="0" applyNumberFormat="1" applyFont="1" applyFill="1" applyAlignment="1" quotePrefix="1">
      <alignment horizontal="center" vertical="center"/>
    </xf>
    <xf numFmtId="0" fontId="4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167" fontId="44" fillId="0" borderId="1" xfId="0" applyNumberFormat="1" applyFont="1" applyFill="1" applyBorder="1" applyAlignment="1">
      <alignment horizontal="center" vertical="center"/>
    </xf>
    <xf numFmtId="167" fontId="80" fillId="0" borderId="0" xfId="0" applyNumberFormat="1" applyFont="1" applyFill="1" applyBorder="1" applyAlignment="1">
      <alignment horizontal="right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left" vertical="center"/>
    </xf>
    <xf numFmtId="0" fontId="43" fillId="0" borderId="39" xfId="0" applyFont="1" applyFill="1" applyBorder="1" applyAlignment="1">
      <alignment horizontal="left" vertical="center"/>
    </xf>
    <xf numFmtId="0" fontId="43" fillId="0" borderId="45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46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167" fontId="43" fillId="0" borderId="47" xfId="1070" applyNumberFormat="1" applyFont="1" applyFill="1" applyBorder="1" applyAlignment="1">
      <alignment horizontal="center" vertical="center" wrapText="1"/>
    </xf>
    <xf numFmtId="167" fontId="43" fillId="0" borderId="24" xfId="1070" applyNumberFormat="1" applyFont="1" applyFill="1" applyBorder="1" applyAlignment="1">
      <alignment horizontal="center" vertical="center" wrapText="1"/>
    </xf>
    <xf numFmtId="167" fontId="41" fillId="0" borderId="26" xfId="0" applyNumberFormat="1" applyFont="1" applyFill="1" applyBorder="1" applyAlignment="1">
      <alignment horizontal="center" vertical="center"/>
    </xf>
    <xf numFmtId="167" fontId="41" fillId="0" borderId="25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justify" vertical="center" wrapText="1"/>
    </xf>
    <xf numFmtId="0" fontId="43" fillId="0" borderId="3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justify" vertical="center" wrapText="1"/>
    </xf>
    <xf numFmtId="0" fontId="41" fillId="0" borderId="32" xfId="0" applyFont="1" applyFill="1" applyBorder="1" applyAlignment="1">
      <alignment horizontal="justify" vertical="center" wrapText="1"/>
    </xf>
    <xf numFmtId="0" fontId="41" fillId="0" borderId="23" xfId="0" applyFont="1" applyFill="1" applyBorder="1" applyAlignment="1">
      <alignment horizontal="justify" vertical="center" wrapText="1"/>
    </xf>
    <xf numFmtId="167" fontId="43" fillId="0" borderId="0" xfId="1070" applyNumberFormat="1" applyFont="1" applyFill="1" applyAlignment="1">
      <alignment horizontal="right" vertical="center"/>
    </xf>
    <xf numFmtId="167" fontId="40" fillId="0" borderId="0" xfId="0" applyNumberFormat="1" applyFont="1" applyFill="1" applyAlignment="1">
      <alignment horizontal="right" vertical="center"/>
    </xf>
    <xf numFmtId="167" fontId="40" fillId="0" borderId="1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 vertical="center"/>
    </xf>
    <xf numFmtId="0" fontId="41" fillId="0" borderId="31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41" fontId="43" fillId="26" borderId="9" xfId="1497" applyNumberFormat="1" applyFont="1" applyFill="1" applyBorder="1" applyAlignment="1">
      <alignment horizontal="center" vertical="center" wrapText="1"/>
      <protection/>
    </xf>
    <xf numFmtId="0" fontId="62" fillId="26" borderId="0" xfId="1497" applyFont="1" applyFill="1" applyAlignment="1">
      <alignment horizontal="right" vertical="center"/>
      <protection/>
    </xf>
    <xf numFmtId="0" fontId="63" fillId="26" borderId="0" xfId="1497" applyFont="1" applyFill="1" applyAlignment="1">
      <alignment horizontal="center"/>
      <protection/>
    </xf>
    <xf numFmtId="0" fontId="63" fillId="26" borderId="0" xfId="1497" applyFont="1" applyFill="1" applyAlignment="1">
      <alignment horizontal="left"/>
      <protection/>
    </xf>
    <xf numFmtId="49" fontId="43" fillId="26" borderId="9" xfId="1497" applyNumberFormat="1" applyFont="1" applyFill="1" applyBorder="1" applyAlignment="1">
      <alignment horizontal="center" vertical="center" wrapText="1"/>
      <protection/>
    </xf>
    <xf numFmtId="0" fontId="43" fillId="26" borderId="0" xfId="1497" applyFont="1" applyFill="1" applyBorder="1" applyAlignment="1">
      <alignment horizontal="center" vertical="center" wrapText="1" readingOrder="1"/>
      <protection/>
    </xf>
    <xf numFmtId="0" fontId="40" fillId="26" borderId="0" xfId="1497" applyFont="1" applyFill="1" applyBorder="1" applyAlignment="1">
      <alignment horizontal="center" vertical="top" wrapText="1" readingOrder="1"/>
      <protection/>
    </xf>
    <xf numFmtId="41" fontId="46" fillId="26" borderId="0" xfId="0" applyNumberFormat="1" applyFont="1" applyFill="1" applyBorder="1" applyAlignment="1">
      <alignment horizontal="right" vertical="center"/>
    </xf>
    <xf numFmtId="41" fontId="58" fillId="26" borderId="1" xfId="1497" applyNumberFormat="1" applyFont="1" applyFill="1" applyBorder="1" applyAlignment="1">
      <alignment horizontal="right" vertical="top" wrapText="1" readingOrder="1"/>
      <protection/>
    </xf>
    <xf numFmtId="0" fontId="43" fillId="26" borderId="0" xfId="1497" applyFont="1" applyFill="1" applyAlignment="1">
      <alignment horizontal="center" vertical="top" wrapText="1"/>
      <protection/>
    </xf>
    <xf numFmtId="41" fontId="58" fillId="26" borderId="0" xfId="1497" applyNumberFormat="1" applyFont="1" applyFill="1" applyAlignment="1">
      <alignment horizontal="right" vertical="top" wrapText="1" readingOrder="1"/>
      <protection/>
    </xf>
    <xf numFmtId="0" fontId="44" fillId="26" borderId="0" xfId="1433" applyFont="1" applyFill="1" applyBorder="1" applyAlignment="1">
      <alignment horizontal="left"/>
      <protection/>
    </xf>
    <xf numFmtId="0" fontId="44" fillId="26" borderId="0" xfId="1433" applyFont="1" applyFill="1" applyBorder="1" applyAlignment="1">
      <alignment horizontal="right"/>
      <protection/>
    </xf>
    <xf numFmtId="0" fontId="46" fillId="26" borderId="0" xfId="1433" applyFont="1" applyFill="1" applyBorder="1" applyAlignment="1">
      <alignment horizontal="right"/>
      <protection/>
    </xf>
    <xf numFmtId="167" fontId="43" fillId="26" borderId="1" xfId="1070" applyNumberFormat="1" applyFont="1" applyFill="1" applyBorder="1" applyAlignment="1">
      <alignment horizontal="right" vertical="center"/>
    </xf>
    <xf numFmtId="0" fontId="43" fillId="26" borderId="19" xfId="1433" applyFont="1" applyFill="1" applyBorder="1" applyAlignment="1">
      <alignment horizontal="right"/>
      <protection/>
    </xf>
    <xf numFmtId="0" fontId="42" fillId="26" borderId="0" xfId="1433" applyFont="1" applyFill="1" applyBorder="1" applyAlignment="1">
      <alignment horizontal="center"/>
      <protection/>
    </xf>
    <xf numFmtId="0" fontId="43" fillId="26" borderId="0" xfId="1433" applyFont="1" applyFill="1" applyBorder="1" applyAlignment="1">
      <alignment horizontal="center"/>
      <protection/>
    </xf>
    <xf numFmtId="0" fontId="40" fillId="26" borderId="0" xfId="1433" applyFont="1" applyFill="1" applyBorder="1" applyAlignment="1">
      <alignment horizontal="center"/>
      <protection/>
    </xf>
    <xf numFmtId="0" fontId="47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167" fontId="43" fillId="0" borderId="1" xfId="1072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7" fontId="43" fillId="0" borderId="0" xfId="1072" applyNumberFormat="1" applyFont="1" applyFill="1" applyBorder="1" applyAlignment="1">
      <alignment horizontal="right"/>
    </xf>
    <xf numFmtId="167" fontId="17" fillId="26" borderId="0" xfId="1433" applyNumberFormat="1" applyFont="1" applyFill="1">
      <alignment/>
      <protection/>
    </xf>
  </cellXfs>
  <cellStyles count="1726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_1202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1 10" xfId="26"/>
    <cellStyle name="20% - Accent1 11" xfId="27"/>
    <cellStyle name="20% - Accent1 12" xfId="28"/>
    <cellStyle name="20% - Accent1 13" xfId="29"/>
    <cellStyle name="20% - Accent1 14" xfId="30"/>
    <cellStyle name="20% - Accent1 15" xfId="31"/>
    <cellStyle name="20% - Accent1 16" xfId="32"/>
    <cellStyle name="20% - Accent1 17" xfId="33"/>
    <cellStyle name="20% - Accent1 18" xfId="34"/>
    <cellStyle name="20% - Accent1 19" xfId="35"/>
    <cellStyle name="20% - Accent1 2" xfId="36"/>
    <cellStyle name="20% - Accent1 20" xfId="37"/>
    <cellStyle name="20% - Accent1 21" xfId="38"/>
    <cellStyle name="20% - Accent1 22" xfId="39"/>
    <cellStyle name="20% - Accent1 23" xfId="40"/>
    <cellStyle name="20% - Accent1 24" xfId="41"/>
    <cellStyle name="20% - Accent1 25" xfId="42"/>
    <cellStyle name="20% - Accent1 26" xfId="43"/>
    <cellStyle name="20% - Accent1 27" xfId="44"/>
    <cellStyle name="20% - Accent1 28" xfId="45"/>
    <cellStyle name="20% - Accent1 29" xfId="46"/>
    <cellStyle name="20% - Accent1 3" xfId="47"/>
    <cellStyle name="20% - Accent1 30" xfId="48"/>
    <cellStyle name="20% - Accent1 31" xfId="49"/>
    <cellStyle name="20% - Accent1 32" xfId="50"/>
    <cellStyle name="20% - Accent1 33" xfId="51"/>
    <cellStyle name="20% - Accent1 34" xfId="52"/>
    <cellStyle name="20% - Accent1 35" xfId="53"/>
    <cellStyle name="20% - Accent1 36" xfId="54"/>
    <cellStyle name="20% - Accent1 37" xfId="55"/>
    <cellStyle name="20% - Accent1 38" xfId="56"/>
    <cellStyle name="20% - Accent1 39" xfId="57"/>
    <cellStyle name="20% - Accent1 4" xfId="58"/>
    <cellStyle name="20% - Accent1 40" xfId="59"/>
    <cellStyle name="20% - Accent1 41" xfId="60"/>
    <cellStyle name="20% - Accent1 42" xfId="61"/>
    <cellStyle name="20% - Accent1 43" xfId="62"/>
    <cellStyle name="20% - Accent1 44" xfId="63"/>
    <cellStyle name="20% - Accent1 45" xfId="64"/>
    <cellStyle name="20% - Accent1 46" xfId="65"/>
    <cellStyle name="20% - Accent1 47" xfId="66"/>
    <cellStyle name="20% - Accent1 48" xfId="67"/>
    <cellStyle name="20% - Accent1 49" xfId="68"/>
    <cellStyle name="20% - Accent1 5" xfId="69"/>
    <cellStyle name="20% - Accent1 50" xfId="70"/>
    <cellStyle name="20% - Accent1 51" xfId="71"/>
    <cellStyle name="20% - Accent1 52" xfId="72"/>
    <cellStyle name="20% - Accent1 53" xfId="73"/>
    <cellStyle name="20% - Accent1 54" xfId="74"/>
    <cellStyle name="20% - Accent1 55" xfId="75"/>
    <cellStyle name="20% - Accent1 56" xfId="76"/>
    <cellStyle name="20% - Accent1 57" xfId="77"/>
    <cellStyle name="20% - Accent1 58" xfId="78"/>
    <cellStyle name="20% - Accent1 59" xfId="79"/>
    <cellStyle name="20% - Accent1 6" xfId="80"/>
    <cellStyle name="20% - Accent1 60" xfId="81"/>
    <cellStyle name="20% - Accent1 61" xfId="82"/>
    <cellStyle name="20% - Accent1 62" xfId="83"/>
    <cellStyle name="20% - Accent1 63" xfId="84"/>
    <cellStyle name="20% - Accent1 64" xfId="85"/>
    <cellStyle name="20% - Accent1 65" xfId="86"/>
    <cellStyle name="20% - Accent1 66" xfId="87"/>
    <cellStyle name="20% - Accent1 67" xfId="88"/>
    <cellStyle name="20% - Accent1 68" xfId="89"/>
    <cellStyle name="20% - Accent1 69" xfId="90"/>
    <cellStyle name="20% - Accent1 7" xfId="91"/>
    <cellStyle name="20% - Accent1 70" xfId="92"/>
    <cellStyle name="20% - Accent1 8" xfId="93"/>
    <cellStyle name="20% - Accent1 9" xfId="94"/>
    <cellStyle name="20% - Accent2" xfId="95"/>
    <cellStyle name="20% - Accent2 10" xfId="96"/>
    <cellStyle name="20% - Accent2 11" xfId="97"/>
    <cellStyle name="20% - Accent2 12" xfId="98"/>
    <cellStyle name="20% - Accent2 13" xfId="99"/>
    <cellStyle name="20% - Accent2 14" xfId="100"/>
    <cellStyle name="20% - Accent2 15" xfId="101"/>
    <cellStyle name="20% - Accent2 16" xfId="102"/>
    <cellStyle name="20% - Accent2 17" xfId="103"/>
    <cellStyle name="20% - Accent2 18" xfId="104"/>
    <cellStyle name="20% - Accent2 19" xfId="105"/>
    <cellStyle name="20% - Accent2 2" xfId="106"/>
    <cellStyle name="20% - Accent2 20" xfId="107"/>
    <cellStyle name="20% - Accent2 21" xfId="108"/>
    <cellStyle name="20% - Accent2 22" xfId="109"/>
    <cellStyle name="20% - Accent2 23" xfId="110"/>
    <cellStyle name="20% - Accent2 24" xfId="111"/>
    <cellStyle name="20% - Accent2 25" xfId="112"/>
    <cellStyle name="20% - Accent2 26" xfId="113"/>
    <cellStyle name="20% - Accent2 27" xfId="114"/>
    <cellStyle name="20% - Accent2 28" xfId="115"/>
    <cellStyle name="20% - Accent2 29" xfId="116"/>
    <cellStyle name="20% - Accent2 3" xfId="117"/>
    <cellStyle name="20% - Accent2 30" xfId="118"/>
    <cellStyle name="20% - Accent2 31" xfId="119"/>
    <cellStyle name="20% - Accent2 32" xfId="120"/>
    <cellStyle name="20% - Accent2 33" xfId="121"/>
    <cellStyle name="20% - Accent2 34" xfId="122"/>
    <cellStyle name="20% - Accent2 35" xfId="123"/>
    <cellStyle name="20% - Accent2 36" xfId="124"/>
    <cellStyle name="20% - Accent2 37" xfId="125"/>
    <cellStyle name="20% - Accent2 38" xfId="126"/>
    <cellStyle name="20% - Accent2 39" xfId="127"/>
    <cellStyle name="20% - Accent2 4" xfId="128"/>
    <cellStyle name="20% - Accent2 40" xfId="129"/>
    <cellStyle name="20% - Accent2 41" xfId="130"/>
    <cellStyle name="20% - Accent2 42" xfId="131"/>
    <cellStyle name="20% - Accent2 43" xfId="132"/>
    <cellStyle name="20% - Accent2 44" xfId="133"/>
    <cellStyle name="20% - Accent2 45" xfId="134"/>
    <cellStyle name="20% - Accent2 46" xfId="135"/>
    <cellStyle name="20% - Accent2 47" xfId="136"/>
    <cellStyle name="20% - Accent2 48" xfId="137"/>
    <cellStyle name="20% - Accent2 49" xfId="138"/>
    <cellStyle name="20% - Accent2 5" xfId="139"/>
    <cellStyle name="20% - Accent2 50" xfId="140"/>
    <cellStyle name="20% - Accent2 51" xfId="141"/>
    <cellStyle name="20% - Accent2 52" xfId="142"/>
    <cellStyle name="20% - Accent2 53" xfId="143"/>
    <cellStyle name="20% - Accent2 54" xfId="144"/>
    <cellStyle name="20% - Accent2 55" xfId="145"/>
    <cellStyle name="20% - Accent2 56" xfId="146"/>
    <cellStyle name="20% - Accent2 57" xfId="147"/>
    <cellStyle name="20% - Accent2 58" xfId="148"/>
    <cellStyle name="20% - Accent2 59" xfId="149"/>
    <cellStyle name="20% - Accent2 6" xfId="150"/>
    <cellStyle name="20% - Accent2 60" xfId="151"/>
    <cellStyle name="20% - Accent2 61" xfId="152"/>
    <cellStyle name="20% - Accent2 62" xfId="153"/>
    <cellStyle name="20% - Accent2 63" xfId="154"/>
    <cellStyle name="20% - Accent2 64" xfId="155"/>
    <cellStyle name="20% - Accent2 65" xfId="156"/>
    <cellStyle name="20% - Accent2 66" xfId="157"/>
    <cellStyle name="20% - Accent2 67" xfId="158"/>
    <cellStyle name="20% - Accent2 68" xfId="159"/>
    <cellStyle name="20% - Accent2 69" xfId="160"/>
    <cellStyle name="20% - Accent2 7" xfId="161"/>
    <cellStyle name="20% - Accent2 70" xfId="162"/>
    <cellStyle name="20% - Accent2 8" xfId="163"/>
    <cellStyle name="20% - Accent2 9" xfId="164"/>
    <cellStyle name="20% - Accent3" xfId="165"/>
    <cellStyle name="20% - Accent3 10" xfId="166"/>
    <cellStyle name="20% - Accent3 11" xfId="167"/>
    <cellStyle name="20% - Accent3 12" xfId="168"/>
    <cellStyle name="20% - Accent3 13" xfId="169"/>
    <cellStyle name="20% - Accent3 14" xfId="170"/>
    <cellStyle name="20% - Accent3 15" xfId="171"/>
    <cellStyle name="20% - Accent3 16" xfId="172"/>
    <cellStyle name="20% - Accent3 17" xfId="173"/>
    <cellStyle name="20% - Accent3 18" xfId="174"/>
    <cellStyle name="20% - Accent3 19" xfId="175"/>
    <cellStyle name="20% - Accent3 2" xfId="176"/>
    <cellStyle name="20% - Accent3 20" xfId="177"/>
    <cellStyle name="20% - Accent3 21" xfId="178"/>
    <cellStyle name="20% - Accent3 22" xfId="179"/>
    <cellStyle name="20% - Accent3 23" xfId="180"/>
    <cellStyle name="20% - Accent3 24" xfId="181"/>
    <cellStyle name="20% - Accent3 25" xfId="182"/>
    <cellStyle name="20% - Accent3 26" xfId="183"/>
    <cellStyle name="20% - Accent3 27" xfId="184"/>
    <cellStyle name="20% - Accent3 28" xfId="185"/>
    <cellStyle name="20% - Accent3 29" xfId="186"/>
    <cellStyle name="20% - Accent3 3" xfId="187"/>
    <cellStyle name="20% - Accent3 30" xfId="188"/>
    <cellStyle name="20% - Accent3 31" xfId="189"/>
    <cellStyle name="20% - Accent3 32" xfId="190"/>
    <cellStyle name="20% - Accent3 33" xfId="191"/>
    <cellStyle name="20% - Accent3 34" xfId="192"/>
    <cellStyle name="20% - Accent3 35" xfId="193"/>
    <cellStyle name="20% - Accent3 36" xfId="194"/>
    <cellStyle name="20% - Accent3 37" xfId="195"/>
    <cellStyle name="20% - Accent3 38" xfId="196"/>
    <cellStyle name="20% - Accent3 39" xfId="197"/>
    <cellStyle name="20% - Accent3 4" xfId="198"/>
    <cellStyle name="20% - Accent3 40" xfId="199"/>
    <cellStyle name="20% - Accent3 41" xfId="200"/>
    <cellStyle name="20% - Accent3 42" xfId="201"/>
    <cellStyle name="20% - Accent3 43" xfId="202"/>
    <cellStyle name="20% - Accent3 44" xfId="203"/>
    <cellStyle name="20% - Accent3 45" xfId="204"/>
    <cellStyle name="20% - Accent3 46" xfId="205"/>
    <cellStyle name="20% - Accent3 47" xfId="206"/>
    <cellStyle name="20% - Accent3 48" xfId="207"/>
    <cellStyle name="20% - Accent3 49" xfId="208"/>
    <cellStyle name="20% - Accent3 5" xfId="209"/>
    <cellStyle name="20% - Accent3 50" xfId="210"/>
    <cellStyle name="20% - Accent3 51" xfId="211"/>
    <cellStyle name="20% - Accent3 52" xfId="212"/>
    <cellStyle name="20% - Accent3 53" xfId="213"/>
    <cellStyle name="20% - Accent3 54" xfId="214"/>
    <cellStyle name="20% - Accent3 55" xfId="215"/>
    <cellStyle name="20% - Accent3 56" xfId="216"/>
    <cellStyle name="20% - Accent3 57" xfId="217"/>
    <cellStyle name="20% - Accent3 58" xfId="218"/>
    <cellStyle name="20% - Accent3 59" xfId="219"/>
    <cellStyle name="20% - Accent3 6" xfId="220"/>
    <cellStyle name="20% - Accent3 60" xfId="221"/>
    <cellStyle name="20% - Accent3 61" xfId="222"/>
    <cellStyle name="20% - Accent3 62" xfId="223"/>
    <cellStyle name="20% - Accent3 63" xfId="224"/>
    <cellStyle name="20% - Accent3 64" xfId="225"/>
    <cellStyle name="20% - Accent3 65" xfId="226"/>
    <cellStyle name="20% - Accent3 66" xfId="227"/>
    <cellStyle name="20% - Accent3 67" xfId="228"/>
    <cellStyle name="20% - Accent3 68" xfId="229"/>
    <cellStyle name="20% - Accent3 69" xfId="230"/>
    <cellStyle name="20% - Accent3 7" xfId="231"/>
    <cellStyle name="20% - Accent3 70" xfId="232"/>
    <cellStyle name="20% - Accent3 8" xfId="233"/>
    <cellStyle name="20% - Accent3 9" xfId="234"/>
    <cellStyle name="20% - Accent4" xfId="235"/>
    <cellStyle name="20% - Accent4 10" xfId="236"/>
    <cellStyle name="20% - Accent4 11" xfId="237"/>
    <cellStyle name="20% - Accent4 12" xfId="238"/>
    <cellStyle name="20% - Accent4 13" xfId="239"/>
    <cellStyle name="20% - Accent4 14" xfId="240"/>
    <cellStyle name="20% - Accent4 15" xfId="241"/>
    <cellStyle name="20% - Accent4 16" xfId="242"/>
    <cellStyle name="20% - Accent4 17" xfId="243"/>
    <cellStyle name="20% - Accent4 18" xfId="244"/>
    <cellStyle name="20% - Accent4 19" xfId="245"/>
    <cellStyle name="20% - Accent4 2" xfId="246"/>
    <cellStyle name="20% - Accent4 20" xfId="247"/>
    <cellStyle name="20% - Accent4 21" xfId="248"/>
    <cellStyle name="20% - Accent4 22" xfId="249"/>
    <cellStyle name="20% - Accent4 23" xfId="250"/>
    <cellStyle name="20% - Accent4 24" xfId="251"/>
    <cellStyle name="20% - Accent4 25" xfId="252"/>
    <cellStyle name="20% - Accent4 26" xfId="253"/>
    <cellStyle name="20% - Accent4 27" xfId="254"/>
    <cellStyle name="20% - Accent4 28" xfId="255"/>
    <cellStyle name="20% - Accent4 29" xfId="256"/>
    <cellStyle name="20% - Accent4 3" xfId="257"/>
    <cellStyle name="20% - Accent4 30" xfId="258"/>
    <cellStyle name="20% - Accent4 31" xfId="259"/>
    <cellStyle name="20% - Accent4 32" xfId="260"/>
    <cellStyle name="20% - Accent4 33" xfId="261"/>
    <cellStyle name="20% - Accent4 34" xfId="262"/>
    <cellStyle name="20% - Accent4 35" xfId="263"/>
    <cellStyle name="20% - Accent4 36" xfId="264"/>
    <cellStyle name="20% - Accent4 37" xfId="265"/>
    <cellStyle name="20% - Accent4 38" xfId="266"/>
    <cellStyle name="20% - Accent4 39" xfId="267"/>
    <cellStyle name="20% - Accent4 4" xfId="268"/>
    <cellStyle name="20% - Accent4 40" xfId="269"/>
    <cellStyle name="20% - Accent4 41" xfId="270"/>
    <cellStyle name="20% - Accent4 42" xfId="271"/>
    <cellStyle name="20% - Accent4 43" xfId="272"/>
    <cellStyle name="20% - Accent4 44" xfId="273"/>
    <cellStyle name="20% - Accent4 45" xfId="274"/>
    <cellStyle name="20% - Accent4 46" xfId="275"/>
    <cellStyle name="20% - Accent4 47" xfId="276"/>
    <cellStyle name="20% - Accent4 48" xfId="277"/>
    <cellStyle name="20% - Accent4 49" xfId="278"/>
    <cellStyle name="20% - Accent4 5" xfId="279"/>
    <cellStyle name="20% - Accent4 50" xfId="280"/>
    <cellStyle name="20% - Accent4 51" xfId="281"/>
    <cellStyle name="20% - Accent4 52" xfId="282"/>
    <cellStyle name="20% - Accent4 53" xfId="283"/>
    <cellStyle name="20% - Accent4 54" xfId="284"/>
    <cellStyle name="20% - Accent4 55" xfId="285"/>
    <cellStyle name="20% - Accent4 56" xfId="286"/>
    <cellStyle name="20% - Accent4 57" xfId="287"/>
    <cellStyle name="20% - Accent4 58" xfId="288"/>
    <cellStyle name="20% - Accent4 59" xfId="289"/>
    <cellStyle name="20% - Accent4 6" xfId="290"/>
    <cellStyle name="20% - Accent4 60" xfId="291"/>
    <cellStyle name="20% - Accent4 61" xfId="292"/>
    <cellStyle name="20% - Accent4 62" xfId="293"/>
    <cellStyle name="20% - Accent4 63" xfId="294"/>
    <cellStyle name="20% - Accent4 64" xfId="295"/>
    <cellStyle name="20% - Accent4 65" xfId="296"/>
    <cellStyle name="20% - Accent4 66" xfId="297"/>
    <cellStyle name="20% - Accent4 67" xfId="298"/>
    <cellStyle name="20% - Accent4 68" xfId="299"/>
    <cellStyle name="20% - Accent4 69" xfId="300"/>
    <cellStyle name="20% - Accent4 7" xfId="301"/>
    <cellStyle name="20% - Accent4 70" xfId="302"/>
    <cellStyle name="20% - Accent4 8" xfId="303"/>
    <cellStyle name="20% - Accent4 9" xfId="304"/>
    <cellStyle name="20% - Accent5" xfId="305"/>
    <cellStyle name="20% - Accent5 10" xfId="306"/>
    <cellStyle name="20% - Accent5 11" xfId="307"/>
    <cellStyle name="20% - Accent5 12" xfId="308"/>
    <cellStyle name="20% - Accent5 13" xfId="309"/>
    <cellStyle name="20% - Accent5 14" xfId="310"/>
    <cellStyle name="20% - Accent5 15" xfId="311"/>
    <cellStyle name="20% - Accent5 16" xfId="312"/>
    <cellStyle name="20% - Accent5 17" xfId="313"/>
    <cellStyle name="20% - Accent5 18" xfId="314"/>
    <cellStyle name="20% - Accent5 19" xfId="315"/>
    <cellStyle name="20% - Accent5 2" xfId="316"/>
    <cellStyle name="20% - Accent5 20" xfId="317"/>
    <cellStyle name="20% - Accent5 21" xfId="318"/>
    <cellStyle name="20% - Accent5 22" xfId="319"/>
    <cellStyle name="20% - Accent5 23" xfId="320"/>
    <cellStyle name="20% - Accent5 24" xfId="321"/>
    <cellStyle name="20% - Accent5 25" xfId="322"/>
    <cellStyle name="20% - Accent5 3" xfId="323"/>
    <cellStyle name="20% - Accent5 4" xfId="324"/>
    <cellStyle name="20% - Accent5 5" xfId="325"/>
    <cellStyle name="20% - Accent5 6" xfId="326"/>
    <cellStyle name="20% - Accent5 7" xfId="327"/>
    <cellStyle name="20% - Accent5 8" xfId="328"/>
    <cellStyle name="20% - Accent5 9" xfId="329"/>
    <cellStyle name="20% - Accent6" xfId="330"/>
    <cellStyle name="20% - Accent6 10" xfId="331"/>
    <cellStyle name="20% - Accent6 11" xfId="332"/>
    <cellStyle name="20% - Accent6 12" xfId="333"/>
    <cellStyle name="20% - Accent6 13" xfId="334"/>
    <cellStyle name="20% - Accent6 14" xfId="335"/>
    <cellStyle name="20% - Accent6 15" xfId="336"/>
    <cellStyle name="20% - Accent6 16" xfId="337"/>
    <cellStyle name="20% - Accent6 17" xfId="338"/>
    <cellStyle name="20% - Accent6 18" xfId="339"/>
    <cellStyle name="20% - Accent6 19" xfId="340"/>
    <cellStyle name="20% - Accent6 2" xfId="341"/>
    <cellStyle name="20% - Accent6 20" xfId="342"/>
    <cellStyle name="20% - Accent6 21" xfId="343"/>
    <cellStyle name="20% - Accent6 22" xfId="344"/>
    <cellStyle name="20% - Accent6 23" xfId="345"/>
    <cellStyle name="20% - Accent6 24" xfId="346"/>
    <cellStyle name="20% - Accent6 25" xfId="347"/>
    <cellStyle name="20% - Accent6 3" xfId="348"/>
    <cellStyle name="20% - Accent6 4" xfId="349"/>
    <cellStyle name="20% - Accent6 5" xfId="350"/>
    <cellStyle name="20% - Accent6 6" xfId="351"/>
    <cellStyle name="20% - Accent6 7" xfId="352"/>
    <cellStyle name="20% - Accent6 8" xfId="353"/>
    <cellStyle name="20% - Accent6 9" xfId="354"/>
    <cellStyle name="3" xfId="355"/>
    <cellStyle name="4" xfId="356"/>
    <cellStyle name="40% - Accent1" xfId="357"/>
    <cellStyle name="40% - Accent1 10" xfId="358"/>
    <cellStyle name="40% - Accent1 11" xfId="359"/>
    <cellStyle name="40% - Accent1 12" xfId="360"/>
    <cellStyle name="40% - Accent1 13" xfId="361"/>
    <cellStyle name="40% - Accent1 14" xfId="362"/>
    <cellStyle name="40% - Accent1 15" xfId="363"/>
    <cellStyle name="40% - Accent1 16" xfId="364"/>
    <cellStyle name="40% - Accent1 17" xfId="365"/>
    <cellStyle name="40% - Accent1 18" xfId="366"/>
    <cellStyle name="40% - Accent1 19" xfId="367"/>
    <cellStyle name="40% - Accent1 2" xfId="368"/>
    <cellStyle name="40% - Accent1 20" xfId="369"/>
    <cellStyle name="40% - Accent1 21" xfId="370"/>
    <cellStyle name="40% - Accent1 22" xfId="371"/>
    <cellStyle name="40% - Accent1 23" xfId="372"/>
    <cellStyle name="40% - Accent1 24" xfId="373"/>
    <cellStyle name="40% - Accent1 25" xfId="374"/>
    <cellStyle name="40% - Accent1 3" xfId="375"/>
    <cellStyle name="40% - Accent1 4" xfId="376"/>
    <cellStyle name="40% - Accent1 5" xfId="377"/>
    <cellStyle name="40% - Accent1 6" xfId="378"/>
    <cellStyle name="40% - Accent1 7" xfId="379"/>
    <cellStyle name="40% - Accent1 8" xfId="380"/>
    <cellStyle name="40% - Accent1 9" xfId="381"/>
    <cellStyle name="40% - Accent2" xfId="382"/>
    <cellStyle name="40% - Accent2 10" xfId="383"/>
    <cellStyle name="40% - Accent2 11" xfId="384"/>
    <cellStyle name="40% - Accent2 12" xfId="385"/>
    <cellStyle name="40% - Accent2 13" xfId="386"/>
    <cellStyle name="40% - Accent2 14" xfId="387"/>
    <cellStyle name="40% - Accent2 15" xfId="388"/>
    <cellStyle name="40% - Accent2 16" xfId="389"/>
    <cellStyle name="40% - Accent2 17" xfId="390"/>
    <cellStyle name="40% - Accent2 18" xfId="391"/>
    <cellStyle name="40% - Accent2 19" xfId="392"/>
    <cellStyle name="40% - Accent2 2" xfId="393"/>
    <cellStyle name="40% - Accent2 20" xfId="394"/>
    <cellStyle name="40% - Accent2 21" xfId="395"/>
    <cellStyle name="40% - Accent2 22" xfId="396"/>
    <cellStyle name="40% - Accent2 23" xfId="397"/>
    <cellStyle name="40% - Accent2 24" xfId="398"/>
    <cellStyle name="40% - Accent2 25" xfId="399"/>
    <cellStyle name="40% - Accent2 3" xfId="400"/>
    <cellStyle name="40% - Accent2 4" xfId="401"/>
    <cellStyle name="40% - Accent2 5" xfId="402"/>
    <cellStyle name="40% - Accent2 6" xfId="403"/>
    <cellStyle name="40% - Accent2 7" xfId="404"/>
    <cellStyle name="40% - Accent2 8" xfId="405"/>
    <cellStyle name="40% - Accent2 9" xfId="406"/>
    <cellStyle name="40% - Accent3" xfId="407"/>
    <cellStyle name="40% - Accent3 10" xfId="408"/>
    <cellStyle name="40% - Accent3 11" xfId="409"/>
    <cellStyle name="40% - Accent3 12" xfId="410"/>
    <cellStyle name="40% - Accent3 13" xfId="411"/>
    <cellStyle name="40% - Accent3 14" xfId="412"/>
    <cellStyle name="40% - Accent3 15" xfId="413"/>
    <cellStyle name="40% - Accent3 16" xfId="414"/>
    <cellStyle name="40% - Accent3 17" xfId="415"/>
    <cellStyle name="40% - Accent3 18" xfId="416"/>
    <cellStyle name="40% - Accent3 19" xfId="417"/>
    <cellStyle name="40% - Accent3 2" xfId="418"/>
    <cellStyle name="40% - Accent3 20" xfId="419"/>
    <cellStyle name="40% - Accent3 21" xfId="420"/>
    <cellStyle name="40% - Accent3 22" xfId="421"/>
    <cellStyle name="40% - Accent3 23" xfId="422"/>
    <cellStyle name="40% - Accent3 24" xfId="423"/>
    <cellStyle name="40% - Accent3 25" xfId="424"/>
    <cellStyle name="40% - Accent3 26" xfId="425"/>
    <cellStyle name="40% - Accent3 27" xfId="426"/>
    <cellStyle name="40% - Accent3 28" xfId="427"/>
    <cellStyle name="40% - Accent3 29" xfId="428"/>
    <cellStyle name="40% - Accent3 3" xfId="429"/>
    <cellStyle name="40% - Accent3 30" xfId="430"/>
    <cellStyle name="40% - Accent3 31" xfId="431"/>
    <cellStyle name="40% - Accent3 32" xfId="432"/>
    <cellStyle name="40% - Accent3 33" xfId="433"/>
    <cellStyle name="40% - Accent3 34" xfId="434"/>
    <cellStyle name="40% - Accent3 35" xfId="435"/>
    <cellStyle name="40% - Accent3 36" xfId="436"/>
    <cellStyle name="40% - Accent3 37" xfId="437"/>
    <cellStyle name="40% - Accent3 38" xfId="438"/>
    <cellStyle name="40% - Accent3 39" xfId="439"/>
    <cellStyle name="40% - Accent3 4" xfId="440"/>
    <cellStyle name="40% - Accent3 40" xfId="441"/>
    <cellStyle name="40% - Accent3 41" xfId="442"/>
    <cellStyle name="40% - Accent3 42" xfId="443"/>
    <cellStyle name="40% - Accent3 43" xfId="444"/>
    <cellStyle name="40% - Accent3 44" xfId="445"/>
    <cellStyle name="40% - Accent3 45" xfId="446"/>
    <cellStyle name="40% - Accent3 46" xfId="447"/>
    <cellStyle name="40% - Accent3 47" xfId="448"/>
    <cellStyle name="40% - Accent3 48" xfId="449"/>
    <cellStyle name="40% - Accent3 49" xfId="450"/>
    <cellStyle name="40% - Accent3 5" xfId="451"/>
    <cellStyle name="40% - Accent3 50" xfId="452"/>
    <cellStyle name="40% - Accent3 51" xfId="453"/>
    <cellStyle name="40% - Accent3 52" xfId="454"/>
    <cellStyle name="40% - Accent3 53" xfId="455"/>
    <cellStyle name="40% - Accent3 54" xfId="456"/>
    <cellStyle name="40% - Accent3 55" xfId="457"/>
    <cellStyle name="40% - Accent3 56" xfId="458"/>
    <cellStyle name="40% - Accent3 57" xfId="459"/>
    <cellStyle name="40% - Accent3 58" xfId="460"/>
    <cellStyle name="40% - Accent3 59" xfId="461"/>
    <cellStyle name="40% - Accent3 6" xfId="462"/>
    <cellStyle name="40% - Accent3 60" xfId="463"/>
    <cellStyle name="40% - Accent3 61" xfId="464"/>
    <cellStyle name="40% - Accent3 62" xfId="465"/>
    <cellStyle name="40% - Accent3 63" xfId="466"/>
    <cellStyle name="40% - Accent3 64" xfId="467"/>
    <cellStyle name="40% - Accent3 65" xfId="468"/>
    <cellStyle name="40% - Accent3 66" xfId="469"/>
    <cellStyle name="40% - Accent3 67" xfId="470"/>
    <cellStyle name="40% - Accent3 68" xfId="471"/>
    <cellStyle name="40% - Accent3 69" xfId="472"/>
    <cellStyle name="40% - Accent3 7" xfId="473"/>
    <cellStyle name="40% - Accent3 70" xfId="474"/>
    <cellStyle name="40% - Accent3 8" xfId="475"/>
    <cellStyle name="40% - Accent3 9" xfId="476"/>
    <cellStyle name="40% - Accent4" xfId="477"/>
    <cellStyle name="40% - Accent4 10" xfId="478"/>
    <cellStyle name="40% - Accent4 11" xfId="479"/>
    <cellStyle name="40% - Accent4 12" xfId="480"/>
    <cellStyle name="40% - Accent4 13" xfId="481"/>
    <cellStyle name="40% - Accent4 14" xfId="482"/>
    <cellStyle name="40% - Accent4 15" xfId="483"/>
    <cellStyle name="40% - Accent4 16" xfId="484"/>
    <cellStyle name="40% - Accent4 17" xfId="485"/>
    <cellStyle name="40% - Accent4 18" xfId="486"/>
    <cellStyle name="40% - Accent4 19" xfId="487"/>
    <cellStyle name="40% - Accent4 2" xfId="488"/>
    <cellStyle name="40% - Accent4 20" xfId="489"/>
    <cellStyle name="40% - Accent4 21" xfId="490"/>
    <cellStyle name="40% - Accent4 22" xfId="491"/>
    <cellStyle name="40% - Accent4 23" xfId="492"/>
    <cellStyle name="40% - Accent4 24" xfId="493"/>
    <cellStyle name="40% - Accent4 25" xfId="494"/>
    <cellStyle name="40% - Accent4 3" xfId="495"/>
    <cellStyle name="40% - Accent4 4" xfId="496"/>
    <cellStyle name="40% - Accent4 5" xfId="497"/>
    <cellStyle name="40% - Accent4 6" xfId="498"/>
    <cellStyle name="40% - Accent4 7" xfId="499"/>
    <cellStyle name="40% - Accent4 8" xfId="500"/>
    <cellStyle name="40% - Accent4 9" xfId="501"/>
    <cellStyle name="40% - Accent5" xfId="502"/>
    <cellStyle name="40% - Accent5 10" xfId="503"/>
    <cellStyle name="40% - Accent5 11" xfId="504"/>
    <cellStyle name="40% - Accent5 12" xfId="505"/>
    <cellStyle name="40% - Accent5 13" xfId="506"/>
    <cellStyle name="40% - Accent5 14" xfId="507"/>
    <cellStyle name="40% - Accent5 15" xfId="508"/>
    <cellStyle name="40% - Accent5 16" xfId="509"/>
    <cellStyle name="40% - Accent5 17" xfId="510"/>
    <cellStyle name="40% - Accent5 18" xfId="511"/>
    <cellStyle name="40% - Accent5 19" xfId="512"/>
    <cellStyle name="40% - Accent5 2" xfId="513"/>
    <cellStyle name="40% - Accent5 20" xfId="514"/>
    <cellStyle name="40% - Accent5 21" xfId="515"/>
    <cellStyle name="40% - Accent5 22" xfId="516"/>
    <cellStyle name="40% - Accent5 23" xfId="517"/>
    <cellStyle name="40% - Accent5 24" xfId="518"/>
    <cellStyle name="40% - Accent5 25" xfId="519"/>
    <cellStyle name="40% - Accent5 3" xfId="520"/>
    <cellStyle name="40% - Accent5 4" xfId="521"/>
    <cellStyle name="40% - Accent5 5" xfId="522"/>
    <cellStyle name="40% - Accent5 6" xfId="523"/>
    <cellStyle name="40% - Accent5 7" xfId="524"/>
    <cellStyle name="40% - Accent5 8" xfId="525"/>
    <cellStyle name="40% - Accent5 9" xfId="526"/>
    <cellStyle name="40% - Accent6" xfId="527"/>
    <cellStyle name="40% - Accent6 10" xfId="528"/>
    <cellStyle name="40% - Accent6 11" xfId="529"/>
    <cellStyle name="40% - Accent6 12" xfId="530"/>
    <cellStyle name="40% - Accent6 13" xfId="531"/>
    <cellStyle name="40% - Accent6 14" xfId="532"/>
    <cellStyle name="40% - Accent6 15" xfId="533"/>
    <cellStyle name="40% - Accent6 16" xfId="534"/>
    <cellStyle name="40% - Accent6 17" xfId="535"/>
    <cellStyle name="40% - Accent6 18" xfId="536"/>
    <cellStyle name="40% - Accent6 19" xfId="537"/>
    <cellStyle name="40% - Accent6 2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3" xfId="545"/>
    <cellStyle name="40% - Accent6 4" xfId="546"/>
    <cellStyle name="40% - Accent6 5" xfId="547"/>
    <cellStyle name="40% - Accent6 6" xfId="548"/>
    <cellStyle name="40% - Accent6 7" xfId="549"/>
    <cellStyle name="40% - Accent6 8" xfId="550"/>
    <cellStyle name="40% - Accent6 9" xfId="551"/>
    <cellStyle name="52" xfId="552"/>
    <cellStyle name="60% - Accent1" xfId="553"/>
    <cellStyle name="60% - Accent1 10" xfId="554"/>
    <cellStyle name="60% - Accent1 11" xfId="555"/>
    <cellStyle name="60% - Accent1 12" xfId="556"/>
    <cellStyle name="60% - Accent1 13" xfId="557"/>
    <cellStyle name="60% - Accent1 14" xfId="558"/>
    <cellStyle name="60% - Accent1 15" xfId="559"/>
    <cellStyle name="60% - Accent1 16" xfId="560"/>
    <cellStyle name="60% - Accent1 17" xfId="561"/>
    <cellStyle name="60% - Accent1 18" xfId="562"/>
    <cellStyle name="60% - Accent1 19" xfId="563"/>
    <cellStyle name="60% - Accent1 2" xfId="564"/>
    <cellStyle name="60% - Accent1 20" xfId="565"/>
    <cellStyle name="60% - Accent1 21" xfId="566"/>
    <cellStyle name="60% - Accent1 22" xfId="567"/>
    <cellStyle name="60% - Accent1 23" xfId="568"/>
    <cellStyle name="60% - Accent1 24" xfId="569"/>
    <cellStyle name="60% - Accent1 25" xfId="570"/>
    <cellStyle name="60% - Accent1 3" xfId="571"/>
    <cellStyle name="60% - Accent1 4" xfId="572"/>
    <cellStyle name="60% - Accent1 5" xfId="573"/>
    <cellStyle name="60% - Accent1 6" xfId="574"/>
    <cellStyle name="60% - Accent1 7" xfId="575"/>
    <cellStyle name="60% - Accent1 8" xfId="576"/>
    <cellStyle name="60% - Accent1 9" xfId="577"/>
    <cellStyle name="60% - Accent2" xfId="578"/>
    <cellStyle name="60% - Accent2 10" xfId="579"/>
    <cellStyle name="60% - Accent2 11" xfId="580"/>
    <cellStyle name="60% - Accent2 12" xfId="581"/>
    <cellStyle name="60% - Accent2 13" xfId="582"/>
    <cellStyle name="60% - Accent2 14" xfId="583"/>
    <cellStyle name="60% - Accent2 15" xfId="584"/>
    <cellStyle name="60% - Accent2 16" xfId="585"/>
    <cellStyle name="60% - Accent2 17" xfId="586"/>
    <cellStyle name="60% - Accent2 18" xfId="587"/>
    <cellStyle name="60% - Accent2 19" xfId="588"/>
    <cellStyle name="60% - Accent2 2" xfId="589"/>
    <cellStyle name="60% - Accent2 20" xfId="590"/>
    <cellStyle name="60% - Accent2 21" xfId="591"/>
    <cellStyle name="60% - Accent2 22" xfId="592"/>
    <cellStyle name="60% - Accent2 23" xfId="593"/>
    <cellStyle name="60% - Accent2 24" xfId="594"/>
    <cellStyle name="60% - Accent2 25" xfId="595"/>
    <cellStyle name="60% - Accent2 3" xfId="596"/>
    <cellStyle name="60% - Accent2 4" xfId="597"/>
    <cellStyle name="60% - Accent2 5" xfId="598"/>
    <cellStyle name="60% - Accent2 6" xfId="599"/>
    <cellStyle name="60% - Accent2 7" xfId="600"/>
    <cellStyle name="60% - Accent2 8" xfId="601"/>
    <cellStyle name="60% - Accent2 9" xfId="602"/>
    <cellStyle name="60% - Accent3" xfId="603"/>
    <cellStyle name="60% - Accent3 10" xfId="604"/>
    <cellStyle name="60% - Accent3 11" xfId="605"/>
    <cellStyle name="60% - Accent3 12" xfId="606"/>
    <cellStyle name="60% - Accent3 13" xfId="607"/>
    <cellStyle name="60% - Accent3 14" xfId="608"/>
    <cellStyle name="60% - Accent3 15" xfId="609"/>
    <cellStyle name="60% - Accent3 16" xfId="610"/>
    <cellStyle name="60% - Accent3 17" xfId="611"/>
    <cellStyle name="60% - Accent3 18" xfId="612"/>
    <cellStyle name="60% - Accent3 19" xfId="613"/>
    <cellStyle name="60% - Accent3 2" xfId="614"/>
    <cellStyle name="60% - Accent3 20" xfId="615"/>
    <cellStyle name="60% - Accent3 21" xfId="616"/>
    <cellStyle name="60% - Accent3 22" xfId="617"/>
    <cellStyle name="60% - Accent3 23" xfId="618"/>
    <cellStyle name="60% - Accent3 24" xfId="619"/>
    <cellStyle name="60% - Accent3 25" xfId="620"/>
    <cellStyle name="60% - Accent3 26" xfId="621"/>
    <cellStyle name="60% - Accent3 27" xfId="622"/>
    <cellStyle name="60% - Accent3 28" xfId="623"/>
    <cellStyle name="60% - Accent3 29" xfId="624"/>
    <cellStyle name="60% - Accent3 3" xfId="625"/>
    <cellStyle name="60% - Accent3 30" xfId="626"/>
    <cellStyle name="60% - Accent3 31" xfId="627"/>
    <cellStyle name="60% - Accent3 32" xfId="628"/>
    <cellStyle name="60% - Accent3 33" xfId="629"/>
    <cellStyle name="60% - Accent3 34" xfId="630"/>
    <cellStyle name="60% - Accent3 35" xfId="631"/>
    <cellStyle name="60% - Accent3 36" xfId="632"/>
    <cellStyle name="60% - Accent3 37" xfId="633"/>
    <cellStyle name="60% - Accent3 38" xfId="634"/>
    <cellStyle name="60% - Accent3 39" xfId="635"/>
    <cellStyle name="60% - Accent3 4" xfId="636"/>
    <cellStyle name="60% - Accent3 40" xfId="637"/>
    <cellStyle name="60% - Accent3 41" xfId="638"/>
    <cellStyle name="60% - Accent3 42" xfId="639"/>
    <cellStyle name="60% - Accent3 43" xfId="640"/>
    <cellStyle name="60% - Accent3 44" xfId="641"/>
    <cellStyle name="60% - Accent3 45" xfId="642"/>
    <cellStyle name="60% - Accent3 46" xfId="643"/>
    <cellStyle name="60% - Accent3 47" xfId="644"/>
    <cellStyle name="60% - Accent3 48" xfId="645"/>
    <cellStyle name="60% - Accent3 49" xfId="646"/>
    <cellStyle name="60% - Accent3 5" xfId="647"/>
    <cellStyle name="60% - Accent3 50" xfId="648"/>
    <cellStyle name="60% - Accent3 51" xfId="649"/>
    <cellStyle name="60% - Accent3 52" xfId="650"/>
    <cellStyle name="60% - Accent3 53" xfId="651"/>
    <cellStyle name="60% - Accent3 54" xfId="652"/>
    <cellStyle name="60% - Accent3 55" xfId="653"/>
    <cellStyle name="60% - Accent3 56" xfId="654"/>
    <cellStyle name="60% - Accent3 57" xfId="655"/>
    <cellStyle name="60% - Accent3 58" xfId="656"/>
    <cellStyle name="60% - Accent3 59" xfId="657"/>
    <cellStyle name="60% - Accent3 6" xfId="658"/>
    <cellStyle name="60% - Accent3 60" xfId="659"/>
    <cellStyle name="60% - Accent3 61" xfId="660"/>
    <cellStyle name="60% - Accent3 62" xfId="661"/>
    <cellStyle name="60% - Accent3 63" xfId="662"/>
    <cellStyle name="60% - Accent3 64" xfId="663"/>
    <cellStyle name="60% - Accent3 65" xfId="664"/>
    <cellStyle name="60% - Accent3 66" xfId="665"/>
    <cellStyle name="60% - Accent3 67" xfId="666"/>
    <cellStyle name="60% - Accent3 68" xfId="667"/>
    <cellStyle name="60% - Accent3 69" xfId="668"/>
    <cellStyle name="60% - Accent3 7" xfId="669"/>
    <cellStyle name="60% - Accent3 70" xfId="670"/>
    <cellStyle name="60% - Accent3 8" xfId="671"/>
    <cellStyle name="60% - Accent3 9" xfId="672"/>
    <cellStyle name="60% - Accent4" xfId="673"/>
    <cellStyle name="60% - Accent4 10" xfId="674"/>
    <cellStyle name="60% - Accent4 11" xfId="675"/>
    <cellStyle name="60% - Accent4 12" xfId="676"/>
    <cellStyle name="60% - Accent4 13" xfId="677"/>
    <cellStyle name="60% - Accent4 14" xfId="678"/>
    <cellStyle name="60% - Accent4 15" xfId="679"/>
    <cellStyle name="60% - Accent4 16" xfId="680"/>
    <cellStyle name="60% - Accent4 17" xfId="681"/>
    <cellStyle name="60% - Accent4 18" xfId="682"/>
    <cellStyle name="60% - Accent4 19" xfId="683"/>
    <cellStyle name="60% - Accent4 2" xfId="684"/>
    <cellStyle name="60% - Accent4 20" xfId="685"/>
    <cellStyle name="60% - Accent4 21" xfId="686"/>
    <cellStyle name="60% - Accent4 22" xfId="687"/>
    <cellStyle name="60% - Accent4 23" xfId="688"/>
    <cellStyle name="60% - Accent4 24" xfId="689"/>
    <cellStyle name="60% - Accent4 25" xfId="690"/>
    <cellStyle name="60% - Accent4 26" xfId="691"/>
    <cellStyle name="60% - Accent4 27" xfId="692"/>
    <cellStyle name="60% - Accent4 28" xfId="693"/>
    <cellStyle name="60% - Accent4 29" xfId="694"/>
    <cellStyle name="60% - Accent4 3" xfId="695"/>
    <cellStyle name="60% - Accent4 30" xfId="696"/>
    <cellStyle name="60% - Accent4 31" xfId="697"/>
    <cellStyle name="60% - Accent4 32" xfId="698"/>
    <cellStyle name="60% - Accent4 33" xfId="699"/>
    <cellStyle name="60% - Accent4 34" xfId="700"/>
    <cellStyle name="60% - Accent4 35" xfId="701"/>
    <cellStyle name="60% - Accent4 36" xfId="702"/>
    <cellStyle name="60% - Accent4 37" xfId="703"/>
    <cellStyle name="60% - Accent4 38" xfId="704"/>
    <cellStyle name="60% - Accent4 39" xfId="705"/>
    <cellStyle name="60% - Accent4 4" xfId="706"/>
    <cellStyle name="60% - Accent4 40" xfId="707"/>
    <cellStyle name="60% - Accent4 41" xfId="708"/>
    <cellStyle name="60% - Accent4 42" xfId="709"/>
    <cellStyle name="60% - Accent4 43" xfId="710"/>
    <cellStyle name="60% - Accent4 44" xfId="711"/>
    <cellStyle name="60% - Accent4 45" xfId="712"/>
    <cellStyle name="60% - Accent4 46" xfId="713"/>
    <cellStyle name="60% - Accent4 47" xfId="714"/>
    <cellStyle name="60% - Accent4 48" xfId="715"/>
    <cellStyle name="60% - Accent4 49" xfId="716"/>
    <cellStyle name="60% - Accent4 5" xfId="717"/>
    <cellStyle name="60% - Accent4 50" xfId="718"/>
    <cellStyle name="60% - Accent4 51" xfId="719"/>
    <cellStyle name="60% - Accent4 52" xfId="720"/>
    <cellStyle name="60% - Accent4 53" xfId="721"/>
    <cellStyle name="60% - Accent4 54" xfId="722"/>
    <cellStyle name="60% - Accent4 55" xfId="723"/>
    <cellStyle name="60% - Accent4 56" xfId="724"/>
    <cellStyle name="60% - Accent4 57" xfId="725"/>
    <cellStyle name="60% - Accent4 58" xfId="726"/>
    <cellStyle name="60% - Accent4 59" xfId="727"/>
    <cellStyle name="60% - Accent4 6" xfId="728"/>
    <cellStyle name="60% - Accent4 60" xfId="729"/>
    <cellStyle name="60% - Accent4 61" xfId="730"/>
    <cellStyle name="60% - Accent4 62" xfId="731"/>
    <cellStyle name="60% - Accent4 63" xfId="732"/>
    <cellStyle name="60% - Accent4 64" xfId="733"/>
    <cellStyle name="60% - Accent4 65" xfId="734"/>
    <cellStyle name="60% - Accent4 66" xfId="735"/>
    <cellStyle name="60% - Accent4 67" xfId="736"/>
    <cellStyle name="60% - Accent4 68" xfId="737"/>
    <cellStyle name="60% - Accent4 69" xfId="738"/>
    <cellStyle name="60% - Accent4 7" xfId="739"/>
    <cellStyle name="60% - Accent4 70" xfId="740"/>
    <cellStyle name="60% - Accent4 8" xfId="741"/>
    <cellStyle name="60% - Accent4 9" xfId="742"/>
    <cellStyle name="60% - Accent5" xfId="743"/>
    <cellStyle name="60% - Accent5 10" xfId="744"/>
    <cellStyle name="60% - Accent5 11" xfId="745"/>
    <cellStyle name="60% - Accent5 12" xfId="746"/>
    <cellStyle name="60% - Accent5 13" xfId="747"/>
    <cellStyle name="60% - Accent5 14" xfId="748"/>
    <cellStyle name="60% - Accent5 15" xfId="749"/>
    <cellStyle name="60% - Accent5 16" xfId="750"/>
    <cellStyle name="60% - Accent5 17" xfId="751"/>
    <cellStyle name="60% - Accent5 18" xfId="752"/>
    <cellStyle name="60% - Accent5 19" xfId="753"/>
    <cellStyle name="60% - Accent5 2" xfId="754"/>
    <cellStyle name="60% - Accent5 20" xfId="755"/>
    <cellStyle name="60% - Accent5 21" xfId="756"/>
    <cellStyle name="60% - Accent5 22" xfId="757"/>
    <cellStyle name="60% - Accent5 23" xfId="758"/>
    <cellStyle name="60% - Accent5 24" xfId="759"/>
    <cellStyle name="60% - Accent5 25" xfId="760"/>
    <cellStyle name="60% - Accent5 3" xfId="761"/>
    <cellStyle name="60% - Accent5 4" xfId="762"/>
    <cellStyle name="60% - Accent5 5" xfId="763"/>
    <cellStyle name="60% - Accent5 6" xfId="764"/>
    <cellStyle name="60% - Accent5 7" xfId="765"/>
    <cellStyle name="60% - Accent5 8" xfId="766"/>
    <cellStyle name="60% - Accent5 9" xfId="767"/>
    <cellStyle name="60% - Accent6" xfId="768"/>
    <cellStyle name="60% - Accent6 10" xfId="769"/>
    <cellStyle name="60% - Accent6 11" xfId="770"/>
    <cellStyle name="60% - Accent6 12" xfId="771"/>
    <cellStyle name="60% - Accent6 13" xfId="772"/>
    <cellStyle name="60% - Accent6 14" xfId="773"/>
    <cellStyle name="60% - Accent6 15" xfId="774"/>
    <cellStyle name="60% - Accent6 16" xfId="775"/>
    <cellStyle name="60% - Accent6 17" xfId="776"/>
    <cellStyle name="60% - Accent6 18" xfId="777"/>
    <cellStyle name="60% - Accent6 19" xfId="778"/>
    <cellStyle name="60% - Accent6 2" xfId="779"/>
    <cellStyle name="60% - Accent6 20" xfId="780"/>
    <cellStyle name="60% - Accent6 21" xfId="781"/>
    <cellStyle name="60% - Accent6 22" xfId="782"/>
    <cellStyle name="60% - Accent6 23" xfId="783"/>
    <cellStyle name="60% - Accent6 24" xfId="784"/>
    <cellStyle name="60% - Accent6 25" xfId="785"/>
    <cellStyle name="60% - Accent6 26" xfId="786"/>
    <cellStyle name="60% - Accent6 27" xfId="787"/>
    <cellStyle name="60% - Accent6 28" xfId="788"/>
    <cellStyle name="60% - Accent6 29" xfId="789"/>
    <cellStyle name="60% - Accent6 3" xfId="790"/>
    <cellStyle name="60% - Accent6 30" xfId="791"/>
    <cellStyle name="60% - Accent6 31" xfId="792"/>
    <cellStyle name="60% - Accent6 32" xfId="793"/>
    <cellStyle name="60% - Accent6 33" xfId="794"/>
    <cellStyle name="60% - Accent6 34" xfId="795"/>
    <cellStyle name="60% - Accent6 35" xfId="796"/>
    <cellStyle name="60% - Accent6 36" xfId="797"/>
    <cellStyle name="60% - Accent6 37" xfId="798"/>
    <cellStyle name="60% - Accent6 38" xfId="799"/>
    <cellStyle name="60% - Accent6 39" xfId="800"/>
    <cellStyle name="60% - Accent6 4" xfId="801"/>
    <cellStyle name="60% - Accent6 40" xfId="802"/>
    <cellStyle name="60% - Accent6 41" xfId="803"/>
    <cellStyle name="60% - Accent6 42" xfId="804"/>
    <cellStyle name="60% - Accent6 43" xfId="805"/>
    <cellStyle name="60% - Accent6 44" xfId="806"/>
    <cellStyle name="60% - Accent6 45" xfId="807"/>
    <cellStyle name="60% - Accent6 46" xfId="808"/>
    <cellStyle name="60% - Accent6 47" xfId="809"/>
    <cellStyle name="60% - Accent6 48" xfId="810"/>
    <cellStyle name="60% - Accent6 49" xfId="811"/>
    <cellStyle name="60% - Accent6 5" xfId="812"/>
    <cellStyle name="60% - Accent6 50" xfId="813"/>
    <cellStyle name="60% - Accent6 51" xfId="814"/>
    <cellStyle name="60% - Accent6 52" xfId="815"/>
    <cellStyle name="60% - Accent6 53" xfId="816"/>
    <cellStyle name="60% - Accent6 54" xfId="817"/>
    <cellStyle name="60% - Accent6 55" xfId="818"/>
    <cellStyle name="60% - Accent6 56" xfId="819"/>
    <cellStyle name="60% - Accent6 57" xfId="820"/>
    <cellStyle name="60% - Accent6 58" xfId="821"/>
    <cellStyle name="60% - Accent6 59" xfId="822"/>
    <cellStyle name="60% - Accent6 6" xfId="823"/>
    <cellStyle name="60% - Accent6 60" xfId="824"/>
    <cellStyle name="60% - Accent6 61" xfId="825"/>
    <cellStyle name="60% - Accent6 62" xfId="826"/>
    <cellStyle name="60% - Accent6 63" xfId="827"/>
    <cellStyle name="60% - Accent6 64" xfId="828"/>
    <cellStyle name="60% - Accent6 65" xfId="829"/>
    <cellStyle name="60% - Accent6 66" xfId="830"/>
    <cellStyle name="60% - Accent6 67" xfId="831"/>
    <cellStyle name="60% - Accent6 68" xfId="832"/>
    <cellStyle name="60% - Accent6 69" xfId="833"/>
    <cellStyle name="60% - Accent6 7" xfId="834"/>
    <cellStyle name="60% - Accent6 70" xfId="835"/>
    <cellStyle name="60% - Accent6 8" xfId="836"/>
    <cellStyle name="60% - Accent6 9" xfId="837"/>
    <cellStyle name="Accent1" xfId="838"/>
    <cellStyle name="Accent1 10" xfId="839"/>
    <cellStyle name="Accent1 11" xfId="840"/>
    <cellStyle name="Accent1 12" xfId="841"/>
    <cellStyle name="Accent1 13" xfId="842"/>
    <cellStyle name="Accent1 14" xfId="843"/>
    <cellStyle name="Accent1 15" xfId="844"/>
    <cellStyle name="Accent1 16" xfId="845"/>
    <cellStyle name="Accent1 17" xfId="846"/>
    <cellStyle name="Accent1 18" xfId="847"/>
    <cellStyle name="Accent1 19" xfId="848"/>
    <cellStyle name="Accent1 2" xfId="849"/>
    <cellStyle name="Accent1 20" xfId="850"/>
    <cellStyle name="Accent1 21" xfId="851"/>
    <cellStyle name="Accent1 22" xfId="852"/>
    <cellStyle name="Accent1 23" xfId="853"/>
    <cellStyle name="Accent1 24" xfId="854"/>
    <cellStyle name="Accent1 25" xfId="855"/>
    <cellStyle name="Accent1 3" xfId="856"/>
    <cellStyle name="Accent1 4" xfId="857"/>
    <cellStyle name="Accent1 5" xfId="858"/>
    <cellStyle name="Accent1 6" xfId="859"/>
    <cellStyle name="Accent1 7" xfId="860"/>
    <cellStyle name="Accent1 8" xfId="861"/>
    <cellStyle name="Accent1 9" xfId="862"/>
    <cellStyle name="Accent2" xfId="863"/>
    <cellStyle name="Accent2 10" xfId="864"/>
    <cellStyle name="Accent2 11" xfId="865"/>
    <cellStyle name="Accent2 12" xfId="866"/>
    <cellStyle name="Accent2 13" xfId="867"/>
    <cellStyle name="Accent2 14" xfId="868"/>
    <cellStyle name="Accent2 15" xfId="869"/>
    <cellStyle name="Accent2 16" xfId="870"/>
    <cellStyle name="Accent2 17" xfId="871"/>
    <cellStyle name="Accent2 18" xfId="872"/>
    <cellStyle name="Accent2 19" xfId="873"/>
    <cellStyle name="Accent2 2" xfId="874"/>
    <cellStyle name="Accent2 20" xfId="875"/>
    <cellStyle name="Accent2 21" xfId="876"/>
    <cellStyle name="Accent2 22" xfId="877"/>
    <cellStyle name="Accent2 23" xfId="878"/>
    <cellStyle name="Accent2 24" xfId="879"/>
    <cellStyle name="Accent2 25" xfId="880"/>
    <cellStyle name="Accent2 3" xfId="881"/>
    <cellStyle name="Accent2 4" xfId="882"/>
    <cellStyle name="Accent2 5" xfId="883"/>
    <cellStyle name="Accent2 6" xfId="884"/>
    <cellStyle name="Accent2 7" xfId="885"/>
    <cellStyle name="Accent2 8" xfId="886"/>
    <cellStyle name="Accent2 9" xfId="887"/>
    <cellStyle name="Accent3" xfId="888"/>
    <cellStyle name="Accent3 10" xfId="889"/>
    <cellStyle name="Accent3 11" xfId="890"/>
    <cellStyle name="Accent3 12" xfId="891"/>
    <cellStyle name="Accent3 13" xfId="892"/>
    <cellStyle name="Accent3 14" xfId="893"/>
    <cellStyle name="Accent3 15" xfId="894"/>
    <cellStyle name="Accent3 16" xfId="895"/>
    <cellStyle name="Accent3 17" xfId="896"/>
    <cellStyle name="Accent3 18" xfId="897"/>
    <cellStyle name="Accent3 19" xfId="898"/>
    <cellStyle name="Accent3 2" xfId="899"/>
    <cellStyle name="Accent3 20" xfId="900"/>
    <cellStyle name="Accent3 21" xfId="901"/>
    <cellStyle name="Accent3 22" xfId="902"/>
    <cellStyle name="Accent3 23" xfId="903"/>
    <cellStyle name="Accent3 24" xfId="904"/>
    <cellStyle name="Accent3 25" xfId="905"/>
    <cellStyle name="Accent3 3" xfId="906"/>
    <cellStyle name="Accent3 4" xfId="907"/>
    <cellStyle name="Accent3 5" xfId="908"/>
    <cellStyle name="Accent3 6" xfId="909"/>
    <cellStyle name="Accent3 7" xfId="910"/>
    <cellStyle name="Accent3 8" xfId="911"/>
    <cellStyle name="Accent3 9" xfId="912"/>
    <cellStyle name="Accent4" xfId="913"/>
    <cellStyle name="Accent4 10" xfId="914"/>
    <cellStyle name="Accent4 11" xfId="915"/>
    <cellStyle name="Accent4 12" xfId="916"/>
    <cellStyle name="Accent4 13" xfId="917"/>
    <cellStyle name="Accent4 14" xfId="918"/>
    <cellStyle name="Accent4 15" xfId="919"/>
    <cellStyle name="Accent4 16" xfId="920"/>
    <cellStyle name="Accent4 17" xfId="921"/>
    <cellStyle name="Accent4 18" xfId="922"/>
    <cellStyle name="Accent4 19" xfId="923"/>
    <cellStyle name="Accent4 2" xfId="924"/>
    <cellStyle name="Accent4 20" xfId="925"/>
    <cellStyle name="Accent4 21" xfId="926"/>
    <cellStyle name="Accent4 22" xfId="927"/>
    <cellStyle name="Accent4 23" xfId="928"/>
    <cellStyle name="Accent4 24" xfId="929"/>
    <cellStyle name="Accent4 25" xfId="930"/>
    <cellStyle name="Accent4 3" xfId="931"/>
    <cellStyle name="Accent4 4" xfId="932"/>
    <cellStyle name="Accent4 5" xfId="933"/>
    <cellStyle name="Accent4 6" xfId="934"/>
    <cellStyle name="Accent4 7" xfId="935"/>
    <cellStyle name="Accent4 8" xfId="936"/>
    <cellStyle name="Accent4 9" xfId="937"/>
    <cellStyle name="Accent5" xfId="938"/>
    <cellStyle name="Accent5 10" xfId="939"/>
    <cellStyle name="Accent5 11" xfId="940"/>
    <cellStyle name="Accent5 12" xfId="941"/>
    <cellStyle name="Accent5 13" xfId="942"/>
    <cellStyle name="Accent5 14" xfId="943"/>
    <cellStyle name="Accent5 15" xfId="944"/>
    <cellStyle name="Accent5 16" xfId="945"/>
    <cellStyle name="Accent5 17" xfId="946"/>
    <cellStyle name="Accent5 18" xfId="947"/>
    <cellStyle name="Accent5 19" xfId="948"/>
    <cellStyle name="Accent5 2" xfId="949"/>
    <cellStyle name="Accent5 20" xfId="950"/>
    <cellStyle name="Accent5 21" xfId="951"/>
    <cellStyle name="Accent5 22" xfId="952"/>
    <cellStyle name="Accent5 23" xfId="953"/>
    <cellStyle name="Accent5 24" xfId="954"/>
    <cellStyle name="Accent5 25" xfId="955"/>
    <cellStyle name="Accent5 3" xfId="956"/>
    <cellStyle name="Accent5 4" xfId="957"/>
    <cellStyle name="Accent5 5" xfId="958"/>
    <cellStyle name="Accent5 6" xfId="959"/>
    <cellStyle name="Accent5 7" xfId="960"/>
    <cellStyle name="Accent5 8" xfId="961"/>
    <cellStyle name="Accent5 9" xfId="962"/>
    <cellStyle name="Accent6" xfId="963"/>
    <cellStyle name="Accent6 10" xfId="964"/>
    <cellStyle name="Accent6 11" xfId="965"/>
    <cellStyle name="Accent6 12" xfId="966"/>
    <cellStyle name="Accent6 13" xfId="967"/>
    <cellStyle name="Accent6 14" xfId="968"/>
    <cellStyle name="Accent6 15" xfId="969"/>
    <cellStyle name="Accent6 16" xfId="970"/>
    <cellStyle name="Accent6 17" xfId="971"/>
    <cellStyle name="Accent6 18" xfId="972"/>
    <cellStyle name="Accent6 19" xfId="973"/>
    <cellStyle name="Accent6 2" xfId="974"/>
    <cellStyle name="Accent6 20" xfId="975"/>
    <cellStyle name="Accent6 21" xfId="976"/>
    <cellStyle name="Accent6 22" xfId="977"/>
    <cellStyle name="Accent6 23" xfId="978"/>
    <cellStyle name="Accent6 24" xfId="979"/>
    <cellStyle name="Accent6 25" xfId="980"/>
    <cellStyle name="Accent6 3" xfId="981"/>
    <cellStyle name="Accent6 4" xfId="982"/>
    <cellStyle name="Accent6 5" xfId="983"/>
    <cellStyle name="Accent6 6" xfId="984"/>
    <cellStyle name="Accent6 7" xfId="985"/>
    <cellStyle name="Accent6 8" xfId="986"/>
    <cellStyle name="Accent6 9" xfId="987"/>
    <cellStyle name="AeE­ [0]_INQUIRY ¿µ¾÷AßAø " xfId="988"/>
    <cellStyle name="AeE­_INQUIRY ¿µ¾÷AßAø " xfId="989"/>
    <cellStyle name="AÞ¸¶ [0]_INQUIRY ¿?¾÷AßAø " xfId="990"/>
    <cellStyle name="AÞ¸¶_INQUIRY ¿?¾÷AßAø " xfId="991"/>
    <cellStyle name="Bad" xfId="992"/>
    <cellStyle name="Bad 10" xfId="993"/>
    <cellStyle name="Bad 11" xfId="994"/>
    <cellStyle name="Bad 12" xfId="995"/>
    <cellStyle name="Bad 13" xfId="996"/>
    <cellStyle name="Bad 14" xfId="997"/>
    <cellStyle name="Bad 15" xfId="998"/>
    <cellStyle name="Bad 16" xfId="999"/>
    <cellStyle name="Bad 17" xfId="1000"/>
    <cellStyle name="Bad 18" xfId="1001"/>
    <cellStyle name="Bad 19" xfId="1002"/>
    <cellStyle name="Bad 2" xfId="1003"/>
    <cellStyle name="Bad 20" xfId="1004"/>
    <cellStyle name="Bad 21" xfId="1005"/>
    <cellStyle name="Bad 22" xfId="1006"/>
    <cellStyle name="Bad 23" xfId="1007"/>
    <cellStyle name="Bad 24" xfId="1008"/>
    <cellStyle name="Bad 25" xfId="1009"/>
    <cellStyle name="Bad 3" xfId="1010"/>
    <cellStyle name="Bad 4" xfId="1011"/>
    <cellStyle name="Bad 5" xfId="1012"/>
    <cellStyle name="Bad 6" xfId="1013"/>
    <cellStyle name="Bad 7" xfId="1014"/>
    <cellStyle name="Bad 8" xfId="1015"/>
    <cellStyle name="Bad 9" xfId="1016"/>
    <cellStyle name="Bình Thường_ban sao của SCT 152 - T8" xfId="1017"/>
    <cellStyle name="C?AØ_¿?¾÷CoE² " xfId="1018"/>
    <cellStyle name="C￥AØ_¿μ¾÷CoE² " xfId="1019"/>
    <cellStyle name="Calculation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3" xfId="1038"/>
    <cellStyle name="Calculation 4" xfId="1039"/>
    <cellStyle name="Calculation 5" xfId="1040"/>
    <cellStyle name="Calculation 6" xfId="1041"/>
    <cellStyle name="Calculation 7" xfId="1042"/>
    <cellStyle name="Calculation 8" xfId="1043"/>
    <cellStyle name="Calculation 9" xfId="1044"/>
    <cellStyle name="Check Cell" xfId="1045"/>
    <cellStyle name="Check Cell 10" xfId="1046"/>
    <cellStyle name="Check Cell 11" xfId="1047"/>
    <cellStyle name="Check Cell 12" xfId="1048"/>
    <cellStyle name="Check Cell 13" xfId="1049"/>
    <cellStyle name="Check Cell 14" xfId="1050"/>
    <cellStyle name="Check Cell 15" xfId="1051"/>
    <cellStyle name="Check Cell 16" xfId="1052"/>
    <cellStyle name="Check Cell 17" xfId="1053"/>
    <cellStyle name="Check Cell 18" xfId="1054"/>
    <cellStyle name="Check Cell 19" xfId="1055"/>
    <cellStyle name="Check Cell 2" xfId="1056"/>
    <cellStyle name="Check Cell 20" xfId="1057"/>
    <cellStyle name="Check Cell 21" xfId="1058"/>
    <cellStyle name="Check Cell 22" xfId="1059"/>
    <cellStyle name="Check Cell 23" xfId="1060"/>
    <cellStyle name="Check Cell 24" xfId="1061"/>
    <cellStyle name="Check Cell 25" xfId="1062"/>
    <cellStyle name="Check Cell 3" xfId="1063"/>
    <cellStyle name="Check Cell 4" xfId="1064"/>
    <cellStyle name="Check Cell 5" xfId="1065"/>
    <cellStyle name="Check Cell 6" xfId="1066"/>
    <cellStyle name="Check Cell 7" xfId="1067"/>
    <cellStyle name="Check Cell 8" xfId="1068"/>
    <cellStyle name="Check Cell 9" xfId="1069"/>
    <cellStyle name="Comma" xfId="1070"/>
    <cellStyle name="Comma [0]" xfId="1071"/>
    <cellStyle name="Comma 2" xfId="1072"/>
    <cellStyle name="comma zerodec" xfId="1073"/>
    <cellStyle name="Comma0" xfId="1074"/>
    <cellStyle name="CommaBracket" xfId="1075"/>
    <cellStyle name="Courier" xfId="1076"/>
    <cellStyle name="Currency" xfId="1077"/>
    <cellStyle name="Currency [0]" xfId="1078"/>
    <cellStyle name="Currency0" xfId="1079"/>
    <cellStyle name="Currency1" xfId="1080"/>
    <cellStyle name="Date" xfId="1081"/>
    <cellStyle name="Dấu phẩy_lo3 moi" xfId="1082"/>
    <cellStyle name="Dezimal [0]_Compiling Utility Macros" xfId="1083"/>
    <cellStyle name="Dezimal_Compiling Utility Macros" xfId="1084"/>
    <cellStyle name="Dollar (zero dec)" xfId="1085"/>
    <cellStyle name="e" xfId="1086"/>
    <cellStyle name="Explanatory Text" xfId="1087"/>
    <cellStyle name="Explanatory Text 10" xfId="1088"/>
    <cellStyle name="Explanatory Text 11" xfId="1089"/>
    <cellStyle name="Explanatory Text 12" xfId="1090"/>
    <cellStyle name="Explanatory Text 13" xfId="1091"/>
    <cellStyle name="Explanatory Text 14" xfId="1092"/>
    <cellStyle name="Explanatory Text 15" xfId="1093"/>
    <cellStyle name="Explanatory Text 16" xfId="1094"/>
    <cellStyle name="Explanatory Text 17" xfId="1095"/>
    <cellStyle name="Explanatory Text 18" xfId="1096"/>
    <cellStyle name="Explanatory Text 19" xfId="1097"/>
    <cellStyle name="Explanatory Text 2" xfId="1098"/>
    <cellStyle name="Explanatory Text 20" xfId="1099"/>
    <cellStyle name="Explanatory Text 21" xfId="1100"/>
    <cellStyle name="Explanatory Text 22" xfId="1101"/>
    <cellStyle name="Explanatory Text 23" xfId="1102"/>
    <cellStyle name="Explanatory Text 24" xfId="1103"/>
    <cellStyle name="Explanatory Text 25" xfId="1104"/>
    <cellStyle name="Explanatory Text 3" xfId="1105"/>
    <cellStyle name="Explanatory Text 4" xfId="1106"/>
    <cellStyle name="Explanatory Text 5" xfId="1107"/>
    <cellStyle name="Explanatory Text 6" xfId="1108"/>
    <cellStyle name="Explanatory Text 7" xfId="1109"/>
    <cellStyle name="Explanatory Text 8" xfId="1110"/>
    <cellStyle name="Explanatory Text 9" xfId="1111"/>
    <cellStyle name="f" xfId="1112"/>
    <cellStyle name="Fixed" xfId="1113"/>
    <cellStyle name="Followed Hyperlink" xfId="1114"/>
    <cellStyle name="Good" xfId="1115"/>
    <cellStyle name="Good 10" xfId="1116"/>
    <cellStyle name="Good 11" xfId="1117"/>
    <cellStyle name="Good 12" xfId="1118"/>
    <cellStyle name="Good 13" xfId="1119"/>
    <cellStyle name="Good 14" xfId="1120"/>
    <cellStyle name="Good 15" xfId="1121"/>
    <cellStyle name="Good 16" xfId="1122"/>
    <cellStyle name="Good 17" xfId="1123"/>
    <cellStyle name="Good 18" xfId="1124"/>
    <cellStyle name="Good 19" xfId="1125"/>
    <cellStyle name="Good 2" xfId="1126"/>
    <cellStyle name="Good 20" xfId="1127"/>
    <cellStyle name="Good 21" xfId="1128"/>
    <cellStyle name="Good 22" xfId="1129"/>
    <cellStyle name="Good 23" xfId="1130"/>
    <cellStyle name="Good 24" xfId="1131"/>
    <cellStyle name="Good 25" xfId="1132"/>
    <cellStyle name="Good 3" xfId="1133"/>
    <cellStyle name="Good 4" xfId="1134"/>
    <cellStyle name="Good 5" xfId="1135"/>
    <cellStyle name="Good 6" xfId="1136"/>
    <cellStyle name="Good 7" xfId="1137"/>
    <cellStyle name="Good 8" xfId="1138"/>
    <cellStyle name="Good 9" xfId="1139"/>
    <cellStyle name="Grey" xfId="1140"/>
    <cellStyle name="ha" xfId="1141"/>
    <cellStyle name="Header1" xfId="1142"/>
    <cellStyle name="Header2" xfId="1143"/>
    <cellStyle name="Heading 1" xfId="1144"/>
    <cellStyle name="Heading 1 10" xfId="1145"/>
    <cellStyle name="Heading 1 11" xfId="1146"/>
    <cellStyle name="Heading 1 12" xfId="1147"/>
    <cellStyle name="Heading 1 13" xfId="1148"/>
    <cellStyle name="Heading 1 14" xfId="1149"/>
    <cellStyle name="Heading 1 15" xfId="1150"/>
    <cellStyle name="Heading 1 16" xfId="1151"/>
    <cellStyle name="Heading 1 17" xfId="1152"/>
    <cellStyle name="Heading 1 18" xfId="1153"/>
    <cellStyle name="Heading 1 19" xfId="1154"/>
    <cellStyle name="Heading 1 2" xfId="1155"/>
    <cellStyle name="Heading 1 20" xfId="1156"/>
    <cellStyle name="Heading 1 21" xfId="1157"/>
    <cellStyle name="Heading 1 22" xfId="1158"/>
    <cellStyle name="Heading 1 23" xfId="1159"/>
    <cellStyle name="Heading 1 24" xfId="1160"/>
    <cellStyle name="Heading 1 25" xfId="1161"/>
    <cellStyle name="Heading 1 26" xfId="1162"/>
    <cellStyle name="Heading 1 27" xfId="1163"/>
    <cellStyle name="Heading 1 28" xfId="1164"/>
    <cellStyle name="Heading 1 29" xfId="1165"/>
    <cellStyle name="Heading 1 3" xfId="1166"/>
    <cellStyle name="Heading 1 30" xfId="1167"/>
    <cellStyle name="Heading 1 31" xfId="1168"/>
    <cellStyle name="Heading 1 32" xfId="1169"/>
    <cellStyle name="Heading 1 33" xfId="1170"/>
    <cellStyle name="Heading 1 34" xfId="1171"/>
    <cellStyle name="Heading 1 35" xfId="1172"/>
    <cellStyle name="Heading 1 36" xfId="1173"/>
    <cellStyle name="Heading 1 37" xfId="1174"/>
    <cellStyle name="Heading 1 38" xfId="1175"/>
    <cellStyle name="Heading 1 39" xfId="1176"/>
    <cellStyle name="Heading 1 4" xfId="1177"/>
    <cellStyle name="Heading 1 40" xfId="1178"/>
    <cellStyle name="Heading 1 41" xfId="1179"/>
    <cellStyle name="Heading 1 42" xfId="1180"/>
    <cellStyle name="Heading 1 43" xfId="1181"/>
    <cellStyle name="Heading 1 44" xfId="1182"/>
    <cellStyle name="Heading 1 45" xfId="1183"/>
    <cellStyle name="Heading 1 46" xfId="1184"/>
    <cellStyle name="Heading 1 47" xfId="1185"/>
    <cellStyle name="Heading 1 48" xfId="1186"/>
    <cellStyle name="Heading 1 49" xfId="1187"/>
    <cellStyle name="Heading 1 5" xfId="1188"/>
    <cellStyle name="Heading 1 50" xfId="1189"/>
    <cellStyle name="Heading 1 51" xfId="1190"/>
    <cellStyle name="Heading 1 52" xfId="1191"/>
    <cellStyle name="Heading 1 53" xfId="1192"/>
    <cellStyle name="Heading 1 54" xfId="1193"/>
    <cellStyle name="Heading 1 55" xfId="1194"/>
    <cellStyle name="Heading 1 56" xfId="1195"/>
    <cellStyle name="Heading 1 57" xfId="1196"/>
    <cellStyle name="Heading 1 58" xfId="1197"/>
    <cellStyle name="Heading 1 59" xfId="1198"/>
    <cellStyle name="Heading 1 6" xfId="1199"/>
    <cellStyle name="Heading 1 60" xfId="1200"/>
    <cellStyle name="Heading 1 61" xfId="1201"/>
    <cellStyle name="Heading 1 62" xfId="1202"/>
    <cellStyle name="Heading 1 63" xfId="1203"/>
    <cellStyle name="Heading 1 64" xfId="1204"/>
    <cellStyle name="Heading 1 65" xfId="1205"/>
    <cellStyle name="Heading 1 66" xfId="1206"/>
    <cellStyle name="Heading 1 67" xfId="1207"/>
    <cellStyle name="Heading 1 68" xfId="1208"/>
    <cellStyle name="Heading 1 69" xfId="1209"/>
    <cellStyle name="Heading 1 7" xfId="1210"/>
    <cellStyle name="Heading 1 70" xfId="1211"/>
    <cellStyle name="Heading 1 8" xfId="1212"/>
    <cellStyle name="Heading 1 9" xfId="1213"/>
    <cellStyle name="Heading 2" xfId="1214"/>
    <cellStyle name="Heading 2 10" xfId="1215"/>
    <cellStyle name="Heading 2 11" xfId="1216"/>
    <cellStyle name="Heading 2 12" xfId="1217"/>
    <cellStyle name="Heading 2 13" xfId="1218"/>
    <cellStyle name="Heading 2 14" xfId="1219"/>
    <cellStyle name="Heading 2 15" xfId="1220"/>
    <cellStyle name="Heading 2 16" xfId="1221"/>
    <cellStyle name="Heading 2 17" xfId="1222"/>
    <cellStyle name="Heading 2 18" xfId="1223"/>
    <cellStyle name="Heading 2 19" xfId="1224"/>
    <cellStyle name="Heading 2 2" xfId="1225"/>
    <cellStyle name="Heading 2 20" xfId="1226"/>
    <cellStyle name="Heading 2 21" xfId="1227"/>
    <cellStyle name="Heading 2 22" xfId="1228"/>
    <cellStyle name="Heading 2 23" xfId="1229"/>
    <cellStyle name="Heading 2 24" xfId="1230"/>
    <cellStyle name="Heading 2 25" xfId="1231"/>
    <cellStyle name="Heading 2 26" xfId="1232"/>
    <cellStyle name="Heading 2 27" xfId="1233"/>
    <cellStyle name="Heading 2 28" xfId="1234"/>
    <cellStyle name="Heading 2 29" xfId="1235"/>
    <cellStyle name="Heading 2 3" xfId="1236"/>
    <cellStyle name="Heading 2 30" xfId="1237"/>
    <cellStyle name="Heading 2 31" xfId="1238"/>
    <cellStyle name="Heading 2 32" xfId="1239"/>
    <cellStyle name="Heading 2 33" xfId="1240"/>
    <cellStyle name="Heading 2 34" xfId="1241"/>
    <cellStyle name="Heading 2 35" xfId="1242"/>
    <cellStyle name="Heading 2 36" xfId="1243"/>
    <cellStyle name="Heading 2 37" xfId="1244"/>
    <cellStyle name="Heading 2 38" xfId="1245"/>
    <cellStyle name="Heading 2 39" xfId="1246"/>
    <cellStyle name="Heading 2 4" xfId="1247"/>
    <cellStyle name="Heading 2 40" xfId="1248"/>
    <cellStyle name="Heading 2 41" xfId="1249"/>
    <cellStyle name="Heading 2 42" xfId="1250"/>
    <cellStyle name="Heading 2 43" xfId="1251"/>
    <cellStyle name="Heading 2 44" xfId="1252"/>
    <cellStyle name="Heading 2 45" xfId="1253"/>
    <cellStyle name="Heading 2 46" xfId="1254"/>
    <cellStyle name="Heading 2 47" xfId="1255"/>
    <cellStyle name="Heading 2 48" xfId="1256"/>
    <cellStyle name="Heading 2 49" xfId="1257"/>
    <cellStyle name="Heading 2 5" xfId="1258"/>
    <cellStyle name="Heading 2 50" xfId="1259"/>
    <cellStyle name="Heading 2 51" xfId="1260"/>
    <cellStyle name="Heading 2 52" xfId="1261"/>
    <cellStyle name="Heading 2 53" xfId="1262"/>
    <cellStyle name="Heading 2 54" xfId="1263"/>
    <cellStyle name="Heading 2 55" xfId="1264"/>
    <cellStyle name="Heading 2 56" xfId="1265"/>
    <cellStyle name="Heading 2 57" xfId="1266"/>
    <cellStyle name="Heading 2 58" xfId="1267"/>
    <cellStyle name="Heading 2 59" xfId="1268"/>
    <cellStyle name="Heading 2 6" xfId="1269"/>
    <cellStyle name="Heading 2 60" xfId="1270"/>
    <cellStyle name="Heading 2 61" xfId="1271"/>
    <cellStyle name="Heading 2 62" xfId="1272"/>
    <cellStyle name="Heading 2 63" xfId="1273"/>
    <cellStyle name="Heading 2 64" xfId="1274"/>
    <cellStyle name="Heading 2 65" xfId="1275"/>
    <cellStyle name="Heading 2 66" xfId="1276"/>
    <cellStyle name="Heading 2 67" xfId="1277"/>
    <cellStyle name="Heading 2 68" xfId="1278"/>
    <cellStyle name="Heading 2 69" xfId="1279"/>
    <cellStyle name="Heading 2 7" xfId="1280"/>
    <cellStyle name="Heading 2 70" xfId="1281"/>
    <cellStyle name="Heading 2 8" xfId="1282"/>
    <cellStyle name="Heading 2 9" xfId="1283"/>
    <cellStyle name="Heading 3" xfId="1284"/>
    <cellStyle name="Heading 3 10" xfId="1285"/>
    <cellStyle name="Heading 3 11" xfId="1286"/>
    <cellStyle name="Heading 3 12" xfId="1287"/>
    <cellStyle name="Heading 3 13" xfId="1288"/>
    <cellStyle name="Heading 3 14" xfId="1289"/>
    <cellStyle name="Heading 3 15" xfId="1290"/>
    <cellStyle name="Heading 3 16" xfId="1291"/>
    <cellStyle name="Heading 3 17" xfId="1292"/>
    <cellStyle name="Heading 3 18" xfId="1293"/>
    <cellStyle name="Heading 3 19" xfId="1294"/>
    <cellStyle name="Heading 3 2" xfId="1295"/>
    <cellStyle name="Heading 3 20" xfId="1296"/>
    <cellStyle name="Heading 3 21" xfId="1297"/>
    <cellStyle name="Heading 3 22" xfId="1298"/>
    <cellStyle name="Heading 3 23" xfId="1299"/>
    <cellStyle name="Heading 3 24" xfId="1300"/>
    <cellStyle name="Heading 3 25" xfId="1301"/>
    <cellStyle name="Heading 3 3" xfId="1302"/>
    <cellStyle name="Heading 3 4" xfId="1303"/>
    <cellStyle name="Heading 3 5" xfId="1304"/>
    <cellStyle name="Heading 3 6" xfId="1305"/>
    <cellStyle name="Heading 3 7" xfId="1306"/>
    <cellStyle name="Heading 3 8" xfId="1307"/>
    <cellStyle name="Heading 3 9" xfId="1308"/>
    <cellStyle name="Heading 4" xfId="1309"/>
    <cellStyle name="Heading 4 10" xfId="1310"/>
    <cellStyle name="Heading 4 11" xfId="1311"/>
    <cellStyle name="Heading 4 12" xfId="1312"/>
    <cellStyle name="Heading 4 13" xfId="1313"/>
    <cellStyle name="Heading 4 14" xfId="1314"/>
    <cellStyle name="Heading 4 15" xfId="1315"/>
    <cellStyle name="Heading 4 16" xfId="1316"/>
    <cellStyle name="Heading 4 17" xfId="1317"/>
    <cellStyle name="Heading 4 18" xfId="1318"/>
    <cellStyle name="Heading 4 19" xfId="1319"/>
    <cellStyle name="Heading 4 2" xfId="1320"/>
    <cellStyle name="Heading 4 20" xfId="1321"/>
    <cellStyle name="Heading 4 21" xfId="1322"/>
    <cellStyle name="Heading 4 22" xfId="1323"/>
    <cellStyle name="Heading 4 23" xfId="1324"/>
    <cellStyle name="Heading 4 24" xfId="1325"/>
    <cellStyle name="Heading 4 25" xfId="1326"/>
    <cellStyle name="Heading 4 3" xfId="1327"/>
    <cellStyle name="Heading 4 4" xfId="1328"/>
    <cellStyle name="Heading 4 5" xfId="1329"/>
    <cellStyle name="Heading 4 6" xfId="1330"/>
    <cellStyle name="Heading 4 7" xfId="1331"/>
    <cellStyle name="Heading 4 8" xfId="1332"/>
    <cellStyle name="Heading 4 9" xfId="1333"/>
    <cellStyle name="Heading1" xfId="1334"/>
    <cellStyle name="Heading2" xfId="1335"/>
    <cellStyle name="Hyperlink" xfId="1336"/>
    <cellStyle name="Input" xfId="1337"/>
    <cellStyle name="Input [yellow]" xfId="1338"/>
    <cellStyle name="Input 10" xfId="1339"/>
    <cellStyle name="Input 11" xfId="1340"/>
    <cellStyle name="Input 12" xfId="1341"/>
    <cellStyle name="Input 13" xfId="1342"/>
    <cellStyle name="Input 14" xfId="1343"/>
    <cellStyle name="Input 15" xfId="1344"/>
    <cellStyle name="Input 16" xfId="1345"/>
    <cellStyle name="Input 17" xfId="1346"/>
    <cellStyle name="Input 18" xfId="1347"/>
    <cellStyle name="Input 19" xfId="1348"/>
    <cellStyle name="Input 2" xfId="1349"/>
    <cellStyle name="Input 20" xfId="1350"/>
    <cellStyle name="Input 21" xfId="1351"/>
    <cellStyle name="Input 22" xfId="1352"/>
    <cellStyle name="Input 23" xfId="1353"/>
    <cellStyle name="Input 24" xfId="1354"/>
    <cellStyle name="Input 25" xfId="1355"/>
    <cellStyle name="Input 3" xfId="1356"/>
    <cellStyle name="Input 4" xfId="1357"/>
    <cellStyle name="Input 5" xfId="1358"/>
    <cellStyle name="Input 6" xfId="1359"/>
    <cellStyle name="Input 7" xfId="1360"/>
    <cellStyle name="Input 8" xfId="1361"/>
    <cellStyle name="Input 9" xfId="1362"/>
    <cellStyle name="Integer" xfId="1363"/>
    <cellStyle name="Lines" xfId="1364"/>
    <cellStyle name="Linked Cell" xfId="1365"/>
    <cellStyle name="Linked Cell 10" xfId="1366"/>
    <cellStyle name="Linked Cell 11" xfId="1367"/>
    <cellStyle name="Linked Cell 12" xfId="1368"/>
    <cellStyle name="Linked Cell 13" xfId="1369"/>
    <cellStyle name="Linked Cell 14" xfId="1370"/>
    <cellStyle name="Linked Cell 15" xfId="1371"/>
    <cellStyle name="Linked Cell 16" xfId="1372"/>
    <cellStyle name="Linked Cell 17" xfId="1373"/>
    <cellStyle name="Linked Cell 18" xfId="1374"/>
    <cellStyle name="Linked Cell 19" xfId="1375"/>
    <cellStyle name="Linked Cell 2" xfId="1376"/>
    <cellStyle name="Linked Cell 20" xfId="1377"/>
    <cellStyle name="Linked Cell 21" xfId="1378"/>
    <cellStyle name="Linked Cell 22" xfId="1379"/>
    <cellStyle name="Linked Cell 23" xfId="1380"/>
    <cellStyle name="Linked Cell 24" xfId="1381"/>
    <cellStyle name="Linked Cell 25" xfId="1382"/>
    <cellStyle name="Linked Cell 3" xfId="1383"/>
    <cellStyle name="Linked Cell 4" xfId="1384"/>
    <cellStyle name="Linked Cell 5" xfId="1385"/>
    <cellStyle name="Linked Cell 6" xfId="1386"/>
    <cellStyle name="Linked Cell 7" xfId="1387"/>
    <cellStyle name="Linked Cell 8" xfId="1388"/>
    <cellStyle name="Linked Cell 9" xfId="1389"/>
    <cellStyle name="moi" xfId="1390"/>
    <cellStyle name="Monétaire [0]_TARIFFS DB" xfId="1391"/>
    <cellStyle name="Monétaire_TARIFFS DB" xfId="1392"/>
    <cellStyle name="n" xfId="1393"/>
    <cellStyle name="Neutral" xfId="1394"/>
    <cellStyle name="Neutral 10" xfId="1395"/>
    <cellStyle name="Neutral 11" xfId="1396"/>
    <cellStyle name="Neutral 12" xfId="1397"/>
    <cellStyle name="Neutral 13" xfId="1398"/>
    <cellStyle name="Neutral 14" xfId="1399"/>
    <cellStyle name="Neutral 15" xfId="1400"/>
    <cellStyle name="Neutral 16" xfId="1401"/>
    <cellStyle name="Neutral 17" xfId="1402"/>
    <cellStyle name="Neutral 18" xfId="1403"/>
    <cellStyle name="Neutral 19" xfId="1404"/>
    <cellStyle name="Neutral 2" xfId="1405"/>
    <cellStyle name="Neutral 20" xfId="1406"/>
    <cellStyle name="Neutral 21" xfId="1407"/>
    <cellStyle name="Neutral 22" xfId="1408"/>
    <cellStyle name="Neutral 23" xfId="1409"/>
    <cellStyle name="Neutral 24" xfId="1410"/>
    <cellStyle name="Neutral 25" xfId="1411"/>
    <cellStyle name="Neutral 3" xfId="1412"/>
    <cellStyle name="Neutral 4" xfId="1413"/>
    <cellStyle name="Neutral 5" xfId="1414"/>
    <cellStyle name="Neutral 6" xfId="1415"/>
    <cellStyle name="Neutral 7" xfId="1416"/>
    <cellStyle name="Neutral 8" xfId="1417"/>
    <cellStyle name="Neutral 9" xfId="1418"/>
    <cellStyle name="New Times Roman" xfId="1419"/>
    <cellStyle name="No borders" xfId="1420"/>
    <cellStyle name="no dec" xfId="1421"/>
    <cellStyle name="Normal - Style1" xfId="1422"/>
    <cellStyle name="Normal 10" xfId="1423"/>
    <cellStyle name="Normal 11" xfId="1424"/>
    <cellStyle name="Normal 12" xfId="1425"/>
    <cellStyle name="Normal 13" xfId="1426"/>
    <cellStyle name="Normal 14" xfId="1427"/>
    <cellStyle name="Normal 15" xfId="1428"/>
    <cellStyle name="Normal 16" xfId="1429"/>
    <cellStyle name="Normal 17" xfId="1430"/>
    <cellStyle name="Normal 18" xfId="1431"/>
    <cellStyle name="Normal 19" xfId="1432"/>
    <cellStyle name="Normal 2" xfId="1433"/>
    <cellStyle name="Normal 20" xfId="1434"/>
    <cellStyle name="Normal 21" xfId="1435"/>
    <cellStyle name="Normal 22" xfId="1436"/>
    <cellStyle name="Normal 23" xfId="1437"/>
    <cellStyle name="Normal 24" xfId="1438"/>
    <cellStyle name="Normal 25" xfId="1439"/>
    <cellStyle name="Normal 26" xfId="1440"/>
    <cellStyle name="Normal 27" xfId="1441"/>
    <cellStyle name="Normal 28" xfId="1442"/>
    <cellStyle name="Normal 29" xfId="1443"/>
    <cellStyle name="Normal 3" xfId="1444"/>
    <cellStyle name="Normal 30" xfId="1445"/>
    <cellStyle name="Normal 31" xfId="1446"/>
    <cellStyle name="Normal 32" xfId="1447"/>
    <cellStyle name="Normal 33" xfId="1448"/>
    <cellStyle name="Normal 34" xfId="1449"/>
    <cellStyle name="Normal 35" xfId="1450"/>
    <cellStyle name="Normal 36" xfId="1451"/>
    <cellStyle name="Normal 37" xfId="1452"/>
    <cellStyle name="Normal 38" xfId="1453"/>
    <cellStyle name="Normal 39" xfId="1454"/>
    <cellStyle name="Normal 4" xfId="1455"/>
    <cellStyle name="Normal 40" xfId="1456"/>
    <cellStyle name="Normal 41" xfId="1457"/>
    <cellStyle name="Normal 42" xfId="1458"/>
    <cellStyle name="Normal 43" xfId="1459"/>
    <cellStyle name="Normal 44" xfId="1460"/>
    <cellStyle name="Normal 45" xfId="1461"/>
    <cellStyle name="Normal 46" xfId="1462"/>
    <cellStyle name="Normal 47" xfId="1463"/>
    <cellStyle name="Normal 48" xfId="1464"/>
    <cellStyle name="Normal 49" xfId="1465"/>
    <cellStyle name="Normal 5" xfId="1466"/>
    <cellStyle name="Normal 50" xfId="1467"/>
    <cellStyle name="Normal 51" xfId="1468"/>
    <cellStyle name="Normal 52" xfId="1469"/>
    <cellStyle name="Normal 53" xfId="1470"/>
    <cellStyle name="Normal 54" xfId="1471"/>
    <cellStyle name="Normal 55" xfId="1472"/>
    <cellStyle name="Normal 56" xfId="1473"/>
    <cellStyle name="Normal 57" xfId="1474"/>
    <cellStyle name="Normal 58" xfId="1475"/>
    <cellStyle name="Normal 59" xfId="1476"/>
    <cellStyle name="Normal 6" xfId="1477"/>
    <cellStyle name="Normal 60" xfId="1478"/>
    <cellStyle name="Normal 61" xfId="1479"/>
    <cellStyle name="Normal 62" xfId="1480"/>
    <cellStyle name="Normal 63" xfId="1481"/>
    <cellStyle name="Normal 64" xfId="1482"/>
    <cellStyle name="Normal 65" xfId="1483"/>
    <cellStyle name="Normal 66" xfId="1484"/>
    <cellStyle name="Normal 67" xfId="1485"/>
    <cellStyle name="Normal 68" xfId="1486"/>
    <cellStyle name="Normal 69" xfId="1487"/>
    <cellStyle name="Normal 7" xfId="1488"/>
    <cellStyle name="Normal 70" xfId="1489"/>
    <cellStyle name="Normal 71" xfId="1490"/>
    <cellStyle name="Normal 72" xfId="1491"/>
    <cellStyle name="Normal 73" xfId="1492"/>
    <cellStyle name="Normal 74" xfId="1493"/>
    <cellStyle name="Normal 75" xfId="1494"/>
    <cellStyle name="Normal 8" xfId="1495"/>
    <cellStyle name="Normal 9" xfId="1496"/>
    <cellStyle name="Normal_Sheet1" xfId="1497"/>
    <cellStyle name="Normal_Thuyet minh" xfId="1498"/>
    <cellStyle name="Normal_Von" xfId="1499"/>
    <cellStyle name="Note" xfId="1500"/>
    <cellStyle name="Note 10" xfId="1501"/>
    <cellStyle name="Note 11" xfId="1502"/>
    <cellStyle name="Note 12" xfId="1503"/>
    <cellStyle name="Note 13" xfId="1504"/>
    <cellStyle name="Note 14" xfId="1505"/>
    <cellStyle name="Note 15" xfId="1506"/>
    <cellStyle name="Note 16" xfId="1507"/>
    <cellStyle name="Note 17" xfId="1508"/>
    <cellStyle name="Note 18" xfId="1509"/>
    <cellStyle name="Note 19" xfId="1510"/>
    <cellStyle name="Note 2" xfId="1511"/>
    <cellStyle name="Note 20" xfId="1512"/>
    <cellStyle name="Note 21" xfId="1513"/>
    <cellStyle name="Note 22" xfId="1514"/>
    <cellStyle name="Note 23" xfId="1515"/>
    <cellStyle name="Note 24" xfId="1516"/>
    <cellStyle name="Note 25" xfId="1517"/>
    <cellStyle name="Note 26" xfId="1518"/>
    <cellStyle name="Note 27" xfId="1519"/>
    <cellStyle name="Note 28" xfId="1520"/>
    <cellStyle name="Note 29" xfId="1521"/>
    <cellStyle name="Note 3" xfId="1522"/>
    <cellStyle name="Note 30" xfId="1523"/>
    <cellStyle name="Note 31" xfId="1524"/>
    <cellStyle name="Note 32" xfId="1525"/>
    <cellStyle name="Note 33" xfId="1526"/>
    <cellStyle name="Note 34" xfId="1527"/>
    <cellStyle name="Note 35" xfId="1528"/>
    <cellStyle name="Note 36" xfId="1529"/>
    <cellStyle name="Note 37" xfId="1530"/>
    <cellStyle name="Note 38" xfId="1531"/>
    <cellStyle name="Note 39" xfId="1532"/>
    <cellStyle name="Note 4" xfId="1533"/>
    <cellStyle name="Note 40" xfId="1534"/>
    <cellStyle name="Note 41" xfId="1535"/>
    <cellStyle name="Note 42" xfId="1536"/>
    <cellStyle name="Note 43" xfId="1537"/>
    <cellStyle name="Note 44" xfId="1538"/>
    <cellStyle name="Note 45" xfId="1539"/>
    <cellStyle name="Note 46" xfId="1540"/>
    <cellStyle name="Note 47" xfId="1541"/>
    <cellStyle name="Note 48" xfId="1542"/>
    <cellStyle name="Note 49" xfId="1543"/>
    <cellStyle name="Note 5" xfId="1544"/>
    <cellStyle name="Note 50" xfId="1545"/>
    <cellStyle name="Note 51" xfId="1546"/>
    <cellStyle name="Note 52" xfId="1547"/>
    <cellStyle name="Note 53" xfId="1548"/>
    <cellStyle name="Note 54" xfId="1549"/>
    <cellStyle name="Note 55" xfId="1550"/>
    <cellStyle name="Note 56" xfId="1551"/>
    <cellStyle name="Note 57" xfId="1552"/>
    <cellStyle name="Note 58" xfId="1553"/>
    <cellStyle name="Note 59" xfId="1554"/>
    <cellStyle name="Note 6" xfId="1555"/>
    <cellStyle name="Note 60" xfId="1556"/>
    <cellStyle name="Note 61" xfId="1557"/>
    <cellStyle name="Note 62" xfId="1558"/>
    <cellStyle name="Note 63" xfId="1559"/>
    <cellStyle name="Note 64" xfId="1560"/>
    <cellStyle name="Note 65" xfId="1561"/>
    <cellStyle name="Note 66" xfId="1562"/>
    <cellStyle name="Note 67" xfId="1563"/>
    <cellStyle name="Note 68" xfId="1564"/>
    <cellStyle name="Note 69" xfId="1565"/>
    <cellStyle name="Note 7" xfId="1566"/>
    <cellStyle name="Note 70" xfId="1567"/>
    <cellStyle name="Note 8" xfId="1568"/>
    <cellStyle name="Note 9" xfId="1569"/>
    <cellStyle name="Œ…‹æØ‚è [0.00]_laroux" xfId="1570"/>
    <cellStyle name="Œ…‹æØ‚è_laroux" xfId="1571"/>
    <cellStyle name="Output" xfId="1572"/>
    <cellStyle name="Output 10" xfId="1573"/>
    <cellStyle name="Output 11" xfId="1574"/>
    <cellStyle name="Output 12" xfId="1575"/>
    <cellStyle name="Output 13" xfId="1576"/>
    <cellStyle name="Output 14" xfId="1577"/>
    <cellStyle name="Output 15" xfId="1578"/>
    <cellStyle name="Output 16" xfId="1579"/>
    <cellStyle name="Output 17" xfId="1580"/>
    <cellStyle name="Output 18" xfId="1581"/>
    <cellStyle name="Output 19" xfId="1582"/>
    <cellStyle name="Output 2" xfId="1583"/>
    <cellStyle name="Output 20" xfId="1584"/>
    <cellStyle name="Output 21" xfId="1585"/>
    <cellStyle name="Output 22" xfId="1586"/>
    <cellStyle name="Output 23" xfId="1587"/>
    <cellStyle name="Output 24" xfId="1588"/>
    <cellStyle name="Output 25" xfId="1589"/>
    <cellStyle name="Output 3" xfId="1590"/>
    <cellStyle name="Output 4" xfId="1591"/>
    <cellStyle name="Output 5" xfId="1592"/>
    <cellStyle name="Output 6" xfId="1593"/>
    <cellStyle name="Output 7" xfId="1594"/>
    <cellStyle name="Output 8" xfId="1595"/>
    <cellStyle name="Output 9" xfId="1596"/>
    <cellStyle name="p" xfId="1597"/>
    <cellStyle name="Percent" xfId="1598"/>
    <cellStyle name="Percent [2]" xfId="1599"/>
    <cellStyle name="PSChar" xfId="1600"/>
    <cellStyle name="PSDate" xfId="1601"/>
    <cellStyle name="PSDec" xfId="1602"/>
    <cellStyle name="PSHeading" xfId="1603"/>
    <cellStyle name="PSInt" xfId="1604"/>
    <cellStyle name="PSSpacer" xfId="1605"/>
    <cellStyle name="Standard_Anpassen der Amortisation" xfId="1606"/>
    <cellStyle name="Style 1" xfId="1607"/>
    <cellStyle name="T" xfId="1608"/>
    <cellStyle name="T_Book1" xfId="1609"/>
    <cellStyle name="th" xfId="1610"/>
    <cellStyle name="Title" xfId="1611"/>
    <cellStyle name="Total" xfId="1612"/>
    <cellStyle name="Total   Grand" xfId="1613"/>
    <cellStyle name="Total   Grand Double" xfId="1614"/>
    <cellStyle name="Total   Sub" xfId="1615"/>
    <cellStyle name="Total 10" xfId="1616"/>
    <cellStyle name="Total 11" xfId="1617"/>
    <cellStyle name="Total 12" xfId="1618"/>
    <cellStyle name="Total 13" xfId="1619"/>
    <cellStyle name="Total 14" xfId="1620"/>
    <cellStyle name="Total 15" xfId="1621"/>
    <cellStyle name="Total 16" xfId="1622"/>
    <cellStyle name="Total 17" xfId="1623"/>
    <cellStyle name="Total 18" xfId="1624"/>
    <cellStyle name="Total 19" xfId="1625"/>
    <cellStyle name="Total 2" xfId="1626"/>
    <cellStyle name="Total 20" xfId="1627"/>
    <cellStyle name="Total 21" xfId="1628"/>
    <cellStyle name="Total 22" xfId="1629"/>
    <cellStyle name="Total 23" xfId="1630"/>
    <cellStyle name="Total 24" xfId="1631"/>
    <cellStyle name="Total 25" xfId="1632"/>
    <cellStyle name="Total 26" xfId="1633"/>
    <cellStyle name="Total 27" xfId="1634"/>
    <cellStyle name="Total 28" xfId="1635"/>
    <cellStyle name="Total 29" xfId="1636"/>
    <cellStyle name="Total 3" xfId="1637"/>
    <cellStyle name="Total 30" xfId="1638"/>
    <cellStyle name="Total 31" xfId="1639"/>
    <cellStyle name="Total 32" xfId="1640"/>
    <cellStyle name="Total 33" xfId="1641"/>
    <cellStyle name="Total 34" xfId="1642"/>
    <cellStyle name="Total 35" xfId="1643"/>
    <cellStyle name="Total 36" xfId="1644"/>
    <cellStyle name="Total 37" xfId="1645"/>
    <cellStyle name="Total 38" xfId="1646"/>
    <cellStyle name="Total 39" xfId="1647"/>
    <cellStyle name="Total 4" xfId="1648"/>
    <cellStyle name="Total 40" xfId="1649"/>
    <cellStyle name="Total 41" xfId="1650"/>
    <cellStyle name="Total 42" xfId="1651"/>
    <cellStyle name="Total 43" xfId="1652"/>
    <cellStyle name="Total 44" xfId="1653"/>
    <cellStyle name="Total 45" xfId="1654"/>
    <cellStyle name="Total 46" xfId="1655"/>
    <cellStyle name="Total 47" xfId="1656"/>
    <cellStyle name="Total 48" xfId="1657"/>
    <cellStyle name="Total 49" xfId="1658"/>
    <cellStyle name="Total 5" xfId="1659"/>
    <cellStyle name="Total 50" xfId="1660"/>
    <cellStyle name="Total 51" xfId="1661"/>
    <cellStyle name="Total 52" xfId="1662"/>
    <cellStyle name="Total 53" xfId="1663"/>
    <cellStyle name="Total 54" xfId="1664"/>
    <cellStyle name="Total 55" xfId="1665"/>
    <cellStyle name="Total 56" xfId="1666"/>
    <cellStyle name="Total 57" xfId="1667"/>
    <cellStyle name="Total 58" xfId="1668"/>
    <cellStyle name="Total 59" xfId="1669"/>
    <cellStyle name="Total 6" xfId="1670"/>
    <cellStyle name="Total 60" xfId="1671"/>
    <cellStyle name="Total 61" xfId="1672"/>
    <cellStyle name="Total 62" xfId="1673"/>
    <cellStyle name="Total 63" xfId="1674"/>
    <cellStyle name="Total 64" xfId="1675"/>
    <cellStyle name="Total 65" xfId="1676"/>
    <cellStyle name="Total 66" xfId="1677"/>
    <cellStyle name="Total 67" xfId="1678"/>
    <cellStyle name="Total 68" xfId="1679"/>
    <cellStyle name="Total 69" xfId="1680"/>
    <cellStyle name="Total 7" xfId="1681"/>
    <cellStyle name="Total 70" xfId="1682"/>
    <cellStyle name="Total 8" xfId="1683"/>
    <cellStyle name="Total 9" xfId="1684"/>
    <cellStyle name="Two d.p." xfId="1685"/>
    <cellStyle name="viet" xfId="1686"/>
    <cellStyle name="viet2" xfId="1687"/>
    <cellStyle name="Währung [0]_Compiling Utility Macros" xfId="1688"/>
    <cellStyle name="Währung_Compiling Utility Macros" xfId="1689"/>
    <cellStyle name="Warning Text" xfId="1690"/>
    <cellStyle name="Warning Text 10" xfId="1691"/>
    <cellStyle name="Warning Text 11" xfId="1692"/>
    <cellStyle name="Warning Text 12" xfId="1693"/>
    <cellStyle name="Warning Text 13" xfId="1694"/>
    <cellStyle name="Warning Text 14" xfId="1695"/>
    <cellStyle name="Warning Text 15" xfId="1696"/>
    <cellStyle name="Warning Text 16" xfId="1697"/>
    <cellStyle name="Warning Text 17" xfId="1698"/>
    <cellStyle name="Warning Text 18" xfId="1699"/>
    <cellStyle name="Warning Text 19" xfId="1700"/>
    <cellStyle name="Warning Text 2" xfId="1701"/>
    <cellStyle name="Warning Text 20" xfId="1702"/>
    <cellStyle name="Warning Text 21" xfId="1703"/>
    <cellStyle name="Warning Text 22" xfId="1704"/>
    <cellStyle name="Warning Text 23" xfId="1705"/>
    <cellStyle name="Warning Text 24" xfId="1706"/>
    <cellStyle name="Warning Text 25" xfId="1707"/>
    <cellStyle name="Warning Text 3" xfId="1708"/>
    <cellStyle name="Warning Text 4" xfId="1709"/>
    <cellStyle name="Warning Text 5" xfId="1710"/>
    <cellStyle name="Warning Text 6" xfId="1711"/>
    <cellStyle name="Warning Text 7" xfId="1712"/>
    <cellStyle name="Warning Text 8" xfId="1713"/>
    <cellStyle name="Warning Text 9" xfId="1714"/>
    <cellStyle name="y" xfId="1715"/>
    <cellStyle name="똿뗦먛귟 [0.00]_PRODUCT DETAIL Q1" xfId="1716"/>
    <cellStyle name="똿뗦먛귟_PRODUCT DETAIL Q1" xfId="1717"/>
    <cellStyle name="믅됞 [0.00]_PRODUCT DETAIL Q1" xfId="1718"/>
    <cellStyle name="믅됞_PRODUCT DETAIL Q1" xfId="1719"/>
    <cellStyle name="백분율_95" xfId="1720"/>
    <cellStyle name="뷭?_BOOKSHIP" xfId="1721"/>
    <cellStyle name="一般_00Q3902REV.1" xfId="1722"/>
    <cellStyle name="千分位[0]_00Q3902REV.1" xfId="1723"/>
    <cellStyle name="千分位_00Q3902REV.1" xfId="1724"/>
    <cellStyle name="콤마 [0]_1202" xfId="1725"/>
    <cellStyle name="콤마_1202" xfId="1726"/>
    <cellStyle name="통화 [0]_1202" xfId="1727"/>
    <cellStyle name="통화_1202" xfId="1728"/>
    <cellStyle name="표준_(정보부문)월별인원계획" xfId="1729"/>
    <cellStyle name="貨幣 [0]_00Q3902REV.1" xfId="1730"/>
    <cellStyle name="貨幣[0]_BRE" xfId="1731"/>
    <cellStyle name="貨幣_00Q3902REV.1" xfId="1732"/>
    <cellStyle name=" [0.00]_ Att. 1- Cover" xfId="1733"/>
    <cellStyle name="_ Att. 1- Cover" xfId="1734"/>
    <cellStyle name="?_ Att. 1- Cover" xfId="1735"/>
  </cellStyles>
  <dxfs count="2"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Vinaghost\Desktop\5%20-%20BCTC%20hop%20nhat%20q3%202011%20m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ang_1"/>
      <sheetName val="Thang_2"/>
      <sheetName val="Thang_3"/>
      <sheetName val="Thang_4"/>
      <sheetName val="Chitiet"/>
      <sheetName val="Sheet12"/>
      <sheetName val="Sheet11"/>
      <sheetName val="Sheet2"/>
      <sheetName val="PTich"/>
      <sheetName val="TongHop"/>
      <sheetName val="NhapCN"/>
      <sheetName val="THBaocao"/>
      <sheetName val="THThang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XL4Poppy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00000000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Sheet1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T8"/>
      <sheetName val="TH8T"/>
      <sheetName val="T9"/>
      <sheetName val="T10"/>
      <sheetName val="VT10"/>
      <sheetName val="VT11"/>
      <sheetName val="VT11 (2)"/>
      <sheetName val="Sheet6"/>
      <sheetName val="Sheet7"/>
      <sheetName val="Sheet8"/>
      <sheetName val="Sheet9"/>
      <sheetName val="Sheet10"/>
      <sheetName val="10000000"/>
      <sheetName val="Sheet3"/>
      <sheetName val="Sheet4"/>
      <sheetName val="Sheet5"/>
      <sheetName val="Sheet13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Gia da dam"/>
      <sheetName val="Gia VLXD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NC"/>
      <sheetName val="VL"/>
      <sheetName val="GTXLk"/>
      <sheetName val="dg(cau)"/>
      <sheetName val="DT(KVinh)"/>
      <sheetName val="DT(DHai)"/>
      <sheetName val="KL"/>
      <sheetName val="DT(cong)"/>
      <sheetName val="CTXD"/>
      <sheetName val="20000000"/>
      <sheetName val="30000000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CPTK"/>
      <sheetName val="DMTK"/>
      <sheetName val="DGiaCTiet"/>
      <sheetName val="DTCT"/>
      <sheetName val="THKP (2)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HDT"/>
      <sheetName val="THQT"/>
      <sheetName val="CT HT"/>
      <sheetName val="B tinh"/>
      <sheetName val="XD"/>
      <sheetName val="TH VT A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luong"/>
      <sheetName val="2001"/>
      <sheetName val="T.H 01"/>
      <sheetName val="2000"/>
      <sheetName val="NMQII-100"/>
      <sheetName val="NMQII"/>
      <sheetName val="MTQII"/>
      <sheetName val="CTYQII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Gia VL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00000001"/>
      <sheetName val="00000002"/>
      <sheetName val="00000003"/>
      <sheetName val="00000004"/>
      <sheetName val="VLC"/>
      <sheetName val="VLP"/>
      <sheetName val="DTthicong"/>
      <sheetName val="Chiettinh"/>
      <sheetName val="Nhancongin"/>
      <sheetName val="vat tu giacong"/>
      <sheetName val="MayTC"/>
      <sheetName val="tham  khao"/>
      <sheetName val="40000000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Chart1"/>
      <sheetName val="50000000"/>
      <sheetName val="60000000"/>
      <sheetName val="70000000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phu luc "/>
      <sheetName val="PT VT "/>
      <sheetName val="c. lech v t"/>
      <sheetName val="Q.Tc.xanh  "/>
      <sheetName val="Tang giam KL "/>
      <sheetName val="CP6-4nhip(L=170,5e)(OK)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XL4Test5"/>
      <sheetName val="00000005"/>
      <sheetName val="00000006"/>
      <sheetName val="00000007"/>
      <sheetName val="CAN DOI"/>
      <sheetName val="PTPT"/>
      <sheetName val="TK 141"/>
      <sheetName val="NO CTy"/>
      <sheetName val="Phantich"/>
      <sheetName val="Toan_DA"/>
      <sheetName val="2004"/>
      <sheetName val="2005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T12-01"/>
      <sheetName val="T1-02"/>
      <sheetName val="T5"/>
      <sheetName val="T6"/>
      <sheetName val="T7"/>
      <sheetName val="T11"/>
      <sheetName val="T12"/>
      <sheetName val="CTCN"/>
      <sheetName val="QTHD"/>
      <sheetName val="Tien ung"/>
      <sheetName val="PHONG"/>
      <sheetName val="phi luong3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Tram110TriTon"/>
      <sheetName val="DZ110DucHoa-TrangBang"/>
      <sheetName val="DZ110XuanTruong-DucLinh"/>
      <sheetName val="DZ&amp;Tram110BinhHoa-AnPhu"/>
      <sheetName val="Tram110BauBeo&amp;DN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Q1-02"/>
      <sheetName val="Q2-02"/>
      <sheetName val="Q3-02"/>
      <sheetName val="N1111"/>
      <sheetName val="C1111"/>
      <sheetName val="1121"/>
      <sheetName val="daura"/>
      <sheetName val="dauvao"/>
      <sheetName val="#REF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BKBL"/>
      <sheetName val="DG"/>
      <sheetName val="SLX"/>
      <sheetName val="SLN"/>
      <sheetName val="SLT"/>
      <sheetName val="BKLCVT"/>
      <sheetName val="HH"/>
      <sheetName val="Sheet3 (2)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sent to"/>
      <sheetName val="T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 LCTT"/>
      <sheetName val="LICDTS"/>
      <sheetName val="BS"/>
      <sheetName val="PLI"/>
      <sheetName val="CF"/>
      <sheetName val="TSCDHH"/>
      <sheetName val="Von"/>
      <sheetName val="Thuyet minh"/>
    </sheetNames>
    <sheetDataSet>
      <sheetData sheetId="2">
        <row r="2">
          <cell r="A2" t="str">
            <v>Tòa nhà Licogi 13 - Khuất Duy Tiến - Nhân Chính - Thanh Xuân - Hà Nội</v>
          </cell>
        </row>
      </sheetData>
      <sheetData sheetId="4">
        <row r="3">
          <cell r="A3" t="str">
            <v>Tel: 043 5 534 369                          Fax: 043 8 544 107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7"/>
  <sheetViews>
    <sheetView showGridLines="0" zoomScaleSheetLayoutView="100" zoomScalePageLayoutView="0" workbookViewId="0" topLeftCell="A1">
      <pane xSplit="1" ySplit="9" topLeftCell="B96" activePane="bottomRight" state="frozen"/>
      <selection pane="topLeft" activeCell="J50" activeCellId="5" sqref="I48 I43 I44 C44 I49 J50"/>
      <selection pane="topRight" activeCell="J50" activeCellId="5" sqref="I48 I43 I44 C44 I49 J50"/>
      <selection pane="bottomLeft" activeCell="J50" activeCellId="5" sqref="I48 I43 I44 C44 I49 J50"/>
      <selection pane="bottomRight" activeCell="A116" sqref="A116"/>
    </sheetView>
  </sheetViews>
  <sheetFormatPr defaultColWidth="8.8984375" defaultRowHeight="15"/>
  <cols>
    <col min="1" max="1" width="37.5" style="257" customWidth="1"/>
    <col min="2" max="2" width="6" style="257" customWidth="1"/>
    <col min="3" max="3" width="7.09765625" style="257" customWidth="1"/>
    <col min="4" max="4" width="17.19921875" style="254" customWidth="1"/>
    <col min="5" max="5" width="18.3984375" style="257" customWidth="1"/>
    <col min="6" max="16384" width="8.8984375" style="255" customWidth="1"/>
  </cols>
  <sheetData>
    <row r="1" spans="1:5" s="190" customFormat="1" ht="15" customHeight="1">
      <c r="A1" s="102" t="s">
        <v>306</v>
      </c>
      <c r="B1" s="102"/>
      <c r="D1" s="191"/>
      <c r="E1" s="191" t="s">
        <v>71</v>
      </c>
    </row>
    <row r="2" spans="1:5" s="190" customFormat="1" ht="15" customHeight="1">
      <c r="A2" s="594" t="s">
        <v>83</v>
      </c>
      <c r="B2" s="595"/>
      <c r="C2" s="595"/>
      <c r="D2" s="586" t="s">
        <v>7</v>
      </c>
      <c r="E2" s="586"/>
    </row>
    <row r="3" spans="1:5" s="190" customFormat="1" ht="18.75" customHeight="1">
      <c r="A3" s="192" t="s">
        <v>87</v>
      </c>
      <c r="B3" s="193"/>
      <c r="C3" s="111"/>
      <c r="D3" s="600"/>
      <c r="E3" s="600"/>
    </row>
    <row r="4" spans="1:5" s="190" customFormat="1" ht="15" customHeight="1">
      <c r="A4" s="115"/>
      <c r="B4" s="115"/>
      <c r="C4" s="115"/>
      <c r="D4" s="194"/>
      <c r="E4" s="195" t="s">
        <v>404</v>
      </c>
    </row>
    <row r="5" spans="1:5" s="190" customFormat="1" ht="16.5" customHeight="1">
      <c r="A5" s="592" t="s">
        <v>72</v>
      </c>
      <c r="B5" s="592"/>
      <c r="C5" s="592"/>
      <c r="D5" s="592"/>
      <c r="E5" s="592"/>
    </row>
    <row r="6" spans="1:5" s="190" customFormat="1" ht="15" customHeight="1">
      <c r="A6" s="593" t="s">
        <v>8</v>
      </c>
      <c r="B6" s="593"/>
      <c r="C6" s="593"/>
      <c r="D6" s="593"/>
      <c r="E6" s="593"/>
    </row>
    <row r="7" spans="1:5" s="190" customFormat="1" ht="15" customHeight="1">
      <c r="A7" s="1"/>
      <c r="B7" s="1"/>
      <c r="C7" s="1"/>
      <c r="D7" s="135"/>
      <c r="E7" s="196" t="s">
        <v>203</v>
      </c>
    </row>
    <row r="8" spans="1:5" s="197" customFormat="1" ht="15" customHeight="1">
      <c r="A8" s="584" t="s">
        <v>279</v>
      </c>
      <c r="B8" s="598" t="s">
        <v>280</v>
      </c>
      <c r="C8" s="596" t="s">
        <v>281</v>
      </c>
      <c r="D8" s="588" t="s">
        <v>11</v>
      </c>
      <c r="E8" s="590" t="s">
        <v>0</v>
      </c>
    </row>
    <row r="9" spans="1:5" s="197" customFormat="1" ht="18.75" customHeight="1">
      <c r="A9" s="585"/>
      <c r="B9" s="599"/>
      <c r="C9" s="597"/>
      <c r="D9" s="589"/>
      <c r="E9" s="591"/>
    </row>
    <row r="10" spans="1:5" s="190" customFormat="1" ht="15" customHeight="1">
      <c r="A10" s="198" t="s">
        <v>157</v>
      </c>
      <c r="B10" s="199">
        <v>100</v>
      </c>
      <c r="C10" s="200"/>
      <c r="D10" s="126">
        <v>1030711761773</v>
      </c>
      <c r="E10" s="126">
        <v>1038865030924</v>
      </c>
    </row>
    <row r="11" spans="1:5" s="190" customFormat="1" ht="15" customHeight="1">
      <c r="A11" s="163" t="s">
        <v>246</v>
      </c>
      <c r="B11" s="145"/>
      <c r="C11" s="160"/>
      <c r="D11" s="125"/>
      <c r="E11" s="125"/>
    </row>
    <row r="12" spans="1:5" s="190" customFormat="1" ht="15" customHeight="1">
      <c r="A12" s="163" t="s">
        <v>168</v>
      </c>
      <c r="B12" s="145">
        <v>110</v>
      </c>
      <c r="C12" s="202" t="s">
        <v>245</v>
      </c>
      <c r="D12" s="125">
        <v>22151437708</v>
      </c>
      <c r="E12" s="125">
        <v>17965525076</v>
      </c>
    </row>
    <row r="13" spans="1:5" s="190" customFormat="1" ht="15" customHeight="1">
      <c r="A13" s="160" t="s">
        <v>140</v>
      </c>
      <c r="B13" s="143">
        <v>111</v>
      </c>
      <c r="C13" s="203"/>
      <c r="D13" s="98">
        <v>22151437708</v>
      </c>
      <c r="E13" s="98">
        <v>17965525076</v>
      </c>
    </row>
    <row r="14" spans="1:5" s="190" customFormat="1" ht="15" customHeight="1">
      <c r="A14" s="160" t="s">
        <v>169</v>
      </c>
      <c r="B14" s="143">
        <v>112</v>
      </c>
      <c r="C14" s="204"/>
      <c r="D14" s="98">
        <v>0</v>
      </c>
      <c r="E14" s="98">
        <v>0</v>
      </c>
    </row>
    <row r="15" spans="1:5" s="190" customFormat="1" ht="15" customHeight="1">
      <c r="A15" s="163" t="s">
        <v>204</v>
      </c>
      <c r="B15" s="145">
        <v>120</v>
      </c>
      <c r="C15" s="205"/>
      <c r="D15" s="125">
        <v>2725462216</v>
      </c>
      <c r="E15" s="125">
        <v>2725462216</v>
      </c>
    </row>
    <row r="16" spans="1:5" s="190" customFormat="1" ht="15" customHeight="1">
      <c r="A16" s="160" t="s">
        <v>156</v>
      </c>
      <c r="B16" s="143">
        <v>121</v>
      </c>
      <c r="C16" s="206"/>
      <c r="D16" s="98">
        <v>2725462216</v>
      </c>
      <c r="E16" s="98">
        <v>2725462216</v>
      </c>
    </row>
    <row r="17" spans="1:5" s="190" customFormat="1" ht="15" customHeight="1" hidden="1">
      <c r="A17" s="160" t="s">
        <v>191</v>
      </c>
      <c r="B17" s="143">
        <v>129</v>
      </c>
      <c r="C17" s="206"/>
      <c r="D17" s="98"/>
      <c r="E17" s="98"/>
    </row>
    <row r="18" spans="1:5" s="190" customFormat="1" ht="15" customHeight="1" hidden="1">
      <c r="A18" s="160"/>
      <c r="B18" s="143"/>
      <c r="C18" s="205"/>
      <c r="D18" s="98"/>
      <c r="E18" s="98"/>
    </row>
    <row r="19" spans="1:5" s="190" customFormat="1" ht="15" customHeight="1">
      <c r="A19" s="163" t="s">
        <v>170</v>
      </c>
      <c r="B19" s="145">
        <v>130</v>
      </c>
      <c r="C19" s="205"/>
      <c r="D19" s="125">
        <v>608683511674</v>
      </c>
      <c r="E19" s="125">
        <v>432628592357</v>
      </c>
    </row>
    <row r="20" spans="1:5" s="212" customFormat="1" ht="15" customHeight="1">
      <c r="A20" s="207" t="s">
        <v>171</v>
      </c>
      <c r="B20" s="208">
        <v>131</v>
      </c>
      <c r="C20" s="209" t="s">
        <v>420</v>
      </c>
      <c r="D20" s="210">
        <v>399318933806</v>
      </c>
      <c r="E20" s="210">
        <v>312565199106</v>
      </c>
    </row>
    <row r="21" spans="1:5" s="213" customFormat="1" ht="15" customHeight="1">
      <c r="A21" s="160" t="s">
        <v>172</v>
      </c>
      <c r="B21" s="143">
        <v>132</v>
      </c>
      <c r="C21" s="153" t="s">
        <v>421</v>
      </c>
      <c r="D21" s="98">
        <v>209006815580</v>
      </c>
      <c r="E21" s="98">
        <v>118724305362</v>
      </c>
    </row>
    <row r="22" spans="1:5" s="190" customFormat="1" ht="12.75" customHeight="1">
      <c r="A22" s="160" t="s">
        <v>142</v>
      </c>
      <c r="B22" s="143">
        <v>133</v>
      </c>
      <c r="C22" s="203"/>
      <c r="D22" s="98">
        <v>479647497</v>
      </c>
      <c r="E22" s="98">
        <v>0</v>
      </c>
    </row>
    <row r="23" spans="1:5" s="214" customFormat="1" ht="15" customHeight="1">
      <c r="A23" s="160" t="s">
        <v>461</v>
      </c>
      <c r="B23" s="143">
        <v>135</v>
      </c>
      <c r="C23" s="206" t="s">
        <v>360</v>
      </c>
      <c r="D23" s="98">
        <v>5288056801</v>
      </c>
      <c r="E23" s="98">
        <v>3099029899</v>
      </c>
    </row>
    <row r="24" spans="1:5" s="190" customFormat="1" ht="15" customHeight="1">
      <c r="A24" s="160" t="s">
        <v>462</v>
      </c>
      <c r="B24" s="143">
        <v>139</v>
      </c>
      <c r="C24" s="206"/>
      <c r="D24" s="98">
        <v>-5409942010</v>
      </c>
      <c r="E24" s="98">
        <v>-1759942010</v>
      </c>
    </row>
    <row r="25" spans="1:5" s="190" customFormat="1" ht="15" customHeight="1" hidden="1">
      <c r="A25" s="160"/>
      <c r="B25" s="143"/>
      <c r="C25" s="205"/>
      <c r="D25" s="98"/>
      <c r="E25" s="98"/>
    </row>
    <row r="26" spans="1:5" s="190" customFormat="1" ht="15" customHeight="1">
      <c r="A26" s="163" t="s">
        <v>158</v>
      </c>
      <c r="B26" s="145">
        <v>140</v>
      </c>
      <c r="C26" s="205"/>
      <c r="D26" s="125">
        <v>381260808052</v>
      </c>
      <c r="E26" s="125">
        <v>562910761192</v>
      </c>
    </row>
    <row r="27" spans="1:5" s="190" customFormat="1" ht="15" customHeight="1">
      <c r="A27" s="215" t="s">
        <v>159</v>
      </c>
      <c r="B27" s="216">
        <v>141</v>
      </c>
      <c r="C27" s="206" t="s">
        <v>361</v>
      </c>
      <c r="D27" s="98">
        <v>383851577498</v>
      </c>
      <c r="E27" s="98">
        <v>563080335183</v>
      </c>
    </row>
    <row r="28" spans="1:5" s="190" customFormat="1" ht="12.75" customHeight="1">
      <c r="A28" s="215" t="s">
        <v>192</v>
      </c>
      <c r="B28" s="216">
        <v>149</v>
      </c>
      <c r="C28" s="206"/>
      <c r="D28" s="98">
        <v>-2590769446</v>
      </c>
      <c r="E28" s="98">
        <v>-169573991</v>
      </c>
    </row>
    <row r="29" spans="1:5" s="190" customFormat="1" ht="15" customHeight="1">
      <c r="A29" s="163" t="s">
        <v>173</v>
      </c>
      <c r="B29" s="145">
        <v>150</v>
      </c>
      <c r="C29" s="205"/>
      <c r="D29" s="125">
        <v>15890542123</v>
      </c>
      <c r="E29" s="125">
        <v>22634690083</v>
      </c>
    </row>
    <row r="30" spans="1:5" s="190" customFormat="1" ht="15" customHeight="1">
      <c r="A30" s="160" t="s">
        <v>205</v>
      </c>
      <c r="B30" s="143">
        <v>151</v>
      </c>
      <c r="C30" s="205"/>
      <c r="D30" s="98">
        <v>572255996</v>
      </c>
      <c r="E30" s="98">
        <v>1015121567</v>
      </c>
    </row>
    <row r="31" spans="1:5" s="190" customFormat="1" ht="15" customHeight="1">
      <c r="A31" s="160" t="s">
        <v>149</v>
      </c>
      <c r="B31" s="143">
        <v>152</v>
      </c>
      <c r="C31" s="205"/>
      <c r="D31" s="98">
        <v>201172701</v>
      </c>
      <c r="E31" s="98">
        <v>6575817552</v>
      </c>
    </row>
    <row r="32" spans="1:5" s="190" customFormat="1" ht="14.25" customHeight="1">
      <c r="A32" s="160" t="s">
        <v>174</v>
      </c>
      <c r="B32" s="143">
        <v>154</v>
      </c>
      <c r="C32" s="202"/>
      <c r="D32" s="98">
        <v>0</v>
      </c>
      <c r="E32" s="98">
        <v>656528955</v>
      </c>
    </row>
    <row r="33" spans="1:5" s="190" customFormat="1" ht="15" customHeight="1">
      <c r="A33" s="160" t="s">
        <v>356</v>
      </c>
      <c r="B33" s="143">
        <v>158</v>
      </c>
      <c r="C33" s="153" t="s">
        <v>422</v>
      </c>
      <c r="D33" s="98">
        <v>15117113426</v>
      </c>
      <c r="E33" s="98">
        <v>14387222009</v>
      </c>
    </row>
    <row r="34" spans="1:5" s="190" customFormat="1" ht="15" customHeight="1">
      <c r="A34" s="163" t="s">
        <v>160</v>
      </c>
      <c r="B34" s="145">
        <v>200</v>
      </c>
      <c r="C34" s="205"/>
      <c r="D34" s="125">
        <v>200875109020.9978</v>
      </c>
      <c r="E34" s="125">
        <v>222421622221</v>
      </c>
    </row>
    <row r="35" spans="1:5" s="190" customFormat="1" ht="15" customHeight="1">
      <c r="A35" s="163" t="s">
        <v>235</v>
      </c>
      <c r="B35" s="145"/>
      <c r="C35" s="205"/>
      <c r="D35" s="125"/>
      <c r="E35" s="125"/>
    </row>
    <row r="36" spans="1:5" s="190" customFormat="1" ht="15" customHeight="1">
      <c r="A36" s="163" t="s">
        <v>175</v>
      </c>
      <c r="B36" s="145">
        <v>210</v>
      </c>
      <c r="C36" s="205"/>
      <c r="D36" s="125">
        <v>0</v>
      </c>
      <c r="E36" s="125">
        <v>0</v>
      </c>
    </row>
    <row r="37" spans="1:5" s="190" customFormat="1" ht="15" customHeight="1">
      <c r="A37" s="160" t="s">
        <v>176</v>
      </c>
      <c r="B37" s="143">
        <v>211</v>
      </c>
      <c r="C37" s="153" t="s">
        <v>423</v>
      </c>
      <c r="D37" s="98">
        <v>300683622</v>
      </c>
      <c r="E37" s="98">
        <v>300683622</v>
      </c>
    </row>
    <row r="38" spans="1:5" s="190" customFormat="1" ht="15" customHeight="1" hidden="1">
      <c r="A38" s="160" t="s">
        <v>177</v>
      </c>
      <c r="B38" s="143">
        <v>212</v>
      </c>
      <c r="C38" s="206"/>
      <c r="D38" s="98">
        <v>0</v>
      </c>
      <c r="E38" s="98">
        <v>0</v>
      </c>
    </row>
    <row r="39" spans="1:5" s="190" customFormat="1" ht="15" customHeight="1" hidden="1">
      <c r="A39" s="160" t="s">
        <v>161</v>
      </c>
      <c r="B39" s="143">
        <v>213</v>
      </c>
      <c r="C39" s="206"/>
      <c r="D39" s="98">
        <v>0</v>
      </c>
      <c r="E39" s="98">
        <v>0</v>
      </c>
    </row>
    <row r="40" spans="1:5" s="190" customFormat="1" ht="11.25" customHeight="1" hidden="1">
      <c r="A40" s="160" t="s">
        <v>178</v>
      </c>
      <c r="B40" s="143">
        <v>218</v>
      </c>
      <c r="C40" s="206"/>
      <c r="D40" s="98">
        <v>0</v>
      </c>
      <c r="E40" s="98">
        <v>0</v>
      </c>
    </row>
    <row r="41" spans="1:5" s="190" customFormat="1" ht="15" customHeight="1">
      <c r="A41" s="160" t="s">
        <v>197</v>
      </c>
      <c r="B41" s="143">
        <v>219</v>
      </c>
      <c r="C41" s="206"/>
      <c r="D41" s="98">
        <v>-300683622</v>
      </c>
      <c r="E41" s="98">
        <v>-300683622</v>
      </c>
    </row>
    <row r="42" spans="1:5" s="190" customFormat="1" ht="15" customHeight="1">
      <c r="A42" s="163" t="s">
        <v>162</v>
      </c>
      <c r="B42" s="145">
        <v>220</v>
      </c>
      <c r="C42" s="205"/>
      <c r="D42" s="125">
        <v>189361278994</v>
      </c>
      <c r="E42" s="125">
        <v>206028947478</v>
      </c>
    </row>
    <row r="43" spans="1:5" s="190" customFormat="1" ht="15" customHeight="1">
      <c r="A43" s="160" t="s">
        <v>201</v>
      </c>
      <c r="B43" s="143">
        <v>221</v>
      </c>
      <c r="C43" s="206" t="s">
        <v>362</v>
      </c>
      <c r="D43" s="98">
        <v>165472487199</v>
      </c>
      <c r="E43" s="98">
        <v>183294983310</v>
      </c>
    </row>
    <row r="44" spans="1:5" s="219" customFormat="1" ht="15" customHeight="1">
      <c r="A44" s="217" t="s">
        <v>188</v>
      </c>
      <c r="B44" s="143">
        <v>222</v>
      </c>
      <c r="C44" s="218"/>
      <c r="D44" s="150">
        <v>307736883823</v>
      </c>
      <c r="E44" s="150">
        <v>327709566071</v>
      </c>
    </row>
    <row r="45" spans="1:5" s="219" customFormat="1" ht="15" customHeight="1">
      <c r="A45" s="217" t="s">
        <v>193</v>
      </c>
      <c r="B45" s="143">
        <v>223</v>
      </c>
      <c r="C45" s="218"/>
      <c r="D45" s="150">
        <v>-142264396624</v>
      </c>
      <c r="E45" s="150">
        <v>-144414582761</v>
      </c>
    </row>
    <row r="46" spans="1:5" s="190" customFormat="1" ht="15" customHeight="1">
      <c r="A46" s="160" t="s">
        <v>206</v>
      </c>
      <c r="B46" s="143">
        <v>224</v>
      </c>
      <c r="C46" s="206" t="s">
        <v>363</v>
      </c>
      <c r="D46" s="98">
        <v>7518860361</v>
      </c>
      <c r="E46" s="98">
        <v>9119552995</v>
      </c>
    </row>
    <row r="47" spans="1:5" s="219" customFormat="1" ht="15" customHeight="1">
      <c r="A47" s="217" t="s">
        <v>188</v>
      </c>
      <c r="B47" s="143">
        <v>225</v>
      </c>
      <c r="C47" s="218"/>
      <c r="D47" s="150">
        <v>17350666930</v>
      </c>
      <c r="E47" s="150">
        <v>17350666930</v>
      </c>
    </row>
    <row r="48" spans="1:5" s="219" customFormat="1" ht="15" customHeight="1">
      <c r="A48" s="217" t="s">
        <v>193</v>
      </c>
      <c r="B48" s="143">
        <v>226</v>
      </c>
      <c r="C48" s="218"/>
      <c r="D48" s="150">
        <v>-9831806569</v>
      </c>
      <c r="E48" s="150">
        <v>-8231113935</v>
      </c>
    </row>
    <row r="49" spans="1:5" s="190" customFormat="1" ht="10.5" customHeight="1">
      <c r="A49" s="160" t="s">
        <v>202</v>
      </c>
      <c r="B49" s="143">
        <v>227</v>
      </c>
      <c r="C49" s="206" t="s">
        <v>364</v>
      </c>
      <c r="D49" s="98">
        <v>0</v>
      </c>
      <c r="E49" s="98">
        <v>0</v>
      </c>
    </row>
    <row r="50" spans="1:5" s="219" customFormat="1" ht="15" customHeight="1">
      <c r="A50" s="217" t="s">
        <v>188</v>
      </c>
      <c r="B50" s="149">
        <v>228</v>
      </c>
      <c r="C50" s="218"/>
      <c r="D50" s="150">
        <v>152500000</v>
      </c>
      <c r="E50" s="150">
        <v>152500000</v>
      </c>
    </row>
    <row r="51" spans="1:5" s="219" customFormat="1" ht="15" customHeight="1">
      <c r="A51" s="217" t="s">
        <v>193</v>
      </c>
      <c r="B51" s="149">
        <v>229</v>
      </c>
      <c r="C51" s="218"/>
      <c r="D51" s="150">
        <v>-152500000</v>
      </c>
      <c r="E51" s="150">
        <v>-152500000</v>
      </c>
    </row>
    <row r="52" spans="1:5" s="190" customFormat="1" ht="15" customHeight="1">
      <c r="A52" s="160" t="s">
        <v>207</v>
      </c>
      <c r="B52" s="143">
        <v>230</v>
      </c>
      <c r="C52" s="206" t="s">
        <v>365</v>
      </c>
      <c r="D52" s="98">
        <v>16369931434</v>
      </c>
      <c r="E52" s="98">
        <v>13614411173</v>
      </c>
    </row>
    <row r="53" spans="1:5" s="190" customFormat="1" ht="15" customHeight="1">
      <c r="A53" s="163" t="s">
        <v>150</v>
      </c>
      <c r="B53" s="145">
        <v>240</v>
      </c>
      <c r="C53" s="205"/>
      <c r="D53" s="125">
        <v>0</v>
      </c>
      <c r="E53" s="125">
        <v>0</v>
      </c>
    </row>
    <row r="54" spans="1:5" s="103" customFormat="1" ht="15" customHeight="1">
      <c r="A54" s="163" t="s">
        <v>208</v>
      </c>
      <c r="B54" s="145">
        <v>250</v>
      </c>
      <c r="C54" s="220"/>
      <c r="D54" s="164">
        <v>2654019913.9978</v>
      </c>
      <c r="E54" s="164">
        <v>2793599621</v>
      </c>
    </row>
    <row r="55" spans="1:5" s="211" customFormat="1" ht="9" customHeight="1">
      <c r="A55" s="207" t="s">
        <v>198</v>
      </c>
      <c r="B55" s="208">
        <v>251</v>
      </c>
      <c r="C55" s="222"/>
      <c r="D55" s="210">
        <v>0</v>
      </c>
      <c r="E55" s="210">
        <v>0</v>
      </c>
    </row>
    <row r="56" spans="1:5" s="190" customFormat="1" ht="15" customHeight="1">
      <c r="A56" s="160" t="s">
        <v>199</v>
      </c>
      <c r="B56" s="143">
        <v>252</v>
      </c>
      <c r="C56" s="153" t="s">
        <v>424</v>
      </c>
      <c r="D56" s="98">
        <v>3929857948.9978</v>
      </c>
      <c r="E56" s="98">
        <v>2793599621</v>
      </c>
    </row>
    <row r="57" spans="1:5" s="190" customFormat="1" ht="15" customHeight="1">
      <c r="A57" s="160" t="s">
        <v>496</v>
      </c>
      <c r="B57" s="143">
        <v>259</v>
      </c>
      <c r="C57" s="153"/>
      <c r="D57" s="98">
        <v>-1275838035</v>
      </c>
      <c r="E57" s="98">
        <v>0</v>
      </c>
    </row>
    <row r="58" spans="1:5" s="103" customFormat="1" ht="15" customHeight="1">
      <c r="A58" s="163" t="s">
        <v>179</v>
      </c>
      <c r="B58" s="145">
        <v>260</v>
      </c>
      <c r="C58" s="220"/>
      <c r="D58" s="125">
        <v>8113935113</v>
      </c>
      <c r="E58" s="125">
        <v>12795825122</v>
      </c>
    </row>
    <row r="59" spans="1:5" s="103" customFormat="1" ht="15" customHeight="1">
      <c r="A59" s="160" t="s">
        <v>209</v>
      </c>
      <c r="B59" s="143">
        <v>261</v>
      </c>
      <c r="C59" s="204" t="s">
        <v>366</v>
      </c>
      <c r="D59" s="98">
        <v>7205661113</v>
      </c>
      <c r="E59" s="98">
        <v>8147801122</v>
      </c>
    </row>
    <row r="60" spans="1:5" s="103" customFormat="1" ht="15" customHeight="1">
      <c r="A60" s="160" t="s">
        <v>180</v>
      </c>
      <c r="B60" s="143">
        <v>268</v>
      </c>
      <c r="C60" s="223"/>
      <c r="D60" s="98">
        <v>908274000</v>
      </c>
      <c r="E60" s="98">
        <v>4648024000</v>
      </c>
    </row>
    <row r="61" spans="1:5" s="103" customFormat="1" ht="15" customHeight="1">
      <c r="A61" s="167" t="s">
        <v>151</v>
      </c>
      <c r="B61" s="169">
        <v>269</v>
      </c>
      <c r="C61" s="224"/>
      <c r="D61" s="225">
        <v>745875000</v>
      </c>
      <c r="E61" s="225">
        <v>803250000</v>
      </c>
    </row>
    <row r="62" spans="1:5" s="190" customFormat="1" ht="15" customHeight="1">
      <c r="A62" s="226" t="s">
        <v>467</v>
      </c>
      <c r="B62" s="227">
        <v>270</v>
      </c>
      <c r="C62" s="228"/>
      <c r="D62" s="229">
        <v>1231586870793.9978</v>
      </c>
      <c r="E62" s="229">
        <v>1261286653145</v>
      </c>
    </row>
    <row r="63" spans="1:5" s="190" customFormat="1" ht="16.5" customHeight="1">
      <c r="A63" s="230"/>
      <c r="B63" s="230"/>
      <c r="C63" s="230"/>
      <c r="D63" s="231"/>
      <c r="E63" s="232"/>
    </row>
    <row r="64" spans="1:5" s="190" customFormat="1" ht="15" customHeight="1">
      <c r="A64" s="233" t="str">
        <f>A1</f>
        <v>CÔNG TY CỔ PHẦN LICOGI 13</v>
      </c>
      <c r="B64" s="234"/>
      <c r="C64" s="115"/>
      <c r="D64" s="235"/>
      <c r="E64" s="235" t="str">
        <f>E1</f>
        <v>BÁO CÁO TÀI CHÍNH HỢP NHẤT </v>
      </c>
    </row>
    <row r="65" spans="1:5" s="190" customFormat="1" ht="15" customHeight="1">
      <c r="A65" s="236" t="str">
        <f>A2</f>
        <v>Tòa nhà Licogi 13 - Khuất Duy Tiến - Nhân Chính - Thanh Xuân - Hà Nội</v>
      </c>
      <c r="B65" s="53"/>
      <c r="C65" s="115"/>
      <c r="D65" s="586" t="str">
        <f>D2</f>
        <v>Quý II năm 2014</v>
      </c>
      <c r="E65" s="586"/>
    </row>
    <row r="66" spans="1:5" s="190" customFormat="1" ht="15" customHeight="1">
      <c r="A66" s="192" t="str">
        <f>A3</f>
        <v>Tel: 043 5 534 369           Fax: 042 8 544 107</v>
      </c>
      <c r="B66" s="193"/>
      <c r="C66" s="111"/>
      <c r="D66" s="237"/>
      <c r="E66" s="112"/>
    </row>
    <row r="67" spans="1:5" s="190" customFormat="1" ht="15.75" customHeight="1">
      <c r="A67" s="238" t="s">
        <v>84</v>
      </c>
      <c r="B67" s="238"/>
      <c r="C67" s="238"/>
      <c r="D67" s="239"/>
      <c r="E67" s="195" t="s">
        <v>404</v>
      </c>
    </row>
    <row r="68" spans="1:5" s="190" customFormat="1" ht="18" customHeight="1">
      <c r="A68" s="583" t="str">
        <f>A5</f>
        <v>BẢNG CÂN ĐỐI KẾ TOÁN HỢP NHẤT </v>
      </c>
      <c r="B68" s="583"/>
      <c r="C68" s="583"/>
      <c r="D68" s="583"/>
      <c r="E68" s="583"/>
    </row>
    <row r="69" spans="1:5" s="190" customFormat="1" ht="15.75">
      <c r="A69" s="587" t="str">
        <f>A6</f>
        <v>Tại ngày 30 tháng 06 năm 2014</v>
      </c>
      <c r="B69" s="587"/>
      <c r="C69" s="587"/>
      <c r="D69" s="587"/>
      <c r="E69" s="587"/>
    </row>
    <row r="70" spans="1:5" s="190" customFormat="1" ht="15" customHeight="1">
      <c r="A70" s="577" t="s">
        <v>345</v>
      </c>
      <c r="B70" s="577"/>
      <c r="C70" s="577"/>
      <c r="D70" s="577"/>
      <c r="E70" s="577"/>
    </row>
    <row r="71" spans="1:5" s="190" customFormat="1" ht="15" customHeight="1">
      <c r="A71" s="193"/>
      <c r="B71" s="193"/>
      <c r="C71" s="193"/>
      <c r="D71" s="240"/>
      <c r="E71" s="241" t="s">
        <v>203</v>
      </c>
    </row>
    <row r="72" spans="1:5" s="1" customFormat="1" ht="15" customHeight="1">
      <c r="A72" s="578" t="s">
        <v>282</v>
      </c>
      <c r="B72" s="578" t="s">
        <v>280</v>
      </c>
      <c r="C72" s="582" t="s">
        <v>281</v>
      </c>
      <c r="D72" s="579" t="str">
        <f>D8</f>
        <v>30/06/2014</v>
      </c>
      <c r="E72" s="575" t="str">
        <f>E8</f>
        <v>01/01/2014</v>
      </c>
    </row>
    <row r="73" spans="1:5" s="1" customFormat="1" ht="17.25" customHeight="1">
      <c r="A73" s="578"/>
      <c r="B73" s="578"/>
      <c r="C73" s="582"/>
      <c r="D73" s="579"/>
      <c r="E73" s="575"/>
    </row>
    <row r="74" spans="1:5" s="190" customFormat="1" ht="15.75" customHeight="1">
      <c r="A74" s="198" t="s">
        <v>144</v>
      </c>
      <c r="B74" s="199">
        <v>300</v>
      </c>
      <c r="C74" s="242"/>
      <c r="D74" s="243">
        <v>1010449280297</v>
      </c>
      <c r="E74" s="243">
        <v>1046479171351</v>
      </c>
    </row>
    <row r="75" spans="1:5" s="190" customFormat="1" ht="15.75" customHeight="1">
      <c r="A75" s="163" t="s">
        <v>145</v>
      </c>
      <c r="B75" s="145">
        <v>310</v>
      </c>
      <c r="C75" s="205"/>
      <c r="D75" s="164">
        <v>998538128674</v>
      </c>
      <c r="E75" s="164">
        <v>1008993566979</v>
      </c>
    </row>
    <row r="76" spans="1:5" s="244" customFormat="1" ht="15" customHeight="1">
      <c r="A76" s="160" t="s">
        <v>163</v>
      </c>
      <c r="B76" s="143">
        <v>311</v>
      </c>
      <c r="C76" s="206" t="s">
        <v>367</v>
      </c>
      <c r="D76" s="98">
        <v>402640588722</v>
      </c>
      <c r="E76" s="98">
        <v>392909473920</v>
      </c>
    </row>
    <row r="77" spans="1:5" s="245" customFormat="1" ht="15" customHeight="1">
      <c r="A77" s="160" t="s">
        <v>181</v>
      </c>
      <c r="B77" s="143">
        <v>312</v>
      </c>
      <c r="C77" s="153" t="s">
        <v>425</v>
      </c>
      <c r="D77" s="98">
        <v>280825819451</v>
      </c>
      <c r="E77" s="98">
        <v>300780474738</v>
      </c>
    </row>
    <row r="78" spans="1:5" s="190" customFormat="1" ht="15" customHeight="1">
      <c r="A78" s="160" t="s">
        <v>152</v>
      </c>
      <c r="B78" s="143">
        <v>313</v>
      </c>
      <c r="C78" s="153" t="s">
        <v>426</v>
      </c>
      <c r="D78" s="98">
        <v>169514386448</v>
      </c>
      <c r="E78" s="98">
        <v>189356616141</v>
      </c>
    </row>
    <row r="79" spans="1:5" s="190" customFormat="1" ht="15" customHeight="1">
      <c r="A79" s="160" t="s">
        <v>182</v>
      </c>
      <c r="B79" s="143">
        <v>314</v>
      </c>
      <c r="C79" s="206" t="s">
        <v>368</v>
      </c>
      <c r="D79" s="98">
        <v>38831959964</v>
      </c>
      <c r="E79" s="98">
        <v>54335385823</v>
      </c>
    </row>
    <row r="80" spans="1:5" s="190" customFormat="1" ht="15" customHeight="1">
      <c r="A80" s="160" t="s">
        <v>153</v>
      </c>
      <c r="B80" s="143">
        <v>315</v>
      </c>
      <c r="C80" s="246"/>
      <c r="D80" s="98">
        <v>24404930798</v>
      </c>
      <c r="E80" s="98">
        <v>37383430259</v>
      </c>
    </row>
    <row r="81" spans="1:5" s="190" customFormat="1" ht="15" customHeight="1">
      <c r="A81" s="160" t="s">
        <v>210</v>
      </c>
      <c r="B81" s="143">
        <v>316</v>
      </c>
      <c r="C81" s="206"/>
      <c r="D81" s="98">
        <v>20376339884</v>
      </c>
      <c r="E81" s="98">
        <v>6454002492</v>
      </c>
    </row>
    <row r="82" spans="1:5" s="190" customFormat="1" ht="15.75" customHeight="1" hidden="1">
      <c r="A82" s="160" t="s">
        <v>143</v>
      </c>
      <c r="B82" s="143">
        <v>317</v>
      </c>
      <c r="C82" s="206"/>
      <c r="D82" s="98">
        <v>0</v>
      </c>
      <c r="E82" s="98">
        <v>0</v>
      </c>
    </row>
    <row r="83" spans="1:5" s="190" customFormat="1" ht="15.75" customHeight="1" hidden="1">
      <c r="A83" s="160" t="s">
        <v>147</v>
      </c>
      <c r="B83" s="143">
        <v>318</v>
      </c>
      <c r="C83" s="206"/>
      <c r="D83" s="98">
        <v>0</v>
      </c>
      <c r="E83" s="98">
        <v>0</v>
      </c>
    </row>
    <row r="84" spans="1:5" s="244" customFormat="1" ht="15" customHeight="1">
      <c r="A84" s="160" t="s">
        <v>183</v>
      </c>
      <c r="B84" s="143">
        <v>319</v>
      </c>
      <c r="C84" s="206" t="s">
        <v>369</v>
      </c>
      <c r="D84" s="98">
        <v>61137840806</v>
      </c>
      <c r="E84" s="98">
        <v>26771617255</v>
      </c>
    </row>
    <row r="85" spans="1:5" s="190" customFormat="1" ht="15" customHeight="1">
      <c r="A85" s="160" t="s">
        <v>194</v>
      </c>
      <c r="B85" s="143">
        <v>320</v>
      </c>
      <c r="C85" s="206"/>
      <c r="D85" s="98">
        <v>200000000</v>
      </c>
      <c r="E85" s="98">
        <v>0</v>
      </c>
    </row>
    <row r="86" spans="1:5" s="190" customFormat="1" ht="15" customHeight="1">
      <c r="A86" s="160" t="s">
        <v>388</v>
      </c>
      <c r="B86" s="143">
        <v>323</v>
      </c>
      <c r="C86" s="206"/>
      <c r="D86" s="98">
        <v>606262601</v>
      </c>
      <c r="E86" s="98">
        <v>1002566351</v>
      </c>
    </row>
    <row r="87" spans="1:5" s="190" customFormat="1" ht="15" customHeight="1">
      <c r="A87" s="163" t="s">
        <v>164</v>
      </c>
      <c r="B87" s="145">
        <v>330</v>
      </c>
      <c r="C87" s="205"/>
      <c r="D87" s="164">
        <v>11911151623</v>
      </c>
      <c r="E87" s="164">
        <v>37485604372</v>
      </c>
    </row>
    <row r="88" spans="1:5" s="1" customFormat="1" ht="13.5" customHeight="1" hidden="1">
      <c r="A88" s="160" t="s">
        <v>184</v>
      </c>
      <c r="B88" s="143">
        <v>331</v>
      </c>
      <c r="C88" s="160"/>
      <c r="D88" s="161">
        <v>0</v>
      </c>
      <c r="E88" s="161">
        <v>0</v>
      </c>
    </row>
    <row r="89" spans="1:5" s="1" customFormat="1" ht="13.5" customHeight="1" hidden="1">
      <c r="A89" s="160" t="s">
        <v>165</v>
      </c>
      <c r="B89" s="143">
        <v>332</v>
      </c>
      <c r="C89" s="160"/>
      <c r="D89" s="161">
        <v>0</v>
      </c>
      <c r="E89" s="161">
        <v>0</v>
      </c>
    </row>
    <row r="90" spans="1:5" s="190" customFormat="1" ht="15.75" customHeight="1">
      <c r="A90" s="160" t="s">
        <v>185</v>
      </c>
      <c r="B90" s="143">
        <v>333</v>
      </c>
      <c r="C90" s="203"/>
      <c r="D90" s="98">
        <v>328747344</v>
      </c>
      <c r="E90" s="161">
        <v>272326434</v>
      </c>
    </row>
    <row r="91" spans="1:5" s="190" customFormat="1" ht="15" customHeight="1">
      <c r="A91" s="160" t="s">
        <v>166</v>
      </c>
      <c r="B91" s="143">
        <v>334</v>
      </c>
      <c r="C91" s="206" t="s">
        <v>370</v>
      </c>
      <c r="D91" s="98">
        <v>10816015915</v>
      </c>
      <c r="E91" s="98">
        <v>36697991210</v>
      </c>
    </row>
    <row r="92" spans="1:5" s="190" customFormat="1" ht="15.75" customHeight="1" hidden="1">
      <c r="A92" s="160" t="s">
        <v>167</v>
      </c>
      <c r="B92" s="143">
        <v>335</v>
      </c>
      <c r="C92" s="206"/>
      <c r="D92" s="98">
        <v>0</v>
      </c>
      <c r="E92" s="98">
        <v>0</v>
      </c>
    </row>
    <row r="93" spans="1:5" s="190" customFormat="1" ht="15" customHeight="1">
      <c r="A93" s="160" t="s">
        <v>195</v>
      </c>
      <c r="B93" s="143">
        <v>336</v>
      </c>
      <c r="C93" s="206"/>
      <c r="D93" s="98">
        <v>0</v>
      </c>
      <c r="E93" s="98">
        <v>0</v>
      </c>
    </row>
    <row r="94" spans="1:5" s="190" customFormat="1" ht="15.75" customHeight="1" hidden="1">
      <c r="A94" s="160" t="s">
        <v>196</v>
      </c>
      <c r="B94" s="143">
        <v>337</v>
      </c>
      <c r="C94" s="206"/>
      <c r="D94" s="161">
        <v>0</v>
      </c>
      <c r="E94" s="161">
        <v>0</v>
      </c>
    </row>
    <row r="95" spans="1:5" s="190" customFormat="1" ht="15" customHeight="1">
      <c r="A95" s="160" t="s">
        <v>389</v>
      </c>
      <c r="B95" s="143">
        <v>338</v>
      </c>
      <c r="C95" s="153"/>
      <c r="D95" s="98">
        <v>766388364</v>
      </c>
      <c r="E95" s="161">
        <v>515286728</v>
      </c>
    </row>
    <row r="96" spans="1:5" s="190" customFormat="1" ht="15" customHeight="1">
      <c r="A96" s="160" t="s">
        <v>13</v>
      </c>
      <c r="B96" s="143"/>
      <c r="C96" s="153"/>
      <c r="D96" s="98">
        <v>0</v>
      </c>
      <c r="E96" s="161">
        <v>0</v>
      </c>
    </row>
    <row r="97" spans="1:5" s="190" customFormat="1" ht="15.75" customHeight="1">
      <c r="A97" s="163" t="s">
        <v>375</v>
      </c>
      <c r="B97" s="145">
        <v>400</v>
      </c>
      <c r="C97" s="205"/>
      <c r="D97" s="164">
        <v>160571365785.9978</v>
      </c>
      <c r="E97" s="164">
        <v>155377890426.0361</v>
      </c>
    </row>
    <row r="98" spans="1:5" s="190" customFormat="1" ht="16.5" customHeight="1" hidden="1">
      <c r="A98" s="163" t="s">
        <v>275</v>
      </c>
      <c r="B98" s="145"/>
      <c r="C98" s="205"/>
      <c r="D98" s="164"/>
      <c r="E98" s="164"/>
    </row>
    <row r="99" spans="1:5" s="190" customFormat="1" ht="15.75" customHeight="1">
      <c r="A99" s="163" t="s">
        <v>146</v>
      </c>
      <c r="B99" s="145">
        <v>410</v>
      </c>
      <c r="C99" s="205" t="s">
        <v>371</v>
      </c>
      <c r="D99" s="164">
        <v>160571365785.9978</v>
      </c>
      <c r="E99" s="164">
        <v>155377890426.0361</v>
      </c>
    </row>
    <row r="100" spans="1:5" s="1" customFormat="1" ht="15.75" customHeight="1">
      <c r="A100" s="247" t="s">
        <v>234</v>
      </c>
      <c r="B100" s="143">
        <v>411</v>
      </c>
      <c r="C100" s="143"/>
      <c r="D100" s="98">
        <v>120000000000</v>
      </c>
      <c r="E100" s="98">
        <v>120000000000</v>
      </c>
    </row>
    <row r="101" spans="1:5" s="1" customFormat="1" ht="15" customHeight="1">
      <c r="A101" s="160" t="s">
        <v>154</v>
      </c>
      <c r="B101" s="143">
        <v>412</v>
      </c>
      <c r="C101" s="160"/>
      <c r="D101" s="98">
        <v>19361645000</v>
      </c>
      <c r="E101" s="98">
        <v>19361645000</v>
      </c>
    </row>
    <row r="102" spans="1:5" s="1" customFormat="1" ht="15.75" customHeight="1">
      <c r="A102" s="160" t="s">
        <v>186</v>
      </c>
      <c r="B102" s="143">
        <v>413</v>
      </c>
      <c r="C102" s="160"/>
      <c r="D102" s="98">
        <v>0</v>
      </c>
      <c r="E102" s="98">
        <v>0</v>
      </c>
    </row>
    <row r="103" spans="1:5" s="1" customFormat="1" ht="15" customHeight="1">
      <c r="A103" s="160" t="s">
        <v>86</v>
      </c>
      <c r="B103" s="143">
        <v>414</v>
      </c>
      <c r="C103" s="160"/>
      <c r="D103" s="98">
        <v>-12033675335</v>
      </c>
      <c r="E103" s="98">
        <v>-12033675335</v>
      </c>
    </row>
    <row r="104" spans="1:5" s="1" customFormat="1" ht="15" customHeight="1" hidden="1">
      <c r="A104" s="160" t="s">
        <v>189</v>
      </c>
      <c r="B104" s="143">
        <v>415</v>
      </c>
      <c r="C104" s="160"/>
      <c r="D104" s="98">
        <v>0</v>
      </c>
      <c r="E104" s="98">
        <v>0</v>
      </c>
    </row>
    <row r="105" spans="1:5" s="190" customFormat="1" ht="15.75" customHeight="1" hidden="1">
      <c r="A105" s="160" t="s">
        <v>190</v>
      </c>
      <c r="B105" s="143">
        <v>416</v>
      </c>
      <c r="C105" s="206"/>
      <c r="D105" s="98">
        <v>0</v>
      </c>
      <c r="E105" s="98">
        <v>0</v>
      </c>
    </row>
    <row r="106" spans="1:5" s="190" customFormat="1" ht="15" customHeight="1">
      <c r="A106" s="160" t="s">
        <v>348</v>
      </c>
      <c r="B106" s="143">
        <v>417</v>
      </c>
      <c r="C106" s="206"/>
      <c r="D106" s="98">
        <v>10912216305</v>
      </c>
      <c r="E106" s="98">
        <v>11016812837</v>
      </c>
    </row>
    <row r="107" spans="1:5" s="190" customFormat="1" ht="15" customHeight="1">
      <c r="A107" s="160" t="s">
        <v>349</v>
      </c>
      <c r="B107" s="143">
        <v>418</v>
      </c>
      <c r="C107" s="206"/>
      <c r="D107" s="98">
        <v>6201340965</v>
      </c>
      <c r="E107" s="98">
        <v>6270012930</v>
      </c>
    </row>
    <row r="108" spans="1:5" s="190" customFormat="1" ht="15" customHeight="1" hidden="1">
      <c r="A108" s="160" t="s">
        <v>350</v>
      </c>
      <c r="B108" s="143">
        <v>419</v>
      </c>
      <c r="C108" s="206"/>
      <c r="D108" s="98">
        <v>0</v>
      </c>
      <c r="E108" s="98">
        <v>0</v>
      </c>
    </row>
    <row r="109" spans="1:5" s="190" customFormat="1" ht="15" customHeight="1">
      <c r="A109" s="160" t="s">
        <v>351</v>
      </c>
      <c r="B109" s="143">
        <v>420</v>
      </c>
      <c r="C109" s="206"/>
      <c r="D109" s="98">
        <v>16129838850.997799</v>
      </c>
      <c r="E109" s="98">
        <v>10763094994.03611</v>
      </c>
    </row>
    <row r="110" spans="1:5" s="190" customFormat="1" ht="16.5" customHeight="1" hidden="1">
      <c r="A110" s="160" t="s">
        <v>352</v>
      </c>
      <c r="B110" s="143">
        <v>421</v>
      </c>
      <c r="C110" s="206"/>
      <c r="D110" s="98">
        <v>0</v>
      </c>
      <c r="E110" s="98">
        <v>0</v>
      </c>
    </row>
    <row r="111" spans="1:5" s="103" customFormat="1" ht="15" customHeight="1" hidden="1">
      <c r="A111" s="163" t="s">
        <v>211</v>
      </c>
      <c r="B111" s="145">
        <v>430</v>
      </c>
      <c r="C111" s="205"/>
      <c r="D111" s="164">
        <v>0</v>
      </c>
      <c r="E111" s="164">
        <v>0</v>
      </c>
    </row>
    <row r="112" spans="1:5" s="190" customFormat="1" ht="17.25" customHeight="1" hidden="1">
      <c r="A112" s="160" t="s">
        <v>200</v>
      </c>
      <c r="B112" s="143">
        <v>431</v>
      </c>
      <c r="C112" s="206"/>
      <c r="D112" s="98">
        <v>0</v>
      </c>
      <c r="E112" s="98">
        <v>0</v>
      </c>
    </row>
    <row r="113" spans="1:5" s="190" customFormat="1" ht="18" customHeight="1" hidden="1">
      <c r="A113" s="160" t="s">
        <v>212</v>
      </c>
      <c r="B113" s="143">
        <v>432</v>
      </c>
      <c r="C113" s="206"/>
      <c r="D113" s="98">
        <v>0</v>
      </c>
      <c r="E113" s="161">
        <v>0</v>
      </c>
    </row>
    <row r="114" spans="1:5" s="190" customFormat="1" ht="18" customHeight="1" hidden="1">
      <c r="A114" s="160" t="s">
        <v>213</v>
      </c>
      <c r="B114" s="143">
        <v>433</v>
      </c>
      <c r="C114" s="206"/>
      <c r="D114" s="98">
        <v>0</v>
      </c>
      <c r="E114" s="161">
        <v>0</v>
      </c>
    </row>
    <row r="115" spans="1:5" s="190" customFormat="1" ht="15" customHeight="1">
      <c r="A115" s="167" t="s">
        <v>214</v>
      </c>
      <c r="B115" s="169">
        <v>439</v>
      </c>
      <c r="C115" s="248"/>
      <c r="D115" s="225">
        <v>60566224711</v>
      </c>
      <c r="E115" s="172">
        <v>59429591368</v>
      </c>
    </row>
    <row r="116" spans="1:5" s="190" customFormat="1" ht="18" customHeight="1">
      <c r="A116" s="249" t="s">
        <v>89</v>
      </c>
      <c r="B116" s="119">
        <v>440</v>
      </c>
      <c r="C116" s="250"/>
      <c r="D116" s="251">
        <v>1231586870793.9978</v>
      </c>
      <c r="E116" s="251">
        <v>1261286653145.0361</v>
      </c>
    </row>
    <row r="117" spans="1:5" ht="15.75" customHeight="1">
      <c r="A117" s="252"/>
      <c r="B117" s="252"/>
      <c r="C117" s="253"/>
      <c r="D117" s="254">
        <f>+D116-D62</f>
        <v>0</v>
      </c>
      <c r="E117" s="254"/>
    </row>
    <row r="118" spans="1:5" s="190" customFormat="1" ht="21" customHeight="1">
      <c r="A118" s="201"/>
      <c r="B118" s="201"/>
      <c r="D118" s="580" t="s">
        <v>439</v>
      </c>
      <c r="E118" s="580"/>
    </row>
    <row r="119" spans="1:5" ht="21" customHeight="1">
      <c r="A119" s="256"/>
      <c r="B119" s="256"/>
      <c r="D119" s="581" t="s">
        <v>306</v>
      </c>
      <c r="E119" s="581"/>
    </row>
    <row r="120" spans="1:5" s="258" customFormat="1" ht="21" customHeight="1">
      <c r="A120" s="576" t="s">
        <v>463</v>
      </c>
      <c r="B120" s="576"/>
      <c r="C120" s="576"/>
      <c r="D120" s="576"/>
      <c r="E120" s="576"/>
    </row>
    <row r="121" spans="1:5" s="258" customFormat="1" ht="16.5" customHeight="1">
      <c r="A121" s="101"/>
      <c r="B121" s="259"/>
      <c r="C121" s="259"/>
      <c r="D121" s="259"/>
      <c r="E121" s="259"/>
    </row>
    <row r="122" spans="1:5" s="258" customFormat="1" ht="16.5" customHeight="1">
      <c r="A122" s="101"/>
      <c r="B122" s="259"/>
      <c r="C122" s="259"/>
      <c r="D122" s="259"/>
      <c r="E122" s="259"/>
    </row>
    <row r="123" spans="1:5" s="258" customFormat="1" ht="16.5" customHeight="1">
      <c r="A123" s="101"/>
      <c r="B123" s="259"/>
      <c r="C123" s="259"/>
      <c r="D123" s="259"/>
      <c r="E123" s="259"/>
    </row>
    <row r="124" spans="1:5" s="258" customFormat="1" ht="16.5" customHeight="1">
      <c r="A124" s="101"/>
      <c r="B124" s="259"/>
      <c r="C124" s="259"/>
      <c r="D124" s="259"/>
      <c r="E124" s="259"/>
    </row>
    <row r="125" spans="1:5" s="258" customFormat="1" ht="16.5" customHeight="1">
      <c r="A125" s="260"/>
      <c r="B125" s="259"/>
      <c r="C125" s="259"/>
      <c r="D125" s="259"/>
      <c r="E125" s="259"/>
    </row>
    <row r="126" spans="1:5" ht="15" customHeight="1">
      <c r="A126" s="261"/>
      <c r="B126" s="261"/>
      <c r="C126" s="261"/>
      <c r="D126" s="262"/>
      <c r="E126" s="261"/>
    </row>
    <row r="127" spans="1:5" s="258" customFormat="1" ht="15.75" customHeight="1">
      <c r="A127" s="576" t="s">
        <v>491</v>
      </c>
      <c r="B127" s="576"/>
      <c r="C127" s="576"/>
      <c r="D127" s="576"/>
      <c r="E127" s="576"/>
    </row>
  </sheetData>
  <sheetProtection/>
  <mergeCells count="23">
    <mergeCell ref="A5:E5"/>
    <mergeCell ref="A6:E6"/>
    <mergeCell ref="A2:C2"/>
    <mergeCell ref="C8:C9"/>
    <mergeCell ref="B8:B9"/>
    <mergeCell ref="D2:E2"/>
    <mergeCell ref="D3:E3"/>
    <mergeCell ref="A68:E68"/>
    <mergeCell ref="A8:A9"/>
    <mergeCell ref="D65:E65"/>
    <mergeCell ref="A69:E69"/>
    <mergeCell ref="D8:D9"/>
    <mergeCell ref="E8:E9"/>
    <mergeCell ref="E72:E73"/>
    <mergeCell ref="A127:E127"/>
    <mergeCell ref="A70:E70"/>
    <mergeCell ref="A72:A73"/>
    <mergeCell ref="D72:D73"/>
    <mergeCell ref="D118:E118"/>
    <mergeCell ref="D119:E119"/>
    <mergeCell ref="A120:E120"/>
    <mergeCell ref="C72:C73"/>
    <mergeCell ref="B72:B73"/>
  </mergeCells>
  <printOptions/>
  <pageMargins left="0.7" right="0.31" top="0.32" bottom="0.3" header="0.18" footer="0.25"/>
  <pageSetup firstPageNumber="1" useFirstPageNumber="1" horizontalDpi="600" verticalDpi="600" orientation="portrait" paperSize="9" r:id="rId3"/>
  <headerFooter alignWithMargins="0">
    <oddFooter>&amp;C&amp;"Times New Roman,Regular"&amp;10&amp;P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3"/>
  <sheetViews>
    <sheetView showGridLines="0" view="pageBreakPreview" zoomScaleSheetLayoutView="100" zoomScalePageLayoutView="0" workbookViewId="0" topLeftCell="A1">
      <pane xSplit="3" ySplit="9" topLeftCell="D16" activePane="bottomRight" state="frozen"/>
      <selection pane="topLeft" activeCell="I42" activeCellId="6" sqref="I48 I43 I44 C44 I49 J50 I42"/>
      <selection pane="topRight" activeCell="I42" activeCellId="6" sqref="I48 I43 I44 C44 I49 J50 I42"/>
      <selection pane="bottomLeft" activeCell="I42" activeCellId="6" sqref="I48 I43 I44 C44 I49 J50 I42"/>
      <selection pane="bottomRight" activeCell="H20" sqref="H20"/>
    </sheetView>
  </sheetViews>
  <sheetFormatPr defaultColWidth="8.796875" defaultRowHeight="15"/>
  <cols>
    <col min="1" max="1" width="41.19921875" style="1" customWidth="1"/>
    <col min="2" max="2" width="5.09765625" style="1" customWidth="1"/>
    <col min="3" max="3" width="6" style="1" customWidth="1"/>
    <col min="4" max="4" width="17" style="1" customWidth="1"/>
    <col min="5" max="5" width="18.19921875" style="1" customWidth="1"/>
    <col min="6" max="6" width="18.19921875" style="188" customWidth="1"/>
    <col min="7" max="7" width="18.5" style="189" customWidth="1"/>
    <col min="8" max="8" width="15.19921875" style="1" bestFit="1" customWidth="1"/>
    <col min="9" max="16384" width="9" style="1" customWidth="1"/>
  </cols>
  <sheetData>
    <row r="1" spans="1:7" s="4" customFormat="1" ht="15.75" customHeight="1">
      <c r="A1" s="102" t="str">
        <f>+'BS'!A1</f>
        <v>CÔNG TY CỔ PHẦN LICOGI 13</v>
      </c>
      <c r="B1" s="102"/>
      <c r="C1" s="103"/>
      <c r="D1" s="104"/>
      <c r="E1" s="104"/>
      <c r="F1" s="105"/>
      <c r="G1" s="106" t="s">
        <v>71</v>
      </c>
    </row>
    <row r="2" spans="1:7" ht="15.75" customHeight="1">
      <c r="A2" s="568" t="str">
        <f>+'BS'!A2</f>
        <v>Tòa nhà Licogi 13 - Khuất Duy Tiến - Nhân Chính - Thanh Xuân - Hà Nội</v>
      </c>
      <c r="B2" s="568"/>
      <c r="C2" s="568"/>
      <c r="D2" s="570"/>
      <c r="E2" s="571"/>
      <c r="F2" s="601" t="s">
        <v>7</v>
      </c>
      <c r="G2" s="601"/>
    </row>
    <row r="3" spans="1:7" ht="15.75" customHeight="1">
      <c r="A3" s="109" t="str">
        <f>+'BS'!A3</f>
        <v>Tel: 043 5 534 369           Fax: 042 8 544 107</v>
      </c>
      <c r="B3" s="110"/>
      <c r="C3" s="111"/>
      <c r="D3" s="566"/>
      <c r="E3" s="567"/>
      <c r="F3" s="572"/>
      <c r="G3" s="572"/>
    </row>
    <row r="4" spans="1:7" ht="15.75" customHeight="1">
      <c r="A4" s="113"/>
      <c r="B4" s="114"/>
      <c r="C4" s="115"/>
      <c r="D4" s="116"/>
      <c r="E4" s="117"/>
      <c r="F4" s="573" t="s">
        <v>405</v>
      </c>
      <c r="G4" s="573"/>
    </row>
    <row r="5" spans="1:7" ht="25.5" customHeight="1">
      <c r="A5" s="558" t="s">
        <v>73</v>
      </c>
      <c r="B5" s="558"/>
      <c r="C5" s="558"/>
      <c r="D5" s="558"/>
      <c r="E5" s="558"/>
      <c r="F5" s="558"/>
      <c r="G5" s="558"/>
    </row>
    <row r="6" spans="1:7" ht="16.5" customHeight="1">
      <c r="A6" s="558" t="s">
        <v>9</v>
      </c>
      <c r="B6" s="558"/>
      <c r="C6" s="558"/>
      <c r="D6" s="558"/>
      <c r="E6" s="558"/>
      <c r="F6" s="558"/>
      <c r="G6" s="558"/>
    </row>
    <row r="7" spans="2:7" ht="16.5" customHeight="1">
      <c r="B7" s="118"/>
      <c r="C7" s="118"/>
      <c r="D7" s="559"/>
      <c r="E7" s="559"/>
      <c r="F7" s="561" t="s">
        <v>108</v>
      </c>
      <c r="G7" s="561"/>
    </row>
    <row r="8" spans="1:7" ht="20.25" customHeight="1">
      <c r="A8" s="560" t="s">
        <v>283</v>
      </c>
      <c r="B8" s="569" t="s">
        <v>280</v>
      </c>
      <c r="C8" s="569" t="s">
        <v>226</v>
      </c>
      <c r="D8" s="569" t="s">
        <v>465</v>
      </c>
      <c r="E8" s="569"/>
      <c r="F8" s="562" t="s">
        <v>466</v>
      </c>
      <c r="G8" s="562"/>
    </row>
    <row r="9" spans="1:7" ht="19.5" customHeight="1">
      <c r="A9" s="560"/>
      <c r="B9" s="569"/>
      <c r="C9" s="569"/>
      <c r="D9" s="119" t="s">
        <v>60</v>
      </c>
      <c r="E9" s="119" t="s">
        <v>61</v>
      </c>
      <c r="F9" s="120" t="s">
        <v>60</v>
      </c>
      <c r="G9" s="121" t="s">
        <v>61</v>
      </c>
    </row>
    <row r="10" spans="1:7" s="4" customFormat="1" ht="22.5" customHeight="1">
      <c r="A10" s="122" t="s">
        <v>216</v>
      </c>
      <c r="B10" s="123" t="s">
        <v>256</v>
      </c>
      <c r="C10" s="124" t="s">
        <v>80</v>
      </c>
      <c r="D10" s="125">
        <v>353649948391</v>
      </c>
      <c r="E10" s="126">
        <v>238254642311</v>
      </c>
      <c r="F10" s="127">
        <v>621251729423</v>
      </c>
      <c r="G10" s="128">
        <v>368767762103</v>
      </c>
    </row>
    <row r="11" spans="1:7" ht="22.5" customHeight="1">
      <c r="A11" s="130" t="s">
        <v>217</v>
      </c>
      <c r="B11" s="131" t="s">
        <v>229</v>
      </c>
      <c r="C11" s="132"/>
      <c r="D11" s="98">
        <v>0</v>
      </c>
      <c r="E11" s="98">
        <v>0</v>
      </c>
      <c r="F11" s="133"/>
      <c r="G11" s="134">
        <v>0</v>
      </c>
    </row>
    <row r="12" spans="1:7" s="141" customFormat="1" ht="33.75" customHeight="1">
      <c r="A12" s="136" t="s">
        <v>472</v>
      </c>
      <c r="B12" s="137" t="s">
        <v>261</v>
      </c>
      <c r="C12" s="138"/>
      <c r="D12" s="125">
        <v>353649948391</v>
      </c>
      <c r="E12" s="139">
        <v>238254642311</v>
      </c>
      <c r="F12" s="140">
        <v>621251729423</v>
      </c>
      <c r="G12" s="139">
        <v>368767762103</v>
      </c>
    </row>
    <row r="13" spans="1:7" ht="22.5" customHeight="1">
      <c r="A13" s="142" t="s">
        <v>218</v>
      </c>
      <c r="B13" s="131" t="s">
        <v>262</v>
      </c>
      <c r="C13" s="143" t="s">
        <v>372</v>
      </c>
      <c r="D13" s="98">
        <v>329811419216</v>
      </c>
      <c r="E13" s="98">
        <v>218568141510</v>
      </c>
      <c r="F13" s="133">
        <v>579016746962</v>
      </c>
      <c r="G13" s="134">
        <v>329900533981</v>
      </c>
    </row>
    <row r="14" spans="1:8" s="141" customFormat="1" ht="36" customHeight="1">
      <c r="A14" s="144" t="s">
        <v>471</v>
      </c>
      <c r="B14" s="137" t="s">
        <v>263</v>
      </c>
      <c r="C14" s="138"/>
      <c r="D14" s="125">
        <v>23838529175</v>
      </c>
      <c r="E14" s="139">
        <v>19686500801</v>
      </c>
      <c r="F14" s="140">
        <v>42234982461</v>
      </c>
      <c r="G14" s="139">
        <v>38867228122</v>
      </c>
      <c r="H14" s="574">
        <f>+F10-F13</f>
        <v>42234982461</v>
      </c>
    </row>
    <row r="15" spans="1:7" ht="22.5" customHeight="1">
      <c r="A15" s="142" t="s">
        <v>109</v>
      </c>
      <c r="B15" s="131" t="s">
        <v>264</v>
      </c>
      <c r="C15" s="143" t="s">
        <v>373</v>
      </c>
      <c r="D15" s="98">
        <v>1944510918</v>
      </c>
      <c r="E15" s="98">
        <v>2818009549</v>
      </c>
      <c r="F15" s="133">
        <v>2392098610</v>
      </c>
      <c r="G15" s="134">
        <v>3909720624</v>
      </c>
    </row>
    <row r="16" spans="1:7" s="4" customFormat="1" ht="22.5" customHeight="1">
      <c r="A16" s="144" t="s">
        <v>110</v>
      </c>
      <c r="B16" s="137" t="s">
        <v>265</v>
      </c>
      <c r="C16" s="145" t="s">
        <v>374</v>
      </c>
      <c r="D16" s="125">
        <v>10516524451</v>
      </c>
      <c r="E16" s="139">
        <v>14349726688</v>
      </c>
      <c r="F16" s="146">
        <v>20786571603</v>
      </c>
      <c r="G16" s="139">
        <v>25948482840</v>
      </c>
    </row>
    <row r="17" spans="1:7" s="152" customFormat="1" ht="22.5" customHeight="1">
      <c r="A17" s="147" t="s">
        <v>111</v>
      </c>
      <c r="B17" s="148" t="s">
        <v>266</v>
      </c>
      <c r="C17" s="149"/>
      <c r="D17" s="98">
        <v>10516524451</v>
      </c>
      <c r="E17" s="150">
        <v>14349726688</v>
      </c>
      <c r="F17" s="133">
        <v>20528513881</v>
      </c>
      <c r="G17" s="151">
        <v>25838615017</v>
      </c>
    </row>
    <row r="18" spans="1:7" ht="22.5" customHeight="1">
      <c r="A18" s="130" t="s">
        <v>112</v>
      </c>
      <c r="B18" s="131" t="s">
        <v>267</v>
      </c>
      <c r="C18" s="143"/>
      <c r="D18" s="98">
        <v>0</v>
      </c>
      <c r="E18" s="98">
        <v>0</v>
      </c>
      <c r="F18" s="133"/>
      <c r="G18" s="134">
        <v>0</v>
      </c>
    </row>
    <row r="19" spans="1:7" ht="22.5" customHeight="1">
      <c r="A19" s="130" t="s">
        <v>113</v>
      </c>
      <c r="B19" s="131" t="s">
        <v>236</v>
      </c>
      <c r="C19" s="153" t="s">
        <v>427</v>
      </c>
      <c r="D19" s="98">
        <v>10810009644</v>
      </c>
      <c r="E19" s="98">
        <v>7872331926</v>
      </c>
      <c r="F19" s="133">
        <v>17300726389</v>
      </c>
      <c r="G19" s="134">
        <v>15143704512</v>
      </c>
    </row>
    <row r="20" spans="1:8" s="141" customFormat="1" ht="37.5" customHeight="1">
      <c r="A20" s="144" t="s">
        <v>473</v>
      </c>
      <c r="B20" s="137" t="s">
        <v>268</v>
      </c>
      <c r="C20" s="138"/>
      <c r="D20" s="139">
        <v>4456505998</v>
      </c>
      <c r="E20" s="139">
        <v>282451736</v>
      </c>
      <c r="F20" s="140">
        <v>6539783079</v>
      </c>
      <c r="G20" s="139">
        <v>1684761394</v>
      </c>
      <c r="H20" s="574">
        <f>+F14+(F15-F16)-(F18+F19)</f>
        <v>6539783079</v>
      </c>
    </row>
    <row r="21" spans="1:7" s="158" customFormat="1" ht="22.5" customHeight="1">
      <c r="A21" s="154" t="s">
        <v>219</v>
      </c>
      <c r="B21" s="155" t="s">
        <v>269</v>
      </c>
      <c r="C21" s="156" t="s">
        <v>428</v>
      </c>
      <c r="D21" s="98">
        <v>743376863</v>
      </c>
      <c r="E21" s="157">
        <v>2945593363</v>
      </c>
      <c r="F21" s="133">
        <v>4513457438</v>
      </c>
      <c r="G21" s="157">
        <v>17927114483</v>
      </c>
    </row>
    <row r="22" spans="1:7" s="158" customFormat="1" ht="22.5" customHeight="1">
      <c r="A22" s="154" t="s">
        <v>114</v>
      </c>
      <c r="B22" s="155" t="s">
        <v>270</v>
      </c>
      <c r="C22" s="156" t="s">
        <v>429</v>
      </c>
      <c r="D22" s="98">
        <v>664893479</v>
      </c>
      <c r="E22" s="159">
        <v>3695657573</v>
      </c>
      <c r="F22" s="133">
        <v>5500765066</v>
      </c>
      <c r="G22" s="157">
        <v>17135462152</v>
      </c>
    </row>
    <row r="23" spans="1:8" s="141" customFormat="1" ht="22.5" customHeight="1">
      <c r="A23" s="136" t="s">
        <v>220</v>
      </c>
      <c r="B23" s="137" t="s">
        <v>271</v>
      </c>
      <c r="C23" s="138"/>
      <c r="D23" s="139">
        <v>78483384</v>
      </c>
      <c r="E23" s="139">
        <v>-750064210</v>
      </c>
      <c r="F23" s="140">
        <v>-987307628</v>
      </c>
      <c r="G23" s="139">
        <v>791652331</v>
      </c>
      <c r="H23" s="574">
        <f>+F21-F22</f>
        <v>-987307628</v>
      </c>
    </row>
    <row r="24" spans="1:7" ht="22.5" customHeight="1">
      <c r="A24" s="130" t="s">
        <v>225</v>
      </c>
      <c r="B24" s="137" t="s">
        <v>276</v>
      </c>
      <c r="C24" s="145"/>
      <c r="D24" s="98">
        <v>43046426.92140001</v>
      </c>
      <c r="E24" s="98"/>
      <c r="F24" s="133">
        <v>-30736266.447600007</v>
      </c>
      <c r="G24" s="134">
        <v>-18753380</v>
      </c>
    </row>
    <row r="25" spans="1:8" s="4" customFormat="1" ht="28.5" customHeight="1">
      <c r="A25" s="136" t="s">
        <v>221</v>
      </c>
      <c r="B25" s="137" t="s">
        <v>272</v>
      </c>
      <c r="C25" s="145"/>
      <c r="D25" s="139">
        <v>4578035808.9214</v>
      </c>
      <c r="E25" s="139">
        <v>-467612474</v>
      </c>
      <c r="F25" s="140">
        <v>5521739184.5524</v>
      </c>
      <c r="G25" s="139">
        <v>2457660345</v>
      </c>
      <c r="H25" s="129">
        <f>+F20+F23+F24</f>
        <v>5521739184.5524</v>
      </c>
    </row>
    <row r="26" spans="1:7" ht="22.5" customHeight="1">
      <c r="A26" s="160" t="s">
        <v>115</v>
      </c>
      <c r="B26" s="132" t="s">
        <v>273</v>
      </c>
      <c r="C26" s="143"/>
      <c r="D26" s="98">
        <v>851963939</v>
      </c>
      <c r="E26" s="161">
        <v>655287441</v>
      </c>
      <c r="F26" s="133">
        <v>1290935823</v>
      </c>
      <c r="G26" s="134">
        <v>1508753804</v>
      </c>
    </row>
    <row r="27" spans="1:7" ht="22.5" customHeight="1">
      <c r="A27" s="160" t="s">
        <v>116</v>
      </c>
      <c r="B27" s="132" t="s">
        <v>247</v>
      </c>
      <c r="C27" s="143"/>
      <c r="D27" s="98"/>
      <c r="E27" s="161">
        <v>0</v>
      </c>
      <c r="F27" s="133"/>
      <c r="G27" s="134">
        <v>0</v>
      </c>
    </row>
    <row r="28" spans="1:7" s="4" customFormat="1" ht="30" customHeight="1">
      <c r="A28" s="136" t="s">
        <v>474</v>
      </c>
      <c r="B28" s="162" t="s">
        <v>274</v>
      </c>
      <c r="C28" s="163"/>
      <c r="D28" s="139">
        <v>3726071869.9214</v>
      </c>
      <c r="E28" s="139">
        <v>-1122899915</v>
      </c>
      <c r="F28" s="140">
        <v>4230803361.5523996</v>
      </c>
      <c r="G28" s="139">
        <v>948906541</v>
      </c>
    </row>
    <row r="29" spans="1:7" ht="22.5" customHeight="1">
      <c r="A29" s="160" t="s">
        <v>379</v>
      </c>
      <c r="B29" s="132" t="s">
        <v>277</v>
      </c>
      <c r="C29" s="160"/>
      <c r="D29" s="98">
        <v>1406272685</v>
      </c>
      <c r="E29" s="161">
        <v>-924229055</v>
      </c>
      <c r="F29" s="133">
        <v>1135308942</v>
      </c>
      <c r="G29" s="134">
        <v>-514059842</v>
      </c>
    </row>
    <row r="30" spans="1:7" s="4" customFormat="1" ht="22.5" customHeight="1">
      <c r="A30" s="163" t="s">
        <v>353</v>
      </c>
      <c r="B30" s="162" t="s">
        <v>278</v>
      </c>
      <c r="C30" s="163"/>
      <c r="D30" s="139">
        <v>2319799184.9214</v>
      </c>
      <c r="E30" s="139">
        <v>-198670860</v>
      </c>
      <c r="F30" s="140">
        <v>3095494419.5523996</v>
      </c>
      <c r="G30" s="139">
        <v>1462966383</v>
      </c>
    </row>
    <row r="31" spans="1:7" s="4" customFormat="1" ht="22.5" customHeight="1">
      <c r="A31" s="163" t="s">
        <v>380</v>
      </c>
      <c r="B31" s="162"/>
      <c r="C31" s="163"/>
      <c r="D31" s="125"/>
      <c r="E31" s="164"/>
      <c r="F31" s="165">
        <v>0</v>
      </c>
      <c r="G31" s="166"/>
    </row>
    <row r="32" spans="1:7" s="4" customFormat="1" ht="22.5" customHeight="1">
      <c r="A32" s="167" t="s">
        <v>224</v>
      </c>
      <c r="B32" s="168" t="s">
        <v>227</v>
      </c>
      <c r="C32" s="169" t="s">
        <v>407</v>
      </c>
      <c r="D32" s="170">
        <v>208.31155914238252</v>
      </c>
      <c r="E32" s="170">
        <v>-17.840094466694204</v>
      </c>
      <c r="F32" s="171">
        <v>277.96684861554206</v>
      </c>
      <c r="G32" s="170">
        <v>131.37034024173417</v>
      </c>
    </row>
    <row r="33" spans="2:7" ht="1.5" customHeight="1">
      <c r="B33" s="173"/>
      <c r="D33" s="174"/>
      <c r="E33" s="174">
        <v>2007953413.2873216</v>
      </c>
      <c r="F33" s="175"/>
      <c r="G33" s="176"/>
    </row>
    <row r="34" spans="1:7" s="4" customFormat="1" ht="16.5" customHeight="1" hidden="1">
      <c r="A34" s="4" t="s">
        <v>215</v>
      </c>
      <c r="B34" s="177"/>
      <c r="D34" s="178">
        <v>0</v>
      </c>
      <c r="E34" s="178"/>
      <c r="F34" s="179"/>
      <c r="G34" s="176"/>
    </row>
    <row r="35" spans="2:7" ht="2.25" customHeight="1" hidden="1">
      <c r="B35" s="173"/>
      <c r="D35" s="174"/>
      <c r="E35" s="174">
        <v>180.30867021850557</v>
      </c>
      <c r="F35" s="175"/>
      <c r="G35" s="176"/>
    </row>
    <row r="36" spans="1:7" ht="16.5" customHeight="1" hidden="1">
      <c r="A36" s="1" t="s">
        <v>222</v>
      </c>
      <c r="B36" s="173"/>
      <c r="D36" s="174" t="e">
        <f>#REF!</f>
        <v>#REF!</v>
      </c>
      <c r="E36" s="174">
        <v>0</v>
      </c>
      <c r="F36" s="175"/>
      <c r="G36" s="176"/>
    </row>
    <row r="37" spans="1:7" ht="2.25" customHeight="1" hidden="1">
      <c r="A37" s="152"/>
      <c r="B37" s="173"/>
      <c r="D37" s="180"/>
      <c r="E37" s="180"/>
      <c r="F37" s="181"/>
      <c r="G37" s="182"/>
    </row>
    <row r="38" spans="1:7" ht="18" customHeight="1" hidden="1">
      <c r="A38" s="183" t="s">
        <v>117</v>
      </c>
      <c r="B38" s="173"/>
      <c r="D38" s="180" t="e">
        <f>#REF!</f>
        <v>#REF!</v>
      </c>
      <c r="E38" s="180"/>
      <c r="F38" s="181"/>
      <c r="G38" s="182"/>
    </row>
    <row r="39" spans="1:7" ht="18" customHeight="1" hidden="1">
      <c r="A39" s="183" t="s">
        <v>118</v>
      </c>
      <c r="B39" s="173"/>
      <c r="D39" s="180" t="e">
        <f>#REF!</f>
        <v>#REF!</v>
      </c>
      <c r="E39" s="180"/>
      <c r="F39" s="181"/>
      <c r="G39" s="182"/>
    </row>
    <row r="40" spans="1:7" ht="18" customHeight="1" hidden="1">
      <c r="A40" s="183" t="s">
        <v>119</v>
      </c>
      <c r="B40" s="173"/>
      <c r="D40" s="180" t="e">
        <f>#REF!</f>
        <v>#REF!</v>
      </c>
      <c r="E40" s="180"/>
      <c r="F40" s="181"/>
      <c r="G40" s="182"/>
    </row>
    <row r="41" spans="1:7" ht="18" customHeight="1" hidden="1">
      <c r="A41" s="183" t="s">
        <v>120</v>
      </c>
      <c r="B41" s="173"/>
      <c r="D41" s="180" t="e">
        <f>#REF!</f>
        <v>#REF!</v>
      </c>
      <c r="E41" s="180"/>
      <c r="F41" s="181"/>
      <c r="G41" s="182"/>
    </row>
    <row r="42" spans="1:7" ht="18" customHeight="1" hidden="1">
      <c r="A42" s="183" t="s">
        <v>408</v>
      </c>
      <c r="B42" s="173"/>
      <c r="D42" s="180" t="e">
        <f>#REF!</f>
        <v>#REF!</v>
      </c>
      <c r="E42" s="180"/>
      <c r="F42" s="181"/>
      <c r="G42" s="182"/>
    </row>
    <row r="43" spans="1:7" ht="18" customHeight="1" hidden="1">
      <c r="A43" s="1" t="s">
        <v>223</v>
      </c>
      <c r="B43" s="173"/>
      <c r="D43" s="174" t="e">
        <f>D30+D34+D36</f>
        <v>#REF!</v>
      </c>
      <c r="E43" s="174">
        <v>0</v>
      </c>
      <c r="F43" s="175"/>
      <c r="G43" s="176"/>
    </row>
    <row r="44" spans="1:7" ht="16.5" customHeight="1">
      <c r="A44" s="135"/>
      <c r="D44" s="152"/>
      <c r="E44" s="184"/>
      <c r="F44" s="563" t="s">
        <v>478</v>
      </c>
      <c r="G44" s="563"/>
    </row>
    <row r="45" spans="4:7" s="4" customFormat="1" ht="18" customHeight="1">
      <c r="D45" s="564"/>
      <c r="E45" s="564"/>
      <c r="F45" s="554" t="s">
        <v>475</v>
      </c>
      <c r="G45" s="554"/>
    </row>
    <row r="46" spans="1:7" s="4" customFormat="1" ht="15" customHeight="1">
      <c r="A46" s="100" t="s">
        <v>56</v>
      </c>
      <c r="D46" s="107" t="s">
        <v>187</v>
      </c>
      <c r="E46" s="107"/>
      <c r="F46" s="555" t="s">
        <v>57</v>
      </c>
      <c r="G46" s="555"/>
    </row>
    <row r="47" spans="4:7" s="4" customFormat="1" ht="15" customHeight="1">
      <c r="D47" s="54"/>
      <c r="E47" s="185"/>
      <c r="F47" s="186"/>
      <c r="G47" s="187"/>
    </row>
    <row r="48" spans="4:7" s="4" customFormat="1" ht="15.75" customHeight="1">
      <c r="D48" s="107"/>
      <c r="E48" s="185"/>
      <c r="F48" s="186"/>
      <c r="G48" s="187"/>
    </row>
    <row r="49" spans="4:7" s="4" customFormat="1" ht="15.75" customHeight="1">
      <c r="D49" s="107"/>
      <c r="E49" s="185"/>
      <c r="F49" s="186"/>
      <c r="G49" s="187"/>
    </row>
    <row r="50" spans="4:7" s="4" customFormat="1" ht="15.75" customHeight="1">
      <c r="D50" s="107"/>
      <c r="E50" s="185"/>
      <c r="F50" s="186"/>
      <c r="G50" s="187"/>
    </row>
    <row r="51" spans="4:7" s="4" customFormat="1" ht="15.75" customHeight="1">
      <c r="D51" s="107"/>
      <c r="E51" s="129"/>
      <c r="F51" s="186"/>
      <c r="G51" s="187"/>
    </row>
    <row r="52" spans="4:7" s="4" customFormat="1" ht="16.5" customHeight="1">
      <c r="D52" s="107"/>
      <c r="E52" s="129"/>
      <c r="F52" s="186"/>
      <c r="G52" s="187"/>
    </row>
    <row r="53" spans="1:7" s="4" customFormat="1" ht="15.75" customHeight="1">
      <c r="A53" s="100" t="s">
        <v>483</v>
      </c>
      <c r="B53" s="107"/>
      <c r="C53" s="107"/>
      <c r="D53" s="565" t="s">
        <v>148</v>
      </c>
      <c r="E53" s="565"/>
      <c r="F53" s="555" t="s">
        <v>468</v>
      </c>
      <c r="G53" s="555"/>
    </row>
  </sheetData>
  <sheetProtection/>
  <mergeCells count="21">
    <mergeCell ref="F44:G44"/>
    <mergeCell ref="D45:E45"/>
    <mergeCell ref="D53:E53"/>
    <mergeCell ref="F45:G45"/>
    <mergeCell ref="F46:G46"/>
    <mergeCell ref="F53:G53"/>
    <mergeCell ref="D7:E7"/>
    <mergeCell ref="A8:A9"/>
    <mergeCell ref="F7:G7"/>
    <mergeCell ref="F8:G8"/>
    <mergeCell ref="D8:E8"/>
    <mergeCell ref="F2:G2"/>
    <mergeCell ref="D3:E3"/>
    <mergeCell ref="A2:C2"/>
    <mergeCell ref="B8:B9"/>
    <mergeCell ref="D2:E2"/>
    <mergeCell ref="F3:G3"/>
    <mergeCell ref="F4:G4"/>
    <mergeCell ref="A5:G5"/>
    <mergeCell ref="A6:G6"/>
    <mergeCell ref="C8:C9"/>
  </mergeCells>
  <printOptions horizontalCentered="1"/>
  <pageMargins left="0.24" right="0.28" top="0.56" bottom="0.42" header="0.17" footer="0.19"/>
  <pageSetup firstPageNumber="3" useFirstPageNumber="1" horizontalDpi="300" verticalDpi="300" orientation="landscape" paperSize="9" r:id="rId3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outlinePr summaryBelow="0"/>
  </sheetPr>
  <dimension ref="A1:F1586"/>
  <sheetViews>
    <sheetView showGridLines="0" view="pageBreakPreview" zoomScaleSheetLayoutView="100" zoomScalePageLayoutView="0" workbookViewId="0" topLeftCell="A1">
      <pane ySplit="7" topLeftCell="BM109" activePane="bottomLeft" state="frozen"/>
      <selection pane="topLeft" activeCell="A1" sqref="A1"/>
      <selection pane="bottomLeft" activeCell="G10" sqref="G10"/>
    </sheetView>
  </sheetViews>
  <sheetFormatPr defaultColWidth="24.5" defaultRowHeight="15" outlineLevelRow="2"/>
  <cols>
    <col min="1" max="1" width="3.69921875" style="544" customWidth="1"/>
    <col min="2" max="2" width="23.19921875" style="547" customWidth="1"/>
    <col min="3" max="3" width="13.59765625" style="547" customWidth="1"/>
    <col min="4" max="4" width="14.69921875" style="547" customWidth="1"/>
    <col min="5" max="5" width="15.69921875" style="547" customWidth="1"/>
    <col min="6" max="6" width="15.59765625" style="548" customWidth="1"/>
    <col min="7" max="16384" width="24.5" style="2" customWidth="1"/>
  </cols>
  <sheetData>
    <row r="1" spans="1:6" s="1" customFormat="1" ht="18" customHeight="1">
      <c r="A1" s="333" t="str">
        <f>+'BS'!A1</f>
        <v>CÔNG TY CỔ PHẦN LICOGI 13</v>
      </c>
      <c r="E1" s="637" t="s">
        <v>71</v>
      </c>
      <c r="F1" s="637"/>
    </row>
    <row r="2" spans="1:6" s="1" customFormat="1" ht="16.5" customHeight="1">
      <c r="A2" s="335" t="str">
        <f>PLI!A2</f>
        <v>Tòa nhà Licogi 13 - Khuất Duy Tiến - Nhân Chính - Thanh Xuân - Hà Nội</v>
      </c>
      <c r="E2" s="638" t="s">
        <v>9</v>
      </c>
      <c r="F2" s="638"/>
    </row>
    <row r="3" spans="1:6" s="1" customFormat="1" ht="16.5" customHeight="1">
      <c r="A3" s="336" t="str">
        <f>+'BS'!A3</f>
        <v>Tel: 043 5 534 369           Fax: 042 8 544 107</v>
      </c>
      <c r="B3" s="193"/>
      <c r="C3" s="193"/>
      <c r="D3" s="193"/>
      <c r="E3" s="639"/>
      <c r="F3" s="639"/>
    </row>
    <row r="4" spans="1:6" s="1" customFormat="1" ht="21" customHeight="1">
      <c r="A4" s="337"/>
      <c r="B4" s="53"/>
      <c r="C4" s="53"/>
      <c r="D4" s="53"/>
      <c r="E4" s="53"/>
      <c r="F4" s="178" t="s">
        <v>406</v>
      </c>
    </row>
    <row r="5" spans="1:6" s="1" customFormat="1" ht="21" customHeight="1">
      <c r="A5" s="558" t="s">
        <v>59</v>
      </c>
      <c r="B5" s="558"/>
      <c r="C5" s="558"/>
      <c r="D5" s="558"/>
      <c r="E5" s="558"/>
      <c r="F5" s="558"/>
    </row>
    <row r="6" spans="1:6" s="1" customFormat="1" ht="16.5" customHeight="1">
      <c r="A6" s="564" t="s">
        <v>9</v>
      </c>
      <c r="B6" s="564"/>
      <c r="C6" s="564"/>
      <c r="D6" s="564"/>
      <c r="E6" s="564"/>
      <c r="F6" s="564"/>
    </row>
    <row r="7" spans="1:6" s="1" customFormat="1" ht="15.75" customHeight="1">
      <c r="A7" s="640" t="s">
        <v>126</v>
      </c>
      <c r="B7" s="640"/>
      <c r="C7" s="640"/>
      <c r="D7" s="640"/>
      <c r="E7" s="640"/>
      <c r="F7" s="640"/>
    </row>
    <row r="8" spans="1:6" s="1" customFormat="1" ht="21" customHeight="1">
      <c r="A8" s="100" t="s">
        <v>248</v>
      </c>
      <c r="B8" s="4" t="s">
        <v>498</v>
      </c>
      <c r="F8" s="108"/>
    </row>
    <row r="9" spans="1:6" s="1" customFormat="1" ht="18" customHeight="1">
      <c r="A9" s="557" t="s">
        <v>237</v>
      </c>
      <c r="B9" s="605" t="s">
        <v>392</v>
      </c>
      <c r="C9" s="606"/>
      <c r="D9" s="607"/>
      <c r="E9" s="338" t="s">
        <v>11</v>
      </c>
      <c r="F9" s="339" t="s">
        <v>0</v>
      </c>
    </row>
    <row r="10" spans="1:6" s="1" customFormat="1" ht="15" customHeight="1">
      <c r="A10" s="553"/>
      <c r="B10" s="608"/>
      <c r="C10" s="609"/>
      <c r="D10" s="610"/>
      <c r="E10" s="340" t="s">
        <v>254</v>
      </c>
      <c r="F10" s="229" t="s">
        <v>254</v>
      </c>
    </row>
    <row r="11" spans="1:6" s="1" customFormat="1" ht="19.5" customHeight="1">
      <c r="A11" s="199"/>
      <c r="B11" s="341" t="s">
        <v>393</v>
      </c>
      <c r="C11" s="342"/>
      <c r="D11" s="343"/>
      <c r="E11" s="344">
        <v>22151437708</v>
      </c>
      <c r="F11" s="344">
        <v>17965525076</v>
      </c>
    </row>
    <row r="12" spans="1:6" s="1" customFormat="1" ht="19.5" customHeight="1" outlineLevel="1">
      <c r="A12" s="143"/>
      <c r="B12" s="345" t="s">
        <v>104</v>
      </c>
      <c r="C12" s="346"/>
      <c r="D12" s="347"/>
      <c r="E12" s="348">
        <v>750945869</v>
      </c>
      <c r="F12" s="348">
        <v>1919100764</v>
      </c>
    </row>
    <row r="13" spans="1:6" s="1" customFormat="1" ht="15" customHeight="1" outlineLevel="2">
      <c r="A13" s="143"/>
      <c r="B13" s="349" t="s">
        <v>337</v>
      </c>
      <c r="C13" s="350"/>
      <c r="D13" s="351"/>
      <c r="E13" s="352">
        <v>443733648</v>
      </c>
      <c r="F13" s="352">
        <v>1225301964</v>
      </c>
    </row>
    <row r="14" spans="1:6" s="1" customFormat="1" ht="15" customHeight="1" outlineLevel="2">
      <c r="A14" s="143"/>
      <c r="B14" s="349" t="s">
        <v>430</v>
      </c>
      <c r="C14" s="350"/>
      <c r="D14" s="351"/>
      <c r="E14" s="352"/>
      <c r="F14" s="352">
        <v>62353372</v>
      </c>
    </row>
    <row r="15" spans="1:6" s="1" customFormat="1" ht="15" customHeight="1" outlineLevel="2">
      <c r="A15" s="143"/>
      <c r="B15" s="349" t="s">
        <v>338</v>
      </c>
      <c r="C15" s="350"/>
      <c r="D15" s="351"/>
      <c r="E15" s="353">
        <v>106300573</v>
      </c>
      <c r="F15" s="353">
        <v>144617960</v>
      </c>
    </row>
    <row r="16" spans="1:6" s="1" customFormat="1" ht="15" customHeight="1" outlineLevel="2">
      <c r="A16" s="143"/>
      <c r="B16" s="349" t="s">
        <v>431</v>
      </c>
      <c r="C16" s="350"/>
      <c r="D16" s="351"/>
      <c r="E16" s="352">
        <v>193140320</v>
      </c>
      <c r="F16" s="352">
        <v>473862220</v>
      </c>
    </row>
    <row r="17" spans="1:6" s="1" customFormat="1" ht="15" customHeight="1" outlineLevel="2">
      <c r="A17" s="143"/>
      <c r="B17" s="349" t="s">
        <v>63</v>
      </c>
      <c r="C17" s="350"/>
      <c r="D17" s="351"/>
      <c r="E17" s="353">
        <v>0</v>
      </c>
      <c r="F17" s="353">
        <v>0</v>
      </c>
    </row>
    <row r="18" spans="1:6" s="1" customFormat="1" ht="15" customHeight="1" outlineLevel="2">
      <c r="A18" s="143"/>
      <c r="B18" s="349" t="s">
        <v>62</v>
      </c>
      <c r="C18" s="350"/>
      <c r="D18" s="351"/>
      <c r="E18" s="352">
        <v>7771328</v>
      </c>
      <c r="F18" s="352">
        <v>12965248</v>
      </c>
    </row>
    <row r="19" spans="1:6" s="1" customFormat="1" ht="19.5" customHeight="1" outlineLevel="1">
      <c r="A19" s="143"/>
      <c r="B19" s="345" t="s">
        <v>325</v>
      </c>
      <c r="C19" s="346"/>
      <c r="D19" s="347"/>
      <c r="E19" s="354">
        <v>21400491839</v>
      </c>
      <c r="F19" s="354">
        <v>16046424312</v>
      </c>
    </row>
    <row r="20" spans="1:6" s="1" customFormat="1" ht="15" customHeight="1" outlineLevel="2">
      <c r="A20" s="143"/>
      <c r="B20" s="349" t="s">
        <v>337</v>
      </c>
      <c r="C20" s="350"/>
      <c r="D20" s="351"/>
      <c r="E20" s="355">
        <v>18448200603</v>
      </c>
      <c r="F20" s="355">
        <v>12925695402</v>
      </c>
    </row>
    <row r="21" spans="1:6" s="1" customFormat="1" ht="15" customHeight="1" outlineLevel="2">
      <c r="A21" s="143"/>
      <c r="B21" s="349" t="s">
        <v>338</v>
      </c>
      <c r="C21" s="350"/>
      <c r="D21" s="351"/>
      <c r="E21" s="356">
        <v>12261101</v>
      </c>
      <c r="F21" s="356">
        <v>707387326</v>
      </c>
    </row>
    <row r="22" spans="1:6" s="1" customFormat="1" ht="15" customHeight="1" outlineLevel="2">
      <c r="A22" s="143"/>
      <c r="B22" s="349" t="s">
        <v>390</v>
      </c>
      <c r="C22" s="350"/>
      <c r="D22" s="351"/>
      <c r="E22" s="355"/>
      <c r="F22" s="355">
        <v>5989850</v>
      </c>
    </row>
    <row r="23" spans="1:6" s="1" customFormat="1" ht="15" customHeight="1" outlineLevel="2">
      <c r="A23" s="143"/>
      <c r="B23" s="349" t="s">
        <v>391</v>
      </c>
      <c r="C23" s="350"/>
      <c r="D23" s="351"/>
      <c r="E23" s="355">
        <v>2888995753</v>
      </c>
      <c r="F23" s="355">
        <v>1733805653</v>
      </c>
    </row>
    <row r="24" spans="1:6" s="4" customFormat="1" ht="15" customHeight="1" outlineLevel="2">
      <c r="A24" s="145"/>
      <c r="B24" s="349" t="s">
        <v>58</v>
      </c>
      <c r="C24" s="346"/>
      <c r="D24" s="347"/>
      <c r="E24" s="356">
        <v>0</v>
      </c>
      <c r="F24" s="356">
        <v>0</v>
      </c>
    </row>
    <row r="25" spans="1:6" s="141" customFormat="1" ht="15" customHeight="1" outlineLevel="2">
      <c r="A25" s="138"/>
      <c r="B25" s="349" t="s">
        <v>62</v>
      </c>
      <c r="C25" s="346"/>
      <c r="D25" s="347"/>
      <c r="E25" s="355">
        <v>51034382</v>
      </c>
      <c r="F25" s="355">
        <v>673546081</v>
      </c>
    </row>
    <row r="26" spans="1:6" s="4" customFormat="1" ht="19.5" customHeight="1">
      <c r="A26" s="145"/>
      <c r="B26" s="345" t="s">
        <v>394</v>
      </c>
      <c r="C26" s="346"/>
      <c r="D26" s="347"/>
      <c r="E26" s="348">
        <v>2725462216</v>
      </c>
      <c r="F26" s="348">
        <v>2725462216</v>
      </c>
    </row>
    <row r="27" spans="1:6" s="1" customFormat="1" ht="12.75" customHeight="1" collapsed="1">
      <c r="A27" s="143"/>
      <c r="B27" s="357" t="s">
        <v>337</v>
      </c>
      <c r="C27" s="358"/>
      <c r="D27" s="359"/>
      <c r="E27" s="360"/>
      <c r="F27" s="360"/>
    </row>
    <row r="28" spans="1:6" s="1" customFormat="1" ht="15" customHeight="1" hidden="1" outlineLevel="1">
      <c r="A28" s="143"/>
      <c r="B28" s="349" t="s">
        <v>337</v>
      </c>
      <c r="C28" s="350"/>
      <c r="D28" s="351"/>
      <c r="E28" s="355"/>
      <c r="F28" s="361"/>
    </row>
    <row r="29" spans="1:6" s="1" customFormat="1" ht="15" customHeight="1" outlineLevel="1">
      <c r="A29" s="143"/>
      <c r="B29" s="349" t="s">
        <v>58</v>
      </c>
      <c r="C29" s="350"/>
      <c r="D29" s="351"/>
      <c r="E29" s="355"/>
      <c r="F29" s="361"/>
    </row>
    <row r="30" spans="1:6" s="1" customFormat="1" ht="15" customHeight="1" outlineLevel="1">
      <c r="A30" s="143"/>
      <c r="B30" s="349" t="s">
        <v>431</v>
      </c>
      <c r="C30" s="350"/>
      <c r="D30" s="351"/>
      <c r="E30" s="361">
        <v>2725462216</v>
      </c>
      <c r="F30" s="361">
        <v>2725462216</v>
      </c>
    </row>
    <row r="31" spans="1:6" s="4" customFormat="1" ht="19.5" customHeight="1" hidden="1">
      <c r="A31" s="169"/>
      <c r="B31" s="362" t="s">
        <v>58</v>
      </c>
      <c r="C31" s="362"/>
      <c r="D31" s="362"/>
      <c r="E31" s="363">
        <v>0</v>
      </c>
      <c r="F31" s="363">
        <v>0</v>
      </c>
    </row>
    <row r="32" spans="1:6" s="1" customFormat="1" ht="19.5" customHeight="1">
      <c r="A32" s="560" t="s">
        <v>141</v>
      </c>
      <c r="B32" s="560"/>
      <c r="C32" s="560"/>
      <c r="D32" s="560"/>
      <c r="E32" s="251">
        <v>24876899924</v>
      </c>
      <c r="F32" s="251">
        <v>20690987292</v>
      </c>
    </row>
    <row r="33" spans="1:6" s="1" customFormat="1" ht="12" customHeight="1">
      <c r="A33" s="364"/>
      <c r="B33" s="364"/>
      <c r="C33" s="364"/>
      <c r="D33" s="364"/>
      <c r="E33" s="365"/>
      <c r="F33" s="365"/>
    </row>
    <row r="34" spans="1:6" s="367" customFormat="1" ht="15" customHeight="1">
      <c r="A34" s="557" t="s">
        <v>238</v>
      </c>
      <c r="B34" s="605" t="s">
        <v>309</v>
      </c>
      <c r="C34" s="606"/>
      <c r="D34" s="607"/>
      <c r="E34" s="338" t="str">
        <f>$E$9</f>
        <v>30/06/2014</v>
      </c>
      <c r="F34" s="338" t="str">
        <f>$F$9</f>
        <v>01/01/2014</v>
      </c>
    </row>
    <row r="35" spans="1:6" s="53" customFormat="1" ht="12" customHeight="1">
      <c r="A35" s="553"/>
      <c r="B35" s="608"/>
      <c r="C35" s="609"/>
      <c r="D35" s="610"/>
      <c r="E35" s="340" t="s">
        <v>254</v>
      </c>
      <c r="F35" s="229" t="s">
        <v>254</v>
      </c>
    </row>
    <row r="36" spans="1:6" s="372" customFormat="1" ht="13.5" customHeight="1" collapsed="1">
      <c r="A36" s="368"/>
      <c r="B36" s="369" t="s">
        <v>337</v>
      </c>
      <c r="C36" s="369"/>
      <c r="D36" s="370"/>
      <c r="E36" s="371">
        <v>3488014318</v>
      </c>
      <c r="F36" s="371">
        <v>1445078260</v>
      </c>
    </row>
    <row r="37" spans="1:6" s="53" customFormat="1" ht="21" customHeight="1" hidden="1" outlineLevel="1">
      <c r="A37" s="143"/>
      <c r="B37" s="358" t="s">
        <v>382</v>
      </c>
      <c r="C37" s="373"/>
      <c r="D37" s="359"/>
      <c r="E37" s="161">
        <v>0</v>
      </c>
      <c r="F37" s="161">
        <v>0</v>
      </c>
    </row>
    <row r="38" spans="1:6" s="53" customFormat="1" ht="21" customHeight="1" hidden="1" outlineLevel="1">
      <c r="A38" s="143"/>
      <c r="B38" s="358" t="s">
        <v>441</v>
      </c>
      <c r="C38" s="358"/>
      <c r="D38" s="359"/>
      <c r="E38" s="360">
        <v>0</v>
      </c>
      <c r="F38" s="161">
        <v>0</v>
      </c>
    </row>
    <row r="39" spans="1:6" s="53" customFormat="1" ht="18.75" customHeight="1" hidden="1" outlineLevel="1">
      <c r="A39" s="143"/>
      <c r="B39" s="358" t="s">
        <v>459</v>
      </c>
      <c r="C39" s="358"/>
      <c r="D39" s="359"/>
      <c r="E39" s="360">
        <v>0</v>
      </c>
      <c r="F39" s="161">
        <v>0</v>
      </c>
    </row>
    <row r="40" spans="1:6" s="53" customFormat="1" ht="14.25" customHeight="1" outlineLevel="1">
      <c r="A40" s="143"/>
      <c r="B40" s="358" t="s">
        <v>395</v>
      </c>
      <c r="C40" s="358"/>
      <c r="D40" s="359"/>
      <c r="E40" s="360">
        <v>0</v>
      </c>
      <c r="F40" s="161">
        <v>0</v>
      </c>
    </row>
    <row r="41" spans="1:6" s="372" customFormat="1" ht="15" customHeight="1">
      <c r="A41" s="149"/>
      <c r="B41" s="350" t="s">
        <v>338</v>
      </c>
      <c r="C41" s="350"/>
      <c r="D41" s="351"/>
      <c r="E41" s="374">
        <v>1035177635</v>
      </c>
      <c r="F41" s="374">
        <v>1058674151</v>
      </c>
    </row>
    <row r="42" spans="1:6" s="372" customFormat="1" ht="15" customHeight="1">
      <c r="A42" s="149"/>
      <c r="B42" s="350" t="s">
        <v>390</v>
      </c>
      <c r="C42" s="350"/>
      <c r="D42" s="351"/>
      <c r="E42" s="361">
        <v>0</v>
      </c>
      <c r="F42" s="361">
        <v>82001479</v>
      </c>
    </row>
    <row r="43" spans="1:6" s="53" customFormat="1" ht="15" customHeight="1">
      <c r="A43" s="143"/>
      <c r="B43" s="350" t="s">
        <v>391</v>
      </c>
      <c r="C43" s="358"/>
      <c r="D43" s="359"/>
      <c r="E43" s="361">
        <v>600679823</v>
      </c>
      <c r="F43" s="361">
        <v>319008340</v>
      </c>
    </row>
    <row r="44" spans="1:6" s="53" customFormat="1" ht="15" customHeight="1">
      <c r="A44" s="143"/>
      <c r="B44" s="350" t="s">
        <v>58</v>
      </c>
      <c r="C44" s="358"/>
      <c r="D44" s="359"/>
      <c r="E44" s="361"/>
      <c r="F44" s="361"/>
    </row>
    <row r="45" spans="1:6" s="53" customFormat="1" ht="15" customHeight="1">
      <c r="A45" s="375"/>
      <c r="B45" s="376" t="s">
        <v>62</v>
      </c>
      <c r="C45" s="377"/>
      <c r="D45" s="378"/>
      <c r="E45" s="379">
        <v>164185025</v>
      </c>
      <c r="F45" s="380">
        <v>194267669</v>
      </c>
    </row>
    <row r="46" spans="1:6" s="193" customFormat="1" ht="15" customHeight="1">
      <c r="A46" s="602" t="s">
        <v>141</v>
      </c>
      <c r="B46" s="603"/>
      <c r="C46" s="603"/>
      <c r="D46" s="604"/>
      <c r="E46" s="381">
        <v>5288056801</v>
      </c>
      <c r="F46" s="381">
        <v>3099029899</v>
      </c>
    </row>
    <row r="47" spans="1:6" s="53" customFormat="1" ht="11.25" customHeight="1">
      <c r="A47" s="337"/>
      <c r="B47" s="337"/>
      <c r="C47" s="337"/>
      <c r="D47" s="337"/>
      <c r="E47" s="383"/>
      <c r="F47" s="383"/>
    </row>
    <row r="48" spans="1:6" s="1" customFormat="1" ht="15" customHeight="1">
      <c r="A48" s="557" t="s">
        <v>249</v>
      </c>
      <c r="B48" s="605" t="s">
        <v>96</v>
      </c>
      <c r="C48" s="606"/>
      <c r="D48" s="607"/>
      <c r="E48" s="338" t="str">
        <f>$E$9</f>
        <v>30/06/2014</v>
      </c>
      <c r="F48" s="338" t="str">
        <f>$F$9</f>
        <v>01/01/2014</v>
      </c>
    </row>
    <row r="49" spans="1:6" s="1" customFormat="1" ht="15" customHeight="1">
      <c r="A49" s="553"/>
      <c r="B49" s="608"/>
      <c r="C49" s="609"/>
      <c r="D49" s="610"/>
      <c r="E49" s="340" t="s">
        <v>254</v>
      </c>
      <c r="F49" s="229" t="s">
        <v>254</v>
      </c>
    </row>
    <row r="50" spans="1:6" s="103" customFormat="1" ht="15" customHeight="1" collapsed="1">
      <c r="A50" s="385"/>
      <c r="B50" s="386" t="s">
        <v>331</v>
      </c>
      <c r="C50" s="387"/>
      <c r="D50" s="388"/>
      <c r="E50" s="389">
        <v>13353686281</v>
      </c>
      <c r="F50" s="389">
        <v>13405600435</v>
      </c>
    </row>
    <row r="51" spans="1:6" s="152" customFormat="1" ht="19.5" customHeight="1" hidden="1" outlineLevel="2">
      <c r="A51" s="149"/>
      <c r="B51" s="349" t="s">
        <v>287</v>
      </c>
      <c r="C51" s="350"/>
      <c r="D51" s="351"/>
      <c r="E51" s="390">
        <v>2263371040</v>
      </c>
      <c r="F51" s="390">
        <v>1522423140</v>
      </c>
    </row>
    <row r="52" spans="1:6" s="152" customFormat="1" ht="19.5" customHeight="1" hidden="1" outlineLevel="2">
      <c r="A52" s="149"/>
      <c r="B52" s="349" t="s">
        <v>430</v>
      </c>
      <c r="C52" s="350"/>
      <c r="D52" s="351"/>
      <c r="E52" s="356"/>
      <c r="F52" s="356">
        <v>28695702</v>
      </c>
    </row>
    <row r="53" spans="1:6" s="152" customFormat="1" ht="19.5" customHeight="1" hidden="1" outlineLevel="2">
      <c r="A53" s="149"/>
      <c r="B53" s="349" t="s">
        <v>339</v>
      </c>
      <c r="C53" s="350"/>
      <c r="D53" s="351"/>
      <c r="E53" s="356">
        <v>2512166178</v>
      </c>
      <c r="F53" s="356">
        <v>2730113424</v>
      </c>
    </row>
    <row r="54" spans="1:6" s="152" customFormat="1" ht="19.5" customHeight="1" hidden="1" outlineLevel="2">
      <c r="A54" s="149"/>
      <c r="B54" s="349" t="s">
        <v>391</v>
      </c>
      <c r="C54" s="350"/>
      <c r="D54" s="351"/>
      <c r="E54" s="356">
        <v>1652167624</v>
      </c>
      <c r="F54" s="356">
        <v>1638107573</v>
      </c>
    </row>
    <row r="55" spans="1:6" s="152" customFormat="1" ht="19.5" customHeight="1" hidden="1" outlineLevel="2">
      <c r="A55" s="149"/>
      <c r="B55" s="349" t="s">
        <v>63</v>
      </c>
      <c r="C55" s="350"/>
      <c r="D55" s="351"/>
      <c r="E55" s="361"/>
      <c r="F55" s="361"/>
    </row>
    <row r="56" spans="1:6" s="152" customFormat="1" ht="19.5" customHeight="1" hidden="1" outlineLevel="2">
      <c r="A56" s="149"/>
      <c r="B56" s="349" t="s">
        <v>62</v>
      </c>
      <c r="C56" s="350"/>
      <c r="D56" s="351"/>
      <c r="E56" s="384">
        <v>6925981439</v>
      </c>
      <c r="F56" s="361">
        <v>7486260596</v>
      </c>
    </row>
    <row r="57" spans="1:6" s="103" customFormat="1" ht="15" customHeight="1" collapsed="1">
      <c r="A57" s="391"/>
      <c r="B57" s="392" t="s">
        <v>340</v>
      </c>
      <c r="C57" s="393"/>
      <c r="D57" s="394"/>
      <c r="E57" s="395">
        <v>287132210</v>
      </c>
      <c r="F57" s="395">
        <v>98938138</v>
      </c>
    </row>
    <row r="58" spans="1:6" s="152" customFormat="1" ht="19.5" customHeight="1" hidden="1" outlineLevel="1">
      <c r="A58" s="396"/>
      <c r="B58" s="349" t="s">
        <v>287</v>
      </c>
      <c r="C58" s="350"/>
      <c r="D58" s="351"/>
      <c r="E58" s="397">
        <v>200022730</v>
      </c>
      <c r="F58" s="397">
        <v>59279730</v>
      </c>
    </row>
    <row r="59" spans="1:6" s="152" customFormat="1" ht="19.5" customHeight="1" hidden="1" outlineLevel="1">
      <c r="A59" s="396"/>
      <c r="B59" s="349" t="s">
        <v>430</v>
      </c>
      <c r="C59" s="350"/>
      <c r="D59" s="351"/>
      <c r="E59" s="361"/>
      <c r="F59" s="361"/>
    </row>
    <row r="60" spans="1:6" s="152" customFormat="1" ht="19.5" customHeight="1" hidden="1" outlineLevel="1">
      <c r="A60" s="396"/>
      <c r="B60" s="349" t="s">
        <v>339</v>
      </c>
      <c r="C60" s="350"/>
      <c r="D60" s="351"/>
      <c r="E60" s="356">
        <v>72554000</v>
      </c>
      <c r="F60" s="356">
        <v>2895000</v>
      </c>
    </row>
    <row r="61" spans="1:6" s="152" customFormat="1" ht="19.5" customHeight="1" hidden="1" outlineLevel="1">
      <c r="A61" s="396"/>
      <c r="B61" s="349" t="s">
        <v>391</v>
      </c>
      <c r="C61" s="350"/>
      <c r="D61" s="351"/>
      <c r="E61" s="355">
        <v>13458923</v>
      </c>
      <c r="F61" s="355">
        <v>35666851</v>
      </c>
    </row>
    <row r="62" spans="1:6" s="152" customFormat="1" ht="19.5" customHeight="1" hidden="1" outlineLevel="1">
      <c r="A62" s="396"/>
      <c r="B62" s="349" t="s">
        <v>62</v>
      </c>
      <c r="C62" s="350"/>
      <c r="D62" s="351"/>
      <c r="E62" s="384">
        <v>1096557</v>
      </c>
      <c r="F62" s="361">
        <v>1096557</v>
      </c>
    </row>
    <row r="63" spans="1:6" s="103" customFormat="1" ht="15" customHeight="1" collapsed="1">
      <c r="A63" s="391"/>
      <c r="B63" s="392" t="s">
        <v>292</v>
      </c>
      <c r="C63" s="393"/>
      <c r="D63" s="394"/>
      <c r="E63" s="398">
        <v>359589030638</v>
      </c>
      <c r="F63" s="398">
        <v>541642869512</v>
      </c>
    </row>
    <row r="64" spans="1:6" s="152" customFormat="1" ht="19.5" customHeight="1" hidden="1" outlineLevel="1">
      <c r="A64" s="396"/>
      <c r="B64" s="349" t="s">
        <v>287</v>
      </c>
      <c r="C64" s="350"/>
      <c r="D64" s="351"/>
      <c r="E64" s="361">
        <v>178824749619</v>
      </c>
      <c r="F64" s="361">
        <v>183012720968</v>
      </c>
    </row>
    <row r="65" spans="1:6" s="152" customFormat="1" ht="19.5" customHeight="1" hidden="1" outlineLevel="1">
      <c r="A65" s="396"/>
      <c r="B65" s="349" t="s">
        <v>430</v>
      </c>
      <c r="C65" s="350"/>
      <c r="D65" s="351"/>
      <c r="E65" s="356"/>
      <c r="F65" s="356">
        <v>118330112388</v>
      </c>
    </row>
    <row r="66" spans="1:6" s="152" customFormat="1" ht="19.5" customHeight="1" hidden="1" outlineLevel="1">
      <c r="A66" s="396"/>
      <c r="B66" s="349" t="s">
        <v>339</v>
      </c>
      <c r="C66" s="350"/>
      <c r="D66" s="351"/>
      <c r="E66" s="398">
        <v>73809020276</v>
      </c>
      <c r="F66" s="398">
        <v>95566529240</v>
      </c>
    </row>
    <row r="67" spans="1:6" s="152" customFormat="1" ht="19.5" customHeight="1" hidden="1" outlineLevel="1">
      <c r="A67" s="396"/>
      <c r="B67" s="349" t="s">
        <v>391</v>
      </c>
      <c r="C67" s="350"/>
      <c r="D67" s="351"/>
      <c r="E67" s="356">
        <v>87381635666</v>
      </c>
      <c r="F67" s="356">
        <v>126467908354</v>
      </c>
    </row>
    <row r="68" spans="1:6" s="152" customFormat="1" ht="19.5" customHeight="1" hidden="1" outlineLevel="1">
      <c r="A68" s="396"/>
      <c r="B68" s="349" t="s">
        <v>64</v>
      </c>
      <c r="C68" s="350"/>
      <c r="D68" s="351"/>
      <c r="E68" s="361"/>
      <c r="F68" s="361"/>
    </row>
    <row r="69" spans="1:6" s="152" customFormat="1" ht="19.5" customHeight="1" hidden="1" outlineLevel="1">
      <c r="A69" s="396"/>
      <c r="B69" s="349" t="s">
        <v>62</v>
      </c>
      <c r="C69" s="350"/>
      <c r="D69" s="351"/>
      <c r="E69" s="361">
        <v>19573625077</v>
      </c>
      <c r="F69" s="361">
        <v>18265598562</v>
      </c>
    </row>
    <row r="70" spans="1:6" s="103" customFormat="1" ht="15" customHeight="1">
      <c r="A70" s="391"/>
      <c r="B70" s="392" t="s">
        <v>97</v>
      </c>
      <c r="C70" s="393"/>
      <c r="D70" s="394"/>
      <c r="E70" s="395">
        <v>10621728369</v>
      </c>
      <c r="F70" s="395">
        <v>7932927098</v>
      </c>
    </row>
    <row r="71" spans="1:6" s="152" customFormat="1" ht="19.5" customHeight="1" outlineLevel="1">
      <c r="A71" s="396"/>
      <c r="B71" s="349" t="s">
        <v>287</v>
      </c>
      <c r="C71" s="350"/>
      <c r="D71" s="351"/>
      <c r="E71" s="399">
        <v>169573991</v>
      </c>
      <c r="F71" s="399">
        <v>169573991</v>
      </c>
    </row>
    <row r="72" spans="1:6" s="152" customFormat="1" ht="19.5" customHeight="1" hidden="1" outlineLevel="1">
      <c r="A72" s="396"/>
      <c r="B72" s="349" t="s">
        <v>339</v>
      </c>
      <c r="C72" s="350"/>
      <c r="D72" s="351"/>
      <c r="E72" s="356">
        <v>2251251728</v>
      </c>
      <c r="F72" s="356">
        <v>2251251728</v>
      </c>
    </row>
    <row r="73" spans="1:6" s="152" customFormat="1" ht="19.5" customHeight="1" hidden="1" outlineLevel="1">
      <c r="A73" s="396"/>
      <c r="B73" s="349" t="s">
        <v>391</v>
      </c>
      <c r="C73" s="350"/>
      <c r="D73" s="351"/>
      <c r="E73" s="361">
        <v>18485517</v>
      </c>
      <c r="F73" s="361">
        <v>18485517</v>
      </c>
    </row>
    <row r="74" spans="1:6" s="152" customFormat="1" ht="19.5" customHeight="1" hidden="1" outlineLevel="1">
      <c r="A74" s="396"/>
      <c r="B74" s="349" t="s">
        <v>62</v>
      </c>
      <c r="C74" s="350"/>
      <c r="D74" s="351"/>
      <c r="E74" s="361">
        <v>8182417133</v>
      </c>
      <c r="F74" s="361">
        <v>5493615862</v>
      </c>
    </row>
    <row r="75" spans="1:6" s="152" customFormat="1" ht="19.5" customHeight="1" hidden="1" outlineLevel="1">
      <c r="A75" s="396"/>
      <c r="B75" s="349" t="s">
        <v>430</v>
      </c>
      <c r="C75" s="350"/>
      <c r="D75" s="351"/>
      <c r="E75" s="361"/>
      <c r="F75" s="361">
        <v>0</v>
      </c>
    </row>
    <row r="76" spans="1:6" s="103" customFormat="1" ht="15" customHeight="1" collapsed="1">
      <c r="A76" s="400"/>
      <c r="B76" s="392" t="s">
        <v>310</v>
      </c>
      <c r="C76" s="393"/>
      <c r="D76" s="394"/>
      <c r="E76" s="395">
        <v>0</v>
      </c>
      <c r="F76" s="395"/>
    </row>
    <row r="77" spans="1:6" s="141" customFormat="1" ht="19.5" customHeight="1" hidden="1" outlineLevel="1">
      <c r="A77" s="138"/>
      <c r="B77" s="349" t="s">
        <v>287</v>
      </c>
      <c r="C77" s="346"/>
      <c r="D77" s="347"/>
      <c r="E77" s="361">
        <v>0</v>
      </c>
      <c r="F77" s="361"/>
    </row>
    <row r="78" spans="1:6" s="141" customFormat="1" ht="19.5" customHeight="1" hidden="1" outlineLevel="1">
      <c r="A78" s="401"/>
      <c r="B78" s="402" t="s">
        <v>64</v>
      </c>
      <c r="C78" s="403"/>
      <c r="D78" s="404"/>
      <c r="E78" s="379"/>
      <c r="F78" s="379"/>
    </row>
    <row r="79" spans="1:6" s="1" customFormat="1" ht="18" customHeight="1">
      <c r="A79" s="602" t="s">
        <v>141</v>
      </c>
      <c r="B79" s="603"/>
      <c r="C79" s="603"/>
      <c r="D79" s="604"/>
      <c r="E79" s="381">
        <v>383851577498</v>
      </c>
      <c r="F79" s="251">
        <v>563080335183</v>
      </c>
    </row>
    <row r="80" spans="1:6" s="1" customFormat="1" ht="18.75" customHeight="1">
      <c r="A80" s="100"/>
      <c r="B80" s="4"/>
      <c r="E80" s="383"/>
      <c r="F80" s="221"/>
    </row>
    <row r="81" spans="1:6" s="1" customFormat="1" ht="13.5" customHeight="1">
      <c r="A81" s="100"/>
      <c r="B81" s="4"/>
      <c r="E81" s="383"/>
      <c r="F81" s="383"/>
    </row>
    <row r="82" spans="1:6" s="1" customFormat="1" ht="13.5" customHeight="1">
      <c r="A82" s="100"/>
      <c r="B82" s="4"/>
      <c r="E82" s="383"/>
      <c r="F82" s="383"/>
    </row>
    <row r="83" spans="1:6" s="1" customFormat="1" ht="13.5" customHeight="1">
      <c r="A83" s="100"/>
      <c r="B83" s="4"/>
      <c r="E83" s="383"/>
      <c r="F83" s="383"/>
    </row>
    <row r="84" spans="1:6" s="1" customFormat="1" ht="13.5" customHeight="1">
      <c r="A84" s="100"/>
      <c r="B84" s="4"/>
      <c r="E84" s="383"/>
      <c r="F84" s="383"/>
    </row>
    <row r="85" spans="1:6" s="1" customFormat="1" ht="13.5" customHeight="1">
      <c r="A85" s="100"/>
      <c r="B85" s="4"/>
      <c r="E85" s="383"/>
      <c r="F85" s="221"/>
    </row>
    <row r="86" spans="1:6" s="1" customFormat="1" ht="13.5" customHeight="1">
      <c r="A86" s="100"/>
      <c r="B86" s="4"/>
      <c r="E86" s="383"/>
      <c r="F86" s="383"/>
    </row>
    <row r="87" spans="1:6" s="1" customFormat="1" ht="13.5" customHeight="1">
      <c r="A87" s="100"/>
      <c r="B87" s="4"/>
      <c r="E87" s="383"/>
      <c r="F87" s="221"/>
    </row>
    <row r="88" spans="1:6" s="1" customFormat="1" ht="13.5" customHeight="1">
      <c r="A88" s="100"/>
      <c r="B88" s="4"/>
      <c r="E88" s="383"/>
      <c r="F88" s="221"/>
    </row>
    <row r="89" spans="1:6" s="1" customFormat="1" ht="13.5" customHeight="1">
      <c r="A89" s="100"/>
      <c r="B89" s="4"/>
      <c r="E89" s="383"/>
      <c r="F89" s="221"/>
    </row>
    <row r="90" spans="1:6" s="1" customFormat="1" ht="13.5" customHeight="1">
      <c r="A90" s="100"/>
      <c r="B90" s="4"/>
      <c r="E90" s="383"/>
      <c r="F90" s="221"/>
    </row>
    <row r="91" spans="1:6" s="1" customFormat="1" ht="13.5" customHeight="1">
      <c r="A91" s="100"/>
      <c r="B91" s="4"/>
      <c r="E91" s="383"/>
      <c r="F91" s="221"/>
    </row>
    <row r="92" spans="1:6" s="1" customFormat="1" ht="13.5" customHeight="1">
      <c r="A92" s="100"/>
      <c r="B92" s="4"/>
      <c r="E92" s="383"/>
      <c r="F92" s="221"/>
    </row>
    <row r="93" spans="1:6" s="1" customFormat="1" ht="13.5" customHeight="1">
      <c r="A93" s="100"/>
      <c r="B93" s="4"/>
      <c r="E93" s="383"/>
      <c r="F93" s="221"/>
    </row>
    <row r="94" spans="1:6" s="1" customFormat="1" ht="13.5" customHeight="1">
      <c r="A94" s="100"/>
      <c r="B94" s="4"/>
      <c r="E94" s="383"/>
      <c r="F94" s="221"/>
    </row>
    <row r="95" spans="1:6" s="1" customFormat="1" ht="13.5" customHeight="1">
      <c r="A95" s="100"/>
      <c r="B95" s="4"/>
      <c r="E95" s="383"/>
      <c r="F95" s="221"/>
    </row>
    <row r="96" spans="1:6" s="1" customFormat="1" ht="13.5" customHeight="1">
      <c r="A96" s="100"/>
      <c r="B96" s="4"/>
      <c r="E96" s="383"/>
      <c r="F96" s="221"/>
    </row>
    <row r="97" spans="1:6" s="1" customFormat="1" ht="13.5" customHeight="1">
      <c r="A97" s="100"/>
      <c r="B97" s="4"/>
      <c r="E97" s="383"/>
      <c r="F97" s="221"/>
    </row>
    <row r="98" spans="1:6" s="1" customFormat="1" ht="13.5" customHeight="1">
      <c r="A98" s="100"/>
      <c r="B98" s="4"/>
      <c r="E98" s="383"/>
      <c r="F98" s="221"/>
    </row>
    <row r="99" spans="1:6" s="1" customFormat="1" ht="13.5" customHeight="1">
      <c r="A99" s="100"/>
      <c r="B99" s="4"/>
      <c r="E99" s="383"/>
      <c r="F99" s="221"/>
    </row>
    <row r="100" spans="1:6" s="1" customFormat="1" ht="13.5" customHeight="1">
      <c r="A100" s="100"/>
      <c r="B100" s="4"/>
      <c r="E100" s="383"/>
      <c r="F100" s="221"/>
    </row>
    <row r="101" spans="1:6" s="1" customFormat="1" ht="13.5" customHeight="1">
      <c r="A101" s="100"/>
      <c r="B101" s="4"/>
      <c r="E101" s="383"/>
      <c r="F101" s="221"/>
    </row>
    <row r="102" spans="1:6" s="1" customFormat="1" ht="13.5" customHeight="1">
      <c r="A102" s="100"/>
      <c r="B102" s="4"/>
      <c r="E102" s="383"/>
      <c r="F102" s="221"/>
    </row>
    <row r="103" spans="1:6" s="1" customFormat="1" ht="13.5" customHeight="1">
      <c r="A103" s="100"/>
      <c r="B103" s="4"/>
      <c r="E103" s="383"/>
      <c r="F103" s="221"/>
    </row>
    <row r="104" spans="1:6" s="1" customFormat="1" ht="13.5" customHeight="1">
      <c r="A104" s="100"/>
      <c r="B104" s="4"/>
      <c r="E104" s="383"/>
      <c r="F104" s="221"/>
    </row>
    <row r="105" spans="1:6" s="1" customFormat="1" ht="13.5" customHeight="1">
      <c r="A105" s="100"/>
      <c r="B105" s="4"/>
      <c r="E105" s="383"/>
      <c r="F105" s="221"/>
    </row>
    <row r="106" spans="1:6" s="1" customFormat="1" ht="13.5" customHeight="1">
      <c r="A106" s="100"/>
      <c r="B106" s="4"/>
      <c r="E106" s="383"/>
      <c r="F106" s="221"/>
    </row>
    <row r="107" spans="1:6" s="1" customFormat="1" ht="13.5" customHeight="1">
      <c r="A107" s="100"/>
      <c r="B107" s="4"/>
      <c r="E107" s="383"/>
      <c r="F107" s="221"/>
    </row>
    <row r="108" spans="1:6" s="1" customFormat="1" ht="13.5" customHeight="1">
      <c r="A108" s="100"/>
      <c r="B108" s="4"/>
      <c r="E108" s="383"/>
      <c r="F108" s="221"/>
    </row>
    <row r="109" spans="1:6" s="1" customFormat="1" ht="13.5" customHeight="1">
      <c r="A109" s="100"/>
      <c r="B109" s="4"/>
      <c r="E109" s="383"/>
      <c r="F109" s="221"/>
    </row>
    <row r="110" spans="1:6" s="1" customFormat="1" ht="13.5" customHeight="1">
      <c r="A110" s="100"/>
      <c r="B110" s="4"/>
      <c r="E110" s="383"/>
      <c r="F110" s="221"/>
    </row>
    <row r="111" spans="1:6" s="1" customFormat="1" ht="13.5" customHeight="1">
      <c r="A111" s="100"/>
      <c r="B111" s="4"/>
      <c r="E111" s="383"/>
      <c r="F111" s="221"/>
    </row>
    <row r="112" spans="1:6" s="1" customFormat="1" ht="13.5" customHeight="1">
      <c r="A112" s="100"/>
      <c r="B112" s="4"/>
      <c r="E112" s="383"/>
      <c r="F112" s="221"/>
    </row>
    <row r="113" spans="1:6" s="1" customFormat="1" ht="13.5" customHeight="1">
      <c r="A113" s="100"/>
      <c r="B113" s="4"/>
      <c r="E113" s="383"/>
      <c r="F113" s="221"/>
    </row>
    <row r="114" spans="1:6" s="1" customFormat="1" ht="13.5" customHeight="1">
      <c r="A114" s="100"/>
      <c r="B114" s="4"/>
      <c r="E114" s="383"/>
      <c r="F114" s="221"/>
    </row>
    <row r="115" spans="1:6" s="1" customFormat="1" ht="13.5" customHeight="1">
      <c r="A115" s="100"/>
      <c r="B115" s="4"/>
      <c r="E115" s="383"/>
      <c r="F115" s="221"/>
    </row>
    <row r="116" spans="1:6" s="1" customFormat="1" ht="13.5" customHeight="1">
      <c r="A116" s="100"/>
      <c r="B116" s="4"/>
      <c r="E116" s="383"/>
      <c r="F116" s="221"/>
    </row>
    <row r="117" spans="1:6" s="1" customFormat="1" ht="13.5" customHeight="1">
      <c r="A117" s="100"/>
      <c r="B117" s="4"/>
      <c r="E117" s="383"/>
      <c r="F117" s="221"/>
    </row>
    <row r="118" spans="1:6" s="1" customFormat="1" ht="13.5" customHeight="1">
      <c r="A118" s="100"/>
      <c r="B118" s="4"/>
      <c r="E118" s="383"/>
      <c r="F118" s="221"/>
    </row>
    <row r="119" spans="1:6" s="1" customFormat="1" ht="13.5" customHeight="1">
      <c r="A119" s="100"/>
      <c r="B119" s="4"/>
      <c r="E119" s="383"/>
      <c r="F119" s="221"/>
    </row>
    <row r="120" spans="1:6" s="1" customFormat="1" ht="13.5" customHeight="1">
      <c r="A120" s="100"/>
      <c r="B120" s="4"/>
      <c r="E120" s="383"/>
      <c r="F120" s="221"/>
    </row>
    <row r="121" spans="1:6" s="1" customFormat="1" ht="13.5" customHeight="1">
      <c r="A121" s="100"/>
      <c r="B121" s="4"/>
      <c r="E121" s="383"/>
      <c r="F121" s="221"/>
    </row>
    <row r="122" spans="1:6" s="1" customFormat="1" ht="13.5" customHeight="1">
      <c r="A122" s="100"/>
      <c r="B122" s="4"/>
      <c r="E122" s="383"/>
      <c r="F122" s="221"/>
    </row>
    <row r="123" spans="1:6" s="1" customFormat="1" ht="13.5" customHeight="1">
      <c r="A123" s="100"/>
      <c r="B123" s="4"/>
      <c r="E123" s="383"/>
      <c r="F123" s="221"/>
    </row>
    <row r="124" spans="1:6" s="1" customFormat="1" ht="13.5" customHeight="1">
      <c r="A124" s="100"/>
      <c r="B124" s="4"/>
      <c r="E124" s="383"/>
      <c r="F124" s="221"/>
    </row>
    <row r="125" spans="1:6" s="1" customFormat="1" ht="13.5" customHeight="1">
      <c r="A125" s="100"/>
      <c r="B125" s="4"/>
      <c r="E125" s="383"/>
      <c r="F125" s="221"/>
    </row>
    <row r="126" spans="1:6" s="1" customFormat="1" ht="13.5" customHeight="1">
      <c r="A126" s="100"/>
      <c r="B126" s="4"/>
      <c r="E126" s="383"/>
      <c r="F126" s="221"/>
    </row>
    <row r="127" spans="1:6" s="1" customFormat="1" ht="13.5" customHeight="1">
      <c r="A127" s="100"/>
      <c r="B127" s="4"/>
      <c r="E127" s="383"/>
      <c r="F127" s="221"/>
    </row>
    <row r="128" spans="1:6" s="1" customFormat="1" ht="13.5" customHeight="1">
      <c r="A128" s="100"/>
      <c r="B128" s="4"/>
      <c r="E128" s="383"/>
      <c r="F128" s="221"/>
    </row>
    <row r="129" spans="1:6" s="1" customFormat="1" ht="13.5" customHeight="1">
      <c r="A129" s="100"/>
      <c r="B129" s="4"/>
      <c r="E129" s="383"/>
      <c r="F129" s="221"/>
    </row>
    <row r="130" spans="1:5" s="1" customFormat="1" ht="18" customHeight="1">
      <c r="A130" s="405" t="s">
        <v>239</v>
      </c>
      <c r="B130" s="406" t="s">
        <v>293</v>
      </c>
      <c r="C130" s="158"/>
      <c r="E130" s="383"/>
    </row>
    <row r="131" spans="1:6" s="1" customFormat="1" ht="18" customHeight="1">
      <c r="A131" s="407"/>
      <c r="B131" s="4"/>
      <c r="E131" s="383"/>
      <c r="F131" s="196" t="s">
        <v>203</v>
      </c>
    </row>
    <row r="132" spans="1:6" s="1" customFormat="1" ht="16.5" customHeight="1">
      <c r="A132" s="611"/>
      <c r="B132" s="613" t="s">
        <v>127</v>
      </c>
      <c r="C132" s="615"/>
      <c r="D132" s="569" t="s">
        <v>335</v>
      </c>
      <c r="E132" s="569" t="s">
        <v>341</v>
      </c>
      <c r="F132" s="556" t="s">
        <v>141</v>
      </c>
    </row>
    <row r="133" spans="1:6" s="1" customFormat="1" ht="16.5" customHeight="1">
      <c r="A133" s="612"/>
      <c r="B133" s="616"/>
      <c r="C133" s="618"/>
      <c r="D133" s="560"/>
      <c r="E133" s="560"/>
      <c r="F133" s="556"/>
    </row>
    <row r="134" spans="1:6" s="1" customFormat="1" ht="17.25" customHeight="1">
      <c r="A134" s="199"/>
      <c r="B134" s="341" t="s">
        <v>332</v>
      </c>
      <c r="C134" s="408"/>
      <c r="D134" s="344"/>
      <c r="E134" s="344"/>
      <c r="F134" s="243"/>
    </row>
    <row r="135" spans="1:6" s="1" customFormat="1" ht="15.75" customHeight="1">
      <c r="A135" s="145"/>
      <c r="B135" s="409" t="s">
        <v>3</v>
      </c>
      <c r="C135" s="410"/>
      <c r="D135" s="360">
        <v>10831188256</v>
      </c>
      <c r="E135" s="360">
        <v>6519478674</v>
      </c>
      <c r="F135" s="161">
        <v>17350666930</v>
      </c>
    </row>
    <row r="136" spans="1:6" s="1" customFormat="1" ht="15.75" customHeight="1">
      <c r="A136" s="145"/>
      <c r="B136" s="409" t="s">
        <v>294</v>
      </c>
      <c r="C136" s="410"/>
      <c r="D136" s="360"/>
      <c r="E136" s="360">
        <v>0</v>
      </c>
      <c r="F136" s="161">
        <v>0</v>
      </c>
    </row>
    <row r="137" spans="1:6" s="1" customFormat="1" ht="15.75" customHeight="1" hidden="1">
      <c r="A137" s="145"/>
      <c r="B137" s="409" t="s">
        <v>295</v>
      </c>
      <c r="C137" s="410"/>
      <c r="D137" s="360">
        <v>0</v>
      </c>
      <c r="E137" s="360">
        <v>0</v>
      </c>
      <c r="F137" s="161">
        <v>0</v>
      </c>
    </row>
    <row r="138" spans="1:6" s="1" customFormat="1" ht="15.75" customHeight="1">
      <c r="A138" s="145"/>
      <c r="B138" s="409" t="s">
        <v>133</v>
      </c>
      <c r="C138" s="410"/>
      <c r="D138" s="360">
        <v>0</v>
      </c>
      <c r="E138" s="360"/>
      <c r="F138" s="161">
        <v>0</v>
      </c>
    </row>
    <row r="139" spans="1:6" s="1" customFormat="1" ht="15.75" customHeight="1" hidden="1">
      <c r="A139" s="145"/>
      <c r="B139" s="409" t="s">
        <v>296</v>
      </c>
      <c r="C139" s="410"/>
      <c r="D139" s="360">
        <v>0</v>
      </c>
      <c r="E139" s="360">
        <v>0</v>
      </c>
      <c r="F139" s="161">
        <v>0</v>
      </c>
    </row>
    <row r="140" spans="1:6" s="1" customFormat="1" ht="15.75" customHeight="1">
      <c r="A140" s="145"/>
      <c r="B140" s="409" t="s">
        <v>134</v>
      </c>
      <c r="C140" s="410"/>
      <c r="D140" s="360">
        <v>0</v>
      </c>
      <c r="E140" s="360">
        <v>0</v>
      </c>
      <c r="F140" s="161">
        <v>0</v>
      </c>
    </row>
    <row r="141" spans="1:6" s="4" customFormat="1" ht="15.75" customHeight="1">
      <c r="A141" s="145"/>
      <c r="B141" s="412" t="s">
        <v>481</v>
      </c>
      <c r="C141" s="413"/>
      <c r="D141" s="411">
        <v>10831188256</v>
      </c>
      <c r="E141" s="411">
        <v>6519478674</v>
      </c>
      <c r="F141" s="411">
        <v>17350666930</v>
      </c>
    </row>
    <row r="142" spans="1:6" s="1" customFormat="1" ht="15" customHeight="1" hidden="1">
      <c r="A142" s="145"/>
      <c r="B142" s="409" t="s">
        <v>130</v>
      </c>
      <c r="C142" s="410"/>
      <c r="D142" s="360">
        <v>14232025545</v>
      </c>
      <c r="E142" s="360">
        <v>5891291504</v>
      </c>
      <c r="F142" s="161">
        <v>20123317049</v>
      </c>
    </row>
    <row r="143" spans="1:6" s="1" customFormat="1" ht="15.75" customHeight="1">
      <c r="A143" s="145"/>
      <c r="B143" s="414" t="s">
        <v>135</v>
      </c>
      <c r="C143" s="413"/>
      <c r="D143" s="411"/>
      <c r="E143" s="411"/>
      <c r="F143" s="161"/>
    </row>
    <row r="144" spans="1:6" s="1" customFormat="1" ht="15.75" customHeight="1">
      <c r="A144" s="145"/>
      <c r="B144" s="409" t="s">
        <v>3</v>
      </c>
      <c r="C144" s="410"/>
      <c r="D144" s="360">
        <v>-4672884824.473672</v>
      </c>
      <c r="E144" s="360">
        <v>-3558229111</v>
      </c>
      <c r="F144" s="161">
        <v>-8231113935.473672</v>
      </c>
    </row>
    <row r="145" spans="1:6" s="1" customFormat="1" ht="15.75" customHeight="1">
      <c r="A145" s="145"/>
      <c r="B145" s="409" t="s">
        <v>125</v>
      </c>
      <c r="C145" s="410"/>
      <c r="D145" s="360">
        <v>-633141773</v>
      </c>
      <c r="E145" s="360">
        <v>-967550861</v>
      </c>
      <c r="F145" s="161">
        <v>-1600692634</v>
      </c>
    </row>
    <row r="146" spans="1:6" s="1" customFormat="1" ht="15.75" customHeight="1" hidden="1">
      <c r="A146" s="145"/>
      <c r="B146" s="409" t="s">
        <v>295</v>
      </c>
      <c r="C146" s="410"/>
      <c r="D146" s="360">
        <v>0</v>
      </c>
      <c r="E146" s="360">
        <v>0</v>
      </c>
      <c r="F146" s="161">
        <v>0</v>
      </c>
    </row>
    <row r="147" spans="1:6" s="1" customFormat="1" ht="15.75" customHeight="1">
      <c r="A147" s="145"/>
      <c r="B147" s="409" t="s">
        <v>133</v>
      </c>
      <c r="C147" s="410"/>
      <c r="D147" s="360">
        <v>0</v>
      </c>
      <c r="E147" s="360"/>
      <c r="F147" s="161">
        <v>0</v>
      </c>
    </row>
    <row r="148" spans="1:6" s="1" customFormat="1" ht="15.75" customHeight="1" hidden="1">
      <c r="A148" s="145"/>
      <c r="B148" s="409" t="s">
        <v>296</v>
      </c>
      <c r="C148" s="410"/>
      <c r="D148" s="360">
        <v>0</v>
      </c>
      <c r="E148" s="360">
        <v>0</v>
      </c>
      <c r="F148" s="161">
        <v>0</v>
      </c>
    </row>
    <row r="149" spans="1:6" s="1" customFormat="1" ht="15.75" customHeight="1">
      <c r="A149" s="145"/>
      <c r="B149" s="409" t="s">
        <v>134</v>
      </c>
      <c r="C149" s="410"/>
      <c r="D149" s="360"/>
      <c r="E149" s="360">
        <v>0</v>
      </c>
      <c r="F149" s="161">
        <v>0</v>
      </c>
    </row>
    <row r="150" spans="1:6" s="4" customFormat="1" ht="15.75" customHeight="1">
      <c r="A150" s="145"/>
      <c r="B150" s="412" t="s">
        <v>481</v>
      </c>
      <c r="C150" s="413"/>
      <c r="D150" s="411">
        <v>-5306026597.473672</v>
      </c>
      <c r="E150" s="411">
        <v>-4525779972</v>
      </c>
      <c r="F150" s="411">
        <v>-9831806569.473671</v>
      </c>
    </row>
    <row r="151" spans="1:6" s="1" customFormat="1" ht="15" customHeight="1" hidden="1">
      <c r="A151" s="145"/>
      <c r="B151" s="409" t="s">
        <v>130</v>
      </c>
      <c r="C151" s="413"/>
      <c r="D151" s="411">
        <v>5464359632</v>
      </c>
      <c r="E151" s="411">
        <v>2596244129</v>
      </c>
      <c r="F151" s="164">
        <v>8060603761</v>
      </c>
    </row>
    <row r="152" spans="1:6" s="1" customFormat="1" ht="16.5" customHeight="1">
      <c r="A152" s="145"/>
      <c r="B152" s="414" t="s">
        <v>136</v>
      </c>
      <c r="C152" s="413"/>
      <c r="D152" s="411"/>
      <c r="E152" s="411"/>
      <c r="F152" s="164"/>
    </row>
    <row r="153" spans="1:6" s="1" customFormat="1" ht="16.5" customHeight="1">
      <c r="A153" s="145"/>
      <c r="B153" s="412" t="s">
        <v>4</v>
      </c>
      <c r="C153" s="413"/>
      <c r="D153" s="411">
        <v>6158303431.526328</v>
      </c>
      <c r="E153" s="411">
        <v>2961249563</v>
      </c>
      <c r="F153" s="164">
        <v>9119552994.526329</v>
      </c>
    </row>
    <row r="154" spans="1:6" s="1" customFormat="1" ht="16.5" customHeight="1">
      <c r="A154" s="169"/>
      <c r="B154" s="415" t="s">
        <v>482</v>
      </c>
      <c r="C154" s="416"/>
      <c r="D154" s="417">
        <v>5525161658.526328</v>
      </c>
      <c r="E154" s="417">
        <v>1993698702</v>
      </c>
      <c r="F154" s="172">
        <v>7518860360.526329</v>
      </c>
    </row>
    <row r="155" spans="1:6" s="1" customFormat="1" ht="15.75" customHeight="1">
      <c r="A155" s="100"/>
      <c r="B155" s="4"/>
      <c r="D155" s="108"/>
      <c r="E155" s="383"/>
      <c r="F155" s="221"/>
    </row>
    <row r="156" spans="1:6" s="1" customFormat="1" ht="18" customHeight="1">
      <c r="A156" s="407" t="s">
        <v>240</v>
      </c>
      <c r="B156" s="4" t="s">
        <v>290</v>
      </c>
      <c r="E156" s="383"/>
      <c r="F156" s="221"/>
    </row>
    <row r="157" spans="1:6" s="1" customFormat="1" ht="13.5" customHeight="1">
      <c r="A157" s="407"/>
      <c r="B157" s="4"/>
      <c r="E157" s="383"/>
      <c r="F157" s="196" t="s">
        <v>203</v>
      </c>
    </row>
    <row r="158" spans="1:6" s="1" customFormat="1" ht="16.5" customHeight="1">
      <c r="A158" s="611"/>
      <c r="B158" s="613" t="s">
        <v>127</v>
      </c>
      <c r="C158" s="614"/>
      <c r="D158" s="615"/>
      <c r="E158" s="569" t="s">
        <v>311</v>
      </c>
      <c r="F158" s="619" t="s">
        <v>141</v>
      </c>
    </row>
    <row r="159" spans="1:6" s="1" customFormat="1" ht="13.5" customHeight="1">
      <c r="A159" s="612"/>
      <c r="B159" s="616"/>
      <c r="C159" s="617"/>
      <c r="D159" s="618"/>
      <c r="E159" s="569"/>
      <c r="F159" s="620"/>
    </row>
    <row r="160" spans="1:6" s="1" customFormat="1" ht="21" customHeight="1">
      <c r="A160" s="199"/>
      <c r="B160" s="341" t="s">
        <v>291</v>
      </c>
      <c r="C160" s="418"/>
      <c r="D160" s="408"/>
      <c r="E160" s="344"/>
      <c r="F160" s="344"/>
    </row>
    <row r="161" spans="1:6" s="1" customFormat="1" ht="18" customHeight="1">
      <c r="A161" s="145"/>
      <c r="B161" s="409" t="s">
        <v>3</v>
      </c>
      <c r="C161" s="419"/>
      <c r="D161" s="410"/>
      <c r="E161" s="360">
        <v>152500000</v>
      </c>
      <c r="F161" s="420">
        <v>152500000</v>
      </c>
    </row>
    <row r="162" spans="1:6" s="1" customFormat="1" ht="18" customHeight="1">
      <c r="A162" s="145"/>
      <c r="B162" s="409" t="s">
        <v>124</v>
      </c>
      <c r="C162" s="419"/>
      <c r="D162" s="410"/>
      <c r="E162" s="360">
        <v>0</v>
      </c>
      <c r="F162" s="420">
        <v>0</v>
      </c>
    </row>
    <row r="163" spans="1:6" s="1" customFormat="1" ht="15" customHeight="1" hidden="1">
      <c r="A163" s="145"/>
      <c r="B163" s="409" t="s">
        <v>102</v>
      </c>
      <c r="C163" s="419"/>
      <c r="D163" s="410"/>
      <c r="E163" s="360">
        <v>0</v>
      </c>
      <c r="F163" s="360">
        <v>0</v>
      </c>
    </row>
    <row r="164" spans="1:6" s="1" customFormat="1" ht="15" customHeight="1" hidden="1">
      <c r="A164" s="145"/>
      <c r="B164" s="409" t="s">
        <v>107</v>
      </c>
      <c r="C164" s="419"/>
      <c r="D164" s="410"/>
      <c r="E164" s="360">
        <v>0</v>
      </c>
      <c r="F164" s="360">
        <v>0</v>
      </c>
    </row>
    <row r="165" spans="1:6" s="1" customFormat="1" ht="15" customHeight="1">
      <c r="A165" s="145"/>
      <c r="B165" s="409" t="s">
        <v>133</v>
      </c>
      <c r="C165" s="419"/>
      <c r="D165" s="410"/>
      <c r="E165" s="360">
        <v>0</v>
      </c>
      <c r="F165" s="360">
        <v>0</v>
      </c>
    </row>
    <row r="166" spans="1:6" s="1" customFormat="1" ht="15" customHeight="1">
      <c r="A166" s="145"/>
      <c r="B166" s="409" t="s">
        <v>137</v>
      </c>
      <c r="C166" s="419"/>
      <c r="D166" s="410"/>
      <c r="E166" s="360"/>
      <c r="F166" s="360">
        <v>0</v>
      </c>
    </row>
    <row r="167" spans="1:6" s="1" customFormat="1" ht="18" customHeight="1">
      <c r="A167" s="145"/>
      <c r="B167" s="409" t="s">
        <v>134</v>
      </c>
      <c r="C167" s="419"/>
      <c r="D167" s="421"/>
      <c r="E167" s="360">
        <v>0</v>
      </c>
      <c r="F167" s="420">
        <v>0</v>
      </c>
    </row>
    <row r="168" spans="1:6" s="1" customFormat="1" ht="18" customHeight="1">
      <c r="A168" s="145"/>
      <c r="B168" s="409" t="s">
        <v>481</v>
      </c>
      <c r="C168" s="419"/>
      <c r="D168" s="410"/>
      <c r="E168" s="360">
        <v>152500000</v>
      </c>
      <c r="F168" s="360">
        <v>152500000</v>
      </c>
    </row>
    <row r="169" spans="1:6" s="1" customFormat="1" ht="15" customHeight="1" hidden="1">
      <c r="A169" s="145"/>
      <c r="B169" s="409" t="s">
        <v>130</v>
      </c>
      <c r="C169" s="419"/>
      <c r="D169" s="410"/>
      <c r="E169" s="360">
        <v>158016666</v>
      </c>
      <c r="F169" s="420">
        <v>658016666</v>
      </c>
    </row>
    <row r="170" spans="1:6" s="1" customFormat="1" ht="18" customHeight="1">
      <c r="A170" s="145"/>
      <c r="B170" s="414" t="s">
        <v>135</v>
      </c>
      <c r="C170" s="422"/>
      <c r="D170" s="413"/>
      <c r="E170" s="411"/>
      <c r="F170" s="411"/>
    </row>
    <row r="171" spans="1:6" s="1" customFormat="1" ht="18" customHeight="1">
      <c r="A171" s="145"/>
      <c r="B171" s="409" t="s">
        <v>3</v>
      </c>
      <c r="C171" s="419"/>
      <c r="D171" s="410"/>
      <c r="E171" s="360">
        <v>-152500000</v>
      </c>
      <c r="F171" s="420">
        <v>-152500000</v>
      </c>
    </row>
    <row r="172" spans="1:6" s="1" customFormat="1" ht="18" customHeight="1">
      <c r="A172" s="145"/>
      <c r="B172" s="409" t="s">
        <v>125</v>
      </c>
      <c r="C172" s="419"/>
      <c r="D172" s="410"/>
      <c r="E172" s="360"/>
      <c r="F172" s="420">
        <v>0</v>
      </c>
    </row>
    <row r="173" spans="1:6" s="1" customFormat="1" ht="18" customHeight="1">
      <c r="A173" s="145"/>
      <c r="B173" s="409" t="s">
        <v>133</v>
      </c>
      <c r="C173" s="419"/>
      <c r="D173" s="410"/>
      <c r="E173" s="360">
        <v>0</v>
      </c>
      <c r="F173" s="420">
        <v>0</v>
      </c>
    </row>
    <row r="174" spans="1:6" s="1" customFormat="1" ht="18" customHeight="1">
      <c r="A174" s="145"/>
      <c r="B174" s="409" t="s">
        <v>137</v>
      </c>
      <c r="C174" s="419"/>
      <c r="D174" s="410"/>
      <c r="E174" s="360"/>
      <c r="F174" s="360">
        <v>0</v>
      </c>
    </row>
    <row r="175" spans="1:6" s="1" customFormat="1" ht="15.75" customHeight="1">
      <c r="A175" s="145"/>
      <c r="B175" s="409" t="s">
        <v>403</v>
      </c>
      <c r="C175" s="419"/>
      <c r="D175" s="410"/>
      <c r="E175" s="360">
        <v>0</v>
      </c>
      <c r="F175" s="420">
        <v>0</v>
      </c>
    </row>
    <row r="176" spans="1:6" s="1" customFormat="1" ht="17.25" customHeight="1">
      <c r="A176" s="145"/>
      <c r="B176" s="409" t="s">
        <v>481</v>
      </c>
      <c r="C176" s="419"/>
      <c r="D176" s="410"/>
      <c r="E176" s="360">
        <v>-152500000</v>
      </c>
      <c r="F176" s="360">
        <v>-152500000</v>
      </c>
    </row>
    <row r="177" spans="1:6" s="1" customFormat="1" ht="15" customHeight="1">
      <c r="A177" s="145"/>
      <c r="B177" s="414" t="s">
        <v>136</v>
      </c>
      <c r="C177" s="422"/>
      <c r="D177" s="413"/>
      <c r="E177" s="411"/>
      <c r="F177" s="411"/>
    </row>
    <row r="178" spans="1:6" s="1" customFormat="1" ht="18.75" customHeight="1">
      <c r="A178" s="145"/>
      <c r="B178" s="412" t="s">
        <v>4</v>
      </c>
      <c r="C178" s="422"/>
      <c r="D178" s="413"/>
      <c r="E178" s="411">
        <v>0</v>
      </c>
      <c r="F178" s="411">
        <v>0</v>
      </c>
    </row>
    <row r="179" spans="1:6" s="1" customFormat="1" ht="18" customHeight="1">
      <c r="A179" s="169"/>
      <c r="B179" s="415" t="s">
        <v>482</v>
      </c>
      <c r="C179" s="423"/>
      <c r="D179" s="416"/>
      <c r="E179" s="417">
        <v>0</v>
      </c>
      <c r="F179" s="417">
        <v>0</v>
      </c>
    </row>
    <row r="180" spans="1:6" s="1" customFormat="1" ht="18" customHeight="1">
      <c r="A180" s="424"/>
      <c r="B180" s="425"/>
      <c r="C180" s="426"/>
      <c r="D180" s="426"/>
      <c r="E180" s="426"/>
      <c r="F180" s="427"/>
    </row>
    <row r="181" spans="1:6" s="1" customFormat="1" ht="18" customHeight="1">
      <c r="A181" s="557" t="s">
        <v>241</v>
      </c>
      <c r="B181" s="605" t="s">
        <v>297</v>
      </c>
      <c r="C181" s="606"/>
      <c r="D181" s="607"/>
      <c r="E181" s="338" t="str">
        <f>$E$9</f>
        <v>30/06/2014</v>
      </c>
      <c r="F181" s="338" t="str">
        <f>$F$9</f>
        <v>01/01/2014</v>
      </c>
    </row>
    <row r="182" spans="1:6" s="1" customFormat="1" ht="16.5" customHeight="1">
      <c r="A182" s="553"/>
      <c r="B182" s="608"/>
      <c r="C182" s="609"/>
      <c r="D182" s="610"/>
      <c r="E182" s="340" t="s">
        <v>254</v>
      </c>
      <c r="F182" s="229" t="s">
        <v>254</v>
      </c>
    </row>
    <row r="183" spans="1:6" s="141" customFormat="1" ht="18.75" customHeight="1">
      <c r="A183" s="428"/>
      <c r="B183" s="429" t="s">
        <v>442</v>
      </c>
      <c r="C183" s="429"/>
      <c r="D183" s="430"/>
      <c r="E183" s="431">
        <v>0</v>
      </c>
      <c r="F183" s="431"/>
    </row>
    <row r="184" spans="1:6" s="152" customFormat="1" ht="15.75" customHeight="1" outlineLevel="1">
      <c r="A184" s="149"/>
      <c r="B184" s="350" t="s">
        <v>287</v>
      </c>
      <c r="C184" s="350"/>
      <c r="D184" s="351"/>
      <c r="E184" s="361"/>
      <c r="F184" s="361">
        <v>0</v>
      </c>
    </row>
    <row r="185" spans="1:6" s="152" customFormat="1" ht="16.5" customHeight="1" outlineLevel="1">
      <c r="A185" s="149"/>
      <c r="B185" s="350" t="s">
        <v>339</v>
      </c>
      <c r="C185" s="350"/>
      <c r="D185" s="351"/>
      <c r="E185" s="361">
        <v>0</v>
      </c>
      <c r="F185" s="361">
        <v>0</v>
      </c>
    </row>
    <row r="186" spans="1:6" s="152" customFormat="1" ht="16.5" customHeight="1" outlineLevel="1">
      <c r="A186" s="149"/>
      <c r="B186" s="350" t="s">
        <v>64</v>
      </c>
      <c r="C186" s="350"/>
      <c r="D186" s="351"/>
      <c r="E186" s="361"/>
      <c r="F186" s="361"/>
    </row>
    <row r="187" spans="1:6" s="152" customFormat="1" ht="16.5" customHeight="1" outlineLevel="1">
      <c r="A187" s="149"/>
      <c r="B187" s="350" t="s">
        <v>62</v>
      </c>
      <c r="C187" s="350"/>
      <c r="D187" s="351"/>
      <c r="E187" s="361">
        <v>0</v>
      </c>
      <c r="F187" s="361">
        <v>0</v>
      </c>
    </row>
    <row r="188" spans="1:6" s="141" customFormat="1" ht="16.5" customHeight="1">
      <c r="A188" s="138"/>
      <c r="B188" s="346" t="s">
        <v>443</v>
      </c>
      <c r="C188" s="346"/>
      <c r="D188" s="347"/>
      <c r="E188" s="432">
        <v>16243474548</v>
      </c>
      <c r="F188" s="432">
        <v>13458911354</v>
      </c>
    </row>
    <row r="189" spans="1:6" s="152" customFormat="1" ht="16.5" customHeight="1" outlineLevel="1">
      <c r="A189" s="149"/>
      <c r="B189" s="350" t="s">
        <v>287</v>
      </c>
      <c r="C189" s="350"/>
      <c r="D189" s="351"/>
      <c r="E189" s="361">
        <v>5436197121</v>
      </c>
      <c r="F189" s="361">
        <v>5300353137</v>
      </c>
    </row>
    <row r="190" spans="1:6" s="152" customFormat="1" ht="16.5" customHeight="1" hidden="1" outlineLevel="1">
      <c r="A190" s="149"/>
      <c r="B190" s="350" t="s">
        <v>444</v>
      </c>
      <c r="C190" s="350"/>
      <c r="D190" s="351"/>
      <c r="E190" s="361"/>
      <c r="F190" s="361"/>
    </row>
    <row r="191" spans="1:6" s="152" customFormat="1" ht="16.5" customHeight="1" hidden="1" outlineLevel="1">
      <c r="A191" s="149"/>
      <c r="B191" s="350" t="s">
        <v>445</v>
      </c>
      <c r="C191" s="350"/>
      <c r="D191" s="351"/>
      <c r="E191" s="361"/>
      <c r="F191" s="361"/>
    </row>
    <row r="192" spans="1:6" s="152" customFormat="1" ht="16.5" customHeight="1" hidden="1" outlineLevel="1">
      <c r="A192" s="149"/>
      <c r="B192" s="350" t="s">
        <v>446</v>
      </c>
      <c r="C192" s="350"/>
      <c r="D192" s="351"/>
      <c r="E192" s="361"/>
      <c r="F192" s="361"/>
    </row>
    <row r="193" spans="1:6" s="152" customFormat="1" ht="16.5" customHeight="1" hidden="1" outlineLevel="1">
      <c r="A193" s="149"/>
      <c r="B193" s="350" t="s">
        <v>447</v>
      </c>
      <c r="C193" s="350"/>
      <c r="D193" s="351"/>
      <c r="E193" s="361"/>
      <c r="F193" s="361"/>
    </row>
    <row r="194" spans="1:6" s="152" customFormat="1" ht="16.5" customHeight="1" hidden="1" outlineLevel="1">
      <c r="A194" s="149"/>
      <c r="B194" s="350" t="s">
        <v>448</v>
      </c>
      <c r="C194" s="350"/>
      <c r="D194" s="351"/>
      <c r="E194" s="361"/>
      <c r="F194" s="361"/>
    </row>
    <row r="195" spans="1:6" s="152" customFormat="1" ht="16.5" customHeight="1" hidden="1" outlineLevel="1">
      <c r="A195" s="149"/>
      <c r="B195" s="350" t="s">
        <v>449</v>
      </c>
      <c r="C195" s="350"/>
      <c r="D195" s="351"/>
      <c r="E195" s="361"/>
      <c r="F195" s="361"/>
    </row>
    <row r="196" spans="1:6" s="152" customFormat="1" ht="16.5" customHeight="1" hidden="1" outlineLevel="1">
      <c r="A196" s="149"/>
      <c r="B196" s="350" t="s">
        <v>450</v>
      </c>
      <c r="C196" s="350"/>
      <c r="D196" s="351"/>
      <c r="E196" s="361"/>
      <c r="F196" s="361"/>
    </row>
    <row r="197" spans="1:6" s="152" customFormat="1" ht="16.5" customHeight="1" hidden="1" outlineLevel="1">
      <c r="A197" s="149"/>
      <c r="B197" s="350" t="s">
        <v>451</v>
      </c>
      <c r="C197" s="350"/>
      <c r="D197" s="351"/>
      <c r="E197" s="361"/>
      <c r="F197" s="361"/>
    </row>
    <row r="198" spans="1:6" s="152" customFormat="1" ht="16.5" customHeight="1" hidden="1" outlineLevel="1">
      <c r="A198" s="149"/>
      <c r="B198" s="350" t="s">
        <v>452</v>
      </c>
      <c r="C198" s="350"/>
      <c r="D198" s="351"/>
      <c r="E198" s="361"/>
      <c r="F198" s="361"/>
    </row>
    <row r="199" spans="1:6" s="152" customFormat="1" ht="16.5" customHeight="1" outlineLevel="1">
      <c r="A199" s="149"/>
      <c r="B199" s="350" t="s">
        <v>339</v>
      </c>
      <c r="C199" s="350"/>
      <c r="D199" s="351"/>
      <c r="E199" s="361"/>
      <c r="F199" s="361">
        <v>34238542</v>
      </c>
    </row>
    <row r="200" spans="1:6" s="152" customFormat="1" ht="16.5" customHeight="1" outlineLevel="1">
      <c r="A200" s="149"/>
      <c r="B200" s="350" t="s">
        <v>64</v>
      </c>
      <c r="C200" s="350"/>
      <c r="D200" s="351"/>
      <c r="E200" s="361"/>
      <c r="F200" s="361"/>
    </row>
    <row r="201" spans="1:6" s="152" customFormat="1" ht="16.5" customHeight="1" outlineLevel="1">
      <c r="A201" s="149"/>
      <c r="B201" s="350" t="s">
        <v>62</v>
      </c>
      <c r="C201" s="350"/>
      <c r="D201" s="351"/>
      <c r="E201" s="361">
        <v>10807277427</v>
      </c>
      <c r="F201" s="361">
        <v>8124319675</v>
      </c>
    </row>
    <row r="202" spans="1:6" s="141" customFormat="1" ht="16.5" customHeight="1">
      <c r="A202" s="138"/>
      <c r="B202" s="346" t="s">
        <v>65</v>
      </c>
      <c r="C202" s="346"/>
      <c r="D202" s="347"/>
      <c r="E202" s="432">
        <v>126456886</v>
      </c>
      <c r="F202" s="432">
        <v>155499819</v>
      </c>
    </row>
    <row r="203" spans="1:6" s="152" customFormat="1" ht="16.5" customHeight="1" outlineLevel="1">
      <c r="A203" s="149"/>
      <c r="B203" s="350" t="s">
        <v>62</v>
      </c>
      <c r="C203" s="350"/>
      <c r="D203" s="351"/>
      <c r="E203" s="361"/>
      <c r="F203" s="361"/>
    </row>
    <row r="204" spans="1:6" s="152" customFormat="1" ht="16.5" customHeight="1" outlineLevel="1">
      <c r="A204" s="433"/>
      <c r="B204" s="376" t="s">
        <v>339</v>
      </c>
      <c r="C204" s="376"/>
      <c r="D204" s="434"/>
      <c r="E204" s="379">
        <v>126456886</v>
      </c>
      <c r="F204" s="379">
        <v>155499819</v>
      </c>
    </row>
    <row r="205" spans="1:6" s="1" customFormat="1" ht="15.75" customHeight="1">
      <c r="A205" s="602" t="s">
        <v>141</v>
      </c>
      <c r="B205" s="603"/>
      <c r="C205" s="603"/>
      <c r="D205" s="604"/>
      <c r="E205" s="381">
        <v>16369931434</v>
      </c>
      <c r="F205" s="381">
        <v>13614411173</v>
      </c>
    </row>
    <row r="206" spans="1:6" s="1" customFormat="1" ht="15.75" customHeight="1">
      <c r="A206" s="364"/>
      <c r="B206" s="364"/>
      <c r="C206" s="364"/>
      <c r="D206" s="364"/>
      <c r="E206" s="435"/>
      <c r="F206" s="435"/>
    </row>
    <row r="207" spans="1:6" s="1" customFormat="1" ht="18.75" customHeight="1">
      <c r="A207" s="557" t="s">
        <v>250</v>
      </c>
      <c r="B207" s="605" t="s">
        <v>298</v>
      </c>
      <c r="C207" s="606"/>
      <c r="D207" s="607"/>
      <c r="E207" s="338" t="str">
        <f>$E$9</f>
        <v>30/06/2014</v>
      </c>
      <c r="F207" s="338" t="str">
        <f>$F$9</f>
        <v>01/01/2014</v>
      </c>
    </row>
    <row r="208" spans="1:6" s="1" customFormat="1" ht="18" customHeight="1">
      <c r="A208" s="553"/>
      <c r="B208" s="608"/>
      <c r="C208" s="609"/>
      <c r="D208" s="610"/>
      <c r="E208" s="340" t="s">
        <v>254</v>
      </c>
      <c r="F208" s="229" t="s">
        <v>254</v>
      </c>
    </row>
    <row r="209" spans="1:6" s="1" customFormat="1" ht="23.25" customHeight="1">
      <c r="A209" s="199"/>
      <c r="B209" s="341" t="s">
        <v>299</v>
      </c>
      <c r="C209" s="342"/>
      <c r="D209" s="343"/>
      <c r="E209" s="344">
        <v>8173409838</v>
      </c>
      <c r="F209" s="344">
        <v>8147801122</v>
      </c>
    </row>
    <row r="210" spans="1:6" s="1" customFormat="1" ht="19.5" customHeight="1" outlineLevel="1">
      <c r="A210" s="143"/>
      <c r="B210" s="357" t="s">
        <v>287</v>
      </c>
      <c r="C210" s="436"/>
      <c r="D210" s="359"/>
      <c r="E210" s="98">
        <v>198017116</v>
      </c>
      <c r="F210" s="98">
        <v>195653278</v>
      </c>
    </row>
    <row r="211" spans="1:6" s="1" customFormat="1" ht="19.5" customHeight="1" outlineLevel="1">
      <c r="A211" s="143"/>
      <c r="B211" s="357" t="s">
        <v>339</v>
      </c>
      <c r="C211" s="436"/>
      <c r="D211" s="359"/>
      <c r="E211" s="98">
        <v>1505014994</v>
      </c>
      <c r="F211" s="98">
        <v>1486864300</v>
      </c>
    </row>
    <row r="212" spans="1:6" s="1" customFormat="1" ht="19.5" customHeight="1" outlineLevel="1">
      <c r="A212" s="143"/>
      <c r="B212" s="357" t="s">
        <v>64</v>
      </c>
      <c r="C212" s="436"/>
      <c r="D212" s="359"/>
      <c r="E212" s="98">
        <v>0</v>
      </c>
      <c r="F212" s="98"/>
    </row>
    <row r="213" spans="1:6" s="1" customFormat="1" ht="19.5" customHeight="1" outlineLevel="1">
      <c r="A213" s="143"/>
      <c r="B213" s="357" t="s">
        <v>62</v>
      </c>
      <c r="C213" s="436"/>
      <c r="D213" s="359"/>
      <c r="E213" s="98">
        <v>5702138347</v>
      </c>
      <c r="F213" s="98">
        <v>5108729466</v>
      </c>
    </row>
    <row r="214" spans="1:6" s="1" customFormat="1" ht="19.5" customHeight="1" outlineLevel="1">
      <c r="A214" s="143"/>
      <c r="B214" s="357" t="s">
        <v>430</v>
      </c>
      <c r="C214" s="436"/>
      <c r="D214" s="359"/>
      <c r="E214" s="98">
        <v>0</v>
      </c>
      <c r="F214" s="360">
        <v>89051825</v>
      </c>
    </row>
    <row r="215" spans="1:6" s="1" customFormat="1" ht="19.5" customHeight="1" outlineLevel="1">
      <c r="A215" s="143"/>
      <c r="B215" s="357" t="s">
        <v>391</v>
      </c>
      <c r="C215" s="436"/>
      <c r="D215" s="359"/>
      <c r="E215" s="98">
        <v>768239381</v>
      </c>
      <c r="F215" s="437">
        <v>1267502253</v>
      </c>
    </row>
    <row r="216" spans="1:6" s="1" customFormat="1" ht="18.75" customHeight="1">
      <c r="A216" s="602" t="s">
        <v>141</v>
      </c>
      <c r="B216" s="603"/>
      <c r="C216" s="603"/>
      <c r="D216" s="604"/>
      <c r="E216" s="381">
        <v>8173409838</v>
      </c>
      <c r="F216" s="251">
        <v>8147801122</v>
      </c>
    </row>
    <row r="217" spans="1:6" s="1" customFormat="1" ht="18.75" customHeight="1">
      <c r="A217" s="557" t="s">
        <v>251</v>
      </c>
      <c r="B217" s="605" t="s">
        <v>493</v>
      </c>
      <c r="C217" s="606"/>
      <c r="D217" s="607"/>
      <c r="E217" s="338" t="str">
        <f>$E$9</f>
        <v>30/06/2014</v>
      </c>
      <c r="F217" s="338" t="str">
        <f>$F$9</f>
        <v>01/01/2014</v>
      </c>
    </row>
    <row r="218" spans="1:6" s="1" customFormat="1" ht="18" customHeight="1">
      <c r="A218" s="553"/>
      <c r="B218" s="608"/>
      <c r="C218" s="609"/>
      <c r="D218" s="610"/>
      <c r="E218" s="340" t="s">
        <v>254</v>
      </c>
      <c r="F218" s="229" t="s">
        <v>254</v>
      </c>
    </row>
    <row r="219" spans="1:6" s="1" customFormat="1" ht="23.25" customHeight="1">
      <c r="A219" s="199"/>
      <c r="B219" s="341" t="s">
        <v>493</v>
      </c>
      <c r="C219" s="342"/>
      <c r="D219" s="343"/>
      <c r="E219" s="344">
        <v>908274000</v>
      </c>
      <c r="F219" s="344">
        <v>4648024000</v>
      </c>
    </row>
    <row r="220" spans="1:6" s="1" customFormat="1" ht="19.5" customHeight="1" outlineLevel="1">
      <c r="A220" s="143"/>
      <c r="B220" s="357" t="s">
        <v>287</v>
      </c>
      <c r="C220" s="436"/>
      <c r="D220" s="359"/>
      <c r="E220" s="98">
        <v>0</v>
      </c>
      <c r="F220" s="98">
        <v>139750000</v>
      </c>
    </row>
    <row r="221" spans="1:6" s="1" customFormat="1" ht="16.5" customHeight="1" outlineLevel="1">
      <c r="A221" s="143"/>
      <c r="B221" s="357" t="s">
        <v>339</v>
      </c>
      <c r="C221" s="436"/>
      <c r="D221" s="359"/>
      <c r="E221" s="98">
        <v>0</v>
      </c>
      <c r="F221" s="98"/>
    </row>
    <row r="222" spans="1:6" s="1" customFormat="1" ht="16.5" customHeight="1" outlineLevel="1">
      <c r="A222" s="143"/>
      <c r="B222" s="357" t="s">
        <v>64</v>
      </c>
      <c r="C222" s="436"/>
      <c r="D222" s="359"/>
      <c r="E222" s="98">
        <v>0</v>
      </c>
      <c r="F222" s="98"/>
    </row>
    <row r="223" spans="1:6" s="1" customFormat="1" ht="19.5" customHeight="1" outlineLevel="1">
      <c r="A223" s="143"/>
      <c r="B223" s="357" t="s">
        <v>62</v>
      </c>
      <c r="C223" s="436"/>
      <c r="D223" s="359"/>
      <c r="E223" s="98">
        <v>628274000</v>
      </c>
      <c r="F223" s="98">
        <v>4228274000</v>
      </c>
    </row>
    <row r="224" spans="1:6" s="1" customFormat="1" ht="19.5" customHeight="1" outlineLevel="1">
      <c r="A224" s="143"/>
      <c r="B224" s="357" t="s">
        <v>430</v>
      </c>
      <c r="C224" s="436"/>
      <c r="D224" s="359"/>
      <c r="E224" s="98">
        <v>0</v>
      </c>
      <c r="F224" s="360"/>
    </row>
    <row r="225" spans="1:6" s="1" customFormat="1" ht="19.5" customHeight="1" outlineLevel="1">
      <c r="A225" s="143"/>
      <c r="B225" s="357" t="s">
        <v>391</v>
      </c>
      <c r="C225" s="436"/>
      <c r="D225" s="359"/>
      <c r="E225" s="98">
        <v>280000000</v>
      </c>
      <c r="F225" s="437">
        <v>280000000</v>
      </c>
    </row>
    <row r="226" spans="1:6" s="1" customFormat="1" ht="18.75" customHeight="1">
      <c r="A226" s="602" t="s">
        <v>141</v>
      </c>
      <c r="B226" s="603"/>
      <c r="C226" s="603"/>
      <c r="D226" s="604"/>
      <c r="E226" s="381">
        <v>908274000</v>
      </c>
      <c r="F226" s="251">
        <v>4648024000</v>
      </c>
    </row>
    <row r="227" spans="1:6" s="1" customFormat="1" ht="28.5" customHeight="1">
      <c r="A227" s="364"/>
      <c r="B227" s="364"/>
      <c r="C227" s="364"/>
      <c r="D227" s="364"/>
      <c r="E227" s="435"/>
      <c r="F227" s="365"/>
    </row>
    <row r="228" spans="1:6" s="1" customFormat="1" ht="18" customHeight="1">
      <c r="A228" s="557" t="s">
        <v>228</v>
      </c>
      <c r="B228" s="605" t="s">
        <v>98</v>
      </c>
      <c r="C228" s="606"/>
      <c r="D228" s="607"/>
      <c r="E228" s="338" t="str">
        <f>$E$9</f>
        <v>30/06/2014</v>
      </c>
      <c r="F228" s="338" t="str">
        <f>$F$9</f>
        <v>01/01/2014</v>
      </c>
    </row>
    <row r="229" spans="1:6" s="1" customFormat="1" ht="18.75" customHeight="1">
      <c r="A229" s="553"/>
      <c r="B229" s="608"/>
      <c r="C229" s="609"/>
      <c r="D229" s="610"/>
      <c r="E229" s="340" t="s">
        <v>254</v>
      </c>
      <c r="F229" s="229" t="s">
        <v>254</v>
      </c>
    </row>
    <row r="230" spans="1:6" s="141" customFormat="1" ht="21" customHeight="1">
      <c r="A230" s="428"/>
      <c r="B230" s="438" t="s">
        <v>337</v>
      </c>
      <c r="C230" s="439"/>
      <c r="D230" s="440"/>
      <c r="E230" s="371">
        <v>250362464653</v>
      </c>
      <c r="F230" s="371">
        <v>224367458167</v>
      </c>
    </row>
    <row r="231" spans="1:6" s="1" customFormat="1" ht="18.75" customHeight="1" hidden="1">
      <c r="A231" s="145"/>
      <c r="B231" s="357" t="s">
        <v>354</v>
      </c>
      <c r="C231" s="358"/>
      <c r="D231" s="359"/>
      <c r="E231" s="441"/>
      <c r="F231" s="441"/>
    </row>
    <row r="232" spans="1:6" s="1" customFormat="1" ht="18.75" customHeight="1" hidden="1">
      <c r="A232" s="145"/>
      <c r="B232" s="357" t="s">
        <v>355</v>
      </c>
      <c r="C232" s="358"/>
      <c r="D232" s="359"/>
      <c r="E232" s="441"/>
      <c r="F232" s="441"/>
    </row>
    <row r="233" spans="1:6" s="1" customFormat="1" ht="18.75" customHeight="1" hidden="1">
      <c r="A233" s="145"/>
      <c r="B233" s="357" t="s">
        <v>328</v>
      </c>
      <c r="C233" s="358"/>
      <c r="D233" s="359"/>
      <c r="E233" s="441"/>
      <c r="F233" s="441"/>
    </row>
    <row r="234" spans="1:6" s="1" customFormat="1" ht="18.75" customHeight="1" hidden="1">
      <c r="A234" s="145"/>
      <c r="B234" s="357" t="s">
        <v>312</v>
      </c>
      <c r="C234" s="358"/>
      <c r="D234" s="359"/>
      <c r="E234" s="441"/>
      <c r="F234" s="441"/>
    </row>
    <row r="235" spans="1:6" s="1" customFormat="1" ht="3.75" customHeight="1" hidden="1">
      <c r="A235" s="145"/>
      <c r="B235" s="357"/>
      <c r="C235" s="358"/>
      <c r="D235" s="359"/>
      <c r="E235" s="360"/>
      <c r="F235" s="360"/>
    </row>
    <row r="236" spans="1:6" s="1" customFormat="1" ht="19.5" customHeight="1" hidden="1">
      <c r="A236" s="145"/>
      <c r="B236" s="357" t="s">
        <v>326</v>
      </c>
      <c r="C236" s="358"/>
      <c r="D236" s="359"/>
      <c r="E236" s="360"/>
      <c r="F236" s="360"/>
    </row>
    <row r="237" spans="1:6" s="1" customFormat="1" ht="16.5" customHeight="1" hidden="1">
      <c r="A237" s="145"/>
      <c r="B237" s="357" t="s">
        <v>313</v>
      </c>
      <c r="C237" s="358"/>
      <c r="D237" s="359"/>
      <c r="E237" s="360"/>
      <c r="F237" s="360"/>
    </row>
    <row r="238" spans="1:6" s="1" customFormat="1" ht="19.5" customHeight="1">
      <c r="A238" s="145"/>
      <c r="B238" s="631" t="s">
        <v>390</v>
      </c>
      <c r="C238" s="632"/>
      <c r="D238" s="633"/>
      <c r="E238" s="361">
        <v>0</v>
      </c>
      <c r="F238" s="361">
        <v>11234238619</v>
      </c>
    </row>
    <row r="239" spans="1:6" s="4" customFormat="1" ht="19.5" customHeight="1">
      <c r="A239" s="145"/>
      <c r="B239" s="349" t="s">
        <v>339</v>
      </c>
      <c r="C239" s="442"/>
      <c r="D239" s="443"/>
      <c r="E239" s="361">
        <v>71951880582</v>
      </c>
      <c r="F239" s="361">
        <v>66165484328</v>
      </c>
    </row>
    <row r="240" spans="1:6" s="1" customFormat="1" ht="20.25" customHeight="1">
      <c r="A240" s="145"/>
      <c r="B240" s="349" t="s">
        <v>391</v>
      </c>
      <c r="C240" s="444"/>
      <c r="D240" s="445"/>
      <c r="E240" s="98">
        <v>55477950824</v>
      </c>
      <c r="F240" s="361">
        <v>59883983042</v>
      </c>
    </row>
    <row r="241" spans="1:6" s="1" customFormat="1" ht="18" customHeight="1" hidden="1">
      <c r="A241" s="145"/>
      <c r="B241" s="446" t="s">
        <v>440</v>
      </c>
      <c r="C241" s="444"/>
      <c r="D241" s="445"/>
      <c r="E241" s="360"/>
      <c r="F241" s="360"/>
    </row>
    <row r="242" spans="1:6" s="1" customFormat="1" ht="20.25" customHeight="1">
      <c r="A242" s="169"/>
      <c r="B242" s="402" t="s">
        <v>62</v>
      </c>
      <c r="C242" s="447"/>
      <c r="D242" s="448"/>
      <c r="E242" s="379">
        <v>24848292663</v>
      </c>
      <c r="F242" s="379">
        <v>31258309764</v>
      </c>
    </row>
    <row r="243" spans="1:6" s="1" customFormat="1" ht="22.5" customHeight="1">
      <c r="A243" s="602" t="s">
        <v>141</v>
      </c>
      <c r="B243" s="603"/>
      <c r="C243" s="603"/>
      <c r="D243" s="604"/>
      <c r="E243" s="251">
        <v>402640588722</v>
      </c>
      <c r="F243" s="251">
        <v>392909473920</v>
      </c>
    </row>
    <row r="244" spans="1:6" s="1" customFormat="1" ht="12.75" customHeight="1">
      <c r="A244" s="449"/>
      <c r="B244" s="449"/>
      <c r="C244" s="449"/>
      <c r="D244" s="449"/>
      <c r="E244" s="382"/>
      <c r="F244" s="382"/>
    </row>
    <row r="245" spans="1:6" s="1" customFormat="1" ht="18" customHeight="1">
      <c r="A245" s="557" t="s">
        <v>242</v>
      </c>
      <c r="B245" s="605" t="s">
        <v>314</v>
      </c>
      <c r="C245" s="606"/>
      <c r="D245" s="607"/>
      <c r="E245" s="338" t="str">
        <f>$E$9</f>
        <v>30/06/2014</v>
      </c>
      <c r="F245" s="338" t="str">
        <f>$F$9</f>
        <v>01/01/2014</v>
      </c>
    </row>
    <row r="246" spans="1:6" s="1" customFormat="1" ht="14.25" customHeight="1">
      <c r="A246" s="553"/>
      <c r="B246" s="608"/>
      <c r="C246" s="609"/>
      <c r="D246" s="610"/>
      <c r="E246" s="340" t="s">
        <v>254</v>
      </c>
      <c r="F246" s="229" t="s">
        <v>254</v>
      </c>
    </row>
    <row r="247" spans="1:6" s="1" customFormat="1" ht="16.5" customHeight="1">
      <c r="A247" s="199"/>
      <c r="B247" s="450" t="s">
        <v>453</v>
      </c>
      <c r="C247" s="451"/>
      <c r="D247" s="452"/>
      <c r="E247" s="453">
        <v>22123441425</v>
      </c>
      <c r="F247" s="453">
        <v>33787484444</v>
      </c>
    </row>
    <row r="248" spans="1:6" s="1" customFormat="1" ht="16.5" customHeight="1" outlineLevel="1">
      <c r="A248" s="454"/>
      <c r="B248" s="349" t="s">
        <v>337</v>
      </c>
      <c r="C248" s="455"/>
      <c r="D248" s="421"/>
      <c r="E248" s="456">
        <v>796867577</v>
      </c>
      <c r="F248" s="456"/>
    </row>
    <row r="249" spans="1:6" s="1" customFormat="1" ht="16.5" customHeight="1" hidden="1" outlineLevel="1">
      <c r="A249" s="454"/>
      <c r="B249" s="631" t="s">
        <v>390</v>
      </c>
      <c r="C249" s="632"/>
      <c r="D249" s="633"/>
      <c r="E249" s="457"/>
      <c r="F249" s="457">
        <v>13612094481</v>
      </c>
    </row>
    <row r="250" spans="1:6" s="1" customFormat="1" ht="16.5" customHeight="1" hidden="1" outlineLevel="1">
      <c r="A250" s="454"/>
      <c r="B250" s="349" t="s">
        <v>339</v>
      </c>
      <c r="C250" s="458"/>
      <c r="D250" s="459"/>
      <c r="E250" s="460">
        <v>7847406317</v>
      </c>
      <c r="F250" s="460">
        <v>4766142782</v>
      </c>
    </row>
    <row r="251" spans="1:6" s="1" customFormat="1" ht="16.5" customHeight="1" hidden="1" outlineLevel="1">
      <c r="A251" s="454"/>
      <c r="B251" s="349" t="s">
        <v>391</v>
      </c>
      <c r="C251" s="458"/>
      <c r="D251" s="459"/>
      <c r="E251" s="461"/>
      <c r="F251" s="461"/>
    </row>
    <row r="252" spans="1:6" s="1" customFormat="1" ht="16.5" customHeight="1" hidden="1" outlineLevel="1">
      <c r="A252" s="454"/>
      <c r="B252" s="349" t="s">
        <v>62</v>
      </c>
      <c r="C252" s="458"/>
      <c r="D252" s="459"/>
      <c r="E252" s="456">
        <v>13479167531</v>
      </c>
      <c r="F252" s="456">
        <v>15409247181</v>
      </c>
    </row>
    <row r="253" spans="1:6" s="1" customFormat="1" ht="16.5" customHeight="1" hidden="1" outlineLevel="1">
      <c r="A253" s="454"/>
      <c r="B253" s="462" t="s">
        <v>64</v>
      </c>
      <c r="C253" s="458"/>
      <c r="D253" s="459"/>
      <c r="E253" s="457"/>
      <c r="F253" s="456"/>
    </row>
    <row r="254" spans="1:6" s="1" customFormat="1" ht="16.5" customHeight="1" collapsed="1">
      <c r="A254" s="145"/>
      <c r="B254" s="463" t="s">
        <v>454</v>
      </c>
      <c r="C254" s="455"/>
      <c r="D254" s="421"/>
      <c r="E254" s="161">
        <v>9474161995</v>
      </c>
      <c r="F254" s="161">
        <v>9951487784</v>
      </c>
    </row>
    <row r="255" spans="1:6" s="1" customFormat="1" ht="16.5" customHeight="1" hidden="1" outlineLevel="1">
      <c r="A255" s="145"/>
      <c r="B255" s="349" t="s">
        <v>337</v>
      </c>
      <c r="C255" s="455"/>
      <c r="D255" s="421"/>
      <c r="E255" s="464">
        <v>2483698812</v>
      </c>
      <c r="F255" s="464"/>
    </row>
    <row r="256" spans="1:6" s="1" customFormat="1" ht="16.5" customHeight="1" hidden="1" outlineLevel="1">
      <c r="A256" s="145"/>
      <c r="B256" s="631" t="s">
        <v>390</v>
      </c>
      <c r="C256" s="632"/>
      <c r="D256" s="633"/>
      <c r="E256" s="465"/>
      <c r="F256" s="465"/>
    </row>
    <row r="257" spans="1:6" s="1" customFormat="1" ht="16.5" customHeight="1" hidden="1" outlineLevel="1">
      <c r="A257" s="145"/>
      <c r="B257" s="349" t="s">
        <v>339</v>
      </c>
      <c r="C257" s="458"/>
      <c r="D257" s="459"/>
      <c r="E257" s="460">
        <v>341708104</v>
      </c>
      <c r="F257" s="460"/>
    </row>
    <row r="258" spans="1:6" s="1" customFormat="1" ht="16.5" customHeight="1" hidden="1" outlineLevel="1">
      <c r="A258" s="145"/>
      <c r="B258" s="349" t="s">
        <v>391</v>
      </c>
      <c r="C258" s="458"/>
      <c r="D258" s="459"/>
      <c r="E258" s="461">
        <v>2033554933</v>
      </c>
      <c r="F258" s="461"/>
    </row>
    <row r="259" spans="1:6" s="1" customFormat="1" ht="16.5" customHeight="1" hidden="1" outlineLevel="1">
      <c r="A259" s="145"/>
      <c r="B259" s="349" t="s">
        <v>62</v>
      </c>
      <c r="C259" s="458"/>
      <c r="D259" s="459"/>
      <c r="E259" s="161">
        <v>4828108837</v>
      </c>
      <c r="F259" s="161"/>
    </row>
    <row r="260" spans="1:6" s="1" customFormat="1" ht="16.5" customHeight="1" hidden="1" outlineLevel="1">
      <c r="A260" s="454"/>
      <c r="B260" s="462" t="s">
        <v>64</v>
      </c>
      <c r="C260" s="458"/>
      <c r="D260" s="459"/>
      <c r="E260" s="466"/>
      <c r="F260" s="466"/>
    </row>
    <row r="261" spans="1:6" s="1" customFormat="1" ht="16.5" customHeight="1" collapsed="1">
      <c r="A261" s="145"/>
      <c r="B261" s="357" t="s">
        <v>327</v>
      </c>
      <c r="C261" s="455"/>
      <c r="D261" s="421"/>
      <c r="E261" s="161">
        <v>2464202654</v>
      </c>
      <c r="F261" s="161">
        <v>2706731064</v>
      </c>
    </row>
    <row r="262" spans="1:6" s="1" customFormat="1" ht="16.5" customHeight="1" hidden="1" outlineLevel="1">
      <c r="A262" s="145"/>
      <c r="B262" s="349" t="s">
        <v>337</v>
      </c>
      <c r="C262" s="455"/>
      <c r="D262" s="421"/>
      <c r="E262" s="464">
        <v>1312497535</v>
      </c>
      <c r="F262" s="464">
        <v>1475821335</v>
      </c>
    </row>
    <row r="263" spans="1:6" s="1" customFormat="1" ht="16.5" customHeight="1" hidden="1" outlineLevel="1">
      <c r="A263" s="145"/>
      <c r="B263" s="631" t="s">
        <v>390</v>
      </c>
      <c r="C263" s="632"/>
      <c r="D263" s="633"/>
      <c r="E263" s="465"/>
      <c r="F263" s="465">
        <v>250497265</v>
      </c>
    </row>
    <row r="264" spans="1:6" s="1" customFormat="1" ht="16.5" customHeight="1" hidden="1" outlineLevel="1">
      <c r="A264" s="145"/>
      <c r="B264" s="349" t="s">
        <v>339</v>
      </c>
      <c r="C264" s="458"/>
      <c r="D264" s="459"/>
      <c r="E264" s="460">
        <v>10253491</v>
      </c>
      <c r="F264" s="460">
        <v>9089804</v>
      </c>
    </row>
    <row r="265" spans="1:6" s="1" customFormat="1" ht="16.5" customHeight="1" hidden="1" outlineLevel="1">
      <c r="A265" s="145"/>
      <c r="B265" s="349" t="s">
        <v>391</v>
      </c>
      <c r="C265" s="458"/>
      <c r="D265" s="459"/>
      <c r="E265" s="161">
        <v>97314510</v>
      </c>
      <c r="F265" s="161">
        <v>79428147</v>
      </c>
    </row>
    <row r="266" spans="1:6" s="1" customFormat="1" ht="16.5" customHeight="1" hidden="1" outlineLevel="1">
      <c r="A266" s="145"/>
      <c r="B266" s="349" t="s">
        <v>62</v>
      </c>
      <c r="C266" s="458"/>
      <c r="D266" s="459"/>
      <c r="E266" s="161">
        <v>1044137118</v>
      </c>
      <c r="F266" s="161">
        <v>891894513</v>
      </c>
    </row>
    <row r="267" spans="1:6" s="1" customFormat="1" ht="16.5" customHeight="1" hidden="1" outlineLevel="1">
      <c r="A267" s="454"/>
      <c r="B267" s="462" t="s">
        <v>64</v>
      </c>
      <c r="C267" s="458"/>
      <c r="D267" s="459"/>
      <c r="E267" s="457"/>
      <c r="F267" s="466"/>
    </row>
    <row r="268" spans="1:6" s="1" customFormat="1" ht="16.5" customHeight="1" collapsed="1">
      <c r="A268" s="145"/>
      <c r="B268" s="357" t="s">
        <v>333</v>
      </c>
      <c r="C268" s="455"/>
      <c r="D268" s="421"/>
      <c r="E268" s="161">
        <v>4187688499</v>
      </c>
      <c r="F268" s="161">
        <v>3578648499</v>
      </c>
    </row>
    <row r="269" spans="1:6" s="1" customFormat="1" ht="16.5" customHeight="1" hidden="1" outlineLevel="1">
      <c r="A269" s="467"/>
      <c r="B269" s="349" t="s">
        <v>337</v>
      </c>
      <c r="C269" s="455"/>
      <c r="D269" s="421"/>
      <c r="E269" s="468"/>
      <c r="F269" s="468"/>
    </row>
    <row r="270" spans="1:6" s="1" customFormat="1" ht="16.5" customHeight="1" hidden="1" outlineLevel="1">
      <c r="A270" s="467"/>
      <c r="B270" s="631" t="s">
        <v>390</v>
      </c>
      <c r="C270" s="632"/>
      <c r="D270" s="633"/>
      <c r="E270" s="468"/>
      <c r="F270" s="468"/>
    </row>
    <row r="271" spans="1:6" s="1" customFormat="1" ht="16.5" customHeight="1" hidden="1" outlineLevel="1">
      <c r="A271" s="467"/>
      <c r="B271" s="349" t="s">
        <v>339</v>
      </c>
      <c r="C271" s="458"/>
      <c r="D271" s="459"/>
      <c r="E271" s="468"/>
      <c r="F271" s="468"/>
    </row>
    <row r="272" spans="1:6" s="1" customFormat="1" ht="16.5" customHeight="1" hidden="1" outlineLevel="1">
      <c r="A272" s="467"/>
      <c r="B272" s="349" t="s">
        <v>391</v>
      </c>
      <c r="C272" s="458"/>
      <c r="D272" s="459"/>
      <c r="E272" s="468"/>
      <c r="F272" s="468"/>
    </row>
    <row r="273" spans="1:6" s="1" customFormat="1" ht="16.5" customHeight="1" hidden="1" outlineLevel="1">
      <c r="A273" s="467"/>
      <c r="B273" s="349" t="s">
        <v>62</v>
      </c>
      <c r="C273" s="458"/>
      <c r="D273" s="459"/>
      <c r="E273" s="468">
        <v>4187688499</v>
      </c>
      <c r="F273" s="468">
        <v>3578648499</v>
      </c>
    </row>
    <row r="274" spans="1:6" s="1" customFormat="1" ht="16.5" customHeight="1" hidden="1" outlineLevel="1">
      <c r="A274" s="454"/>
      <c r="B274" s="462" t="s">
        <v>64</v>
      </c>
      <c r="C274" s="458"/>
      <c r="D274" s="459"/>
      <c r="E274" s="466"/>
      <c r="F274" s="466"/>
    </row>
    <row r="275" spans="1:6" s="1" customFormat="1" ht="16.5" customHeight="1" collapsed="1">
      <c r="A275" s="467"/>
      <c r="B275" s="469" t="s">
        <v>66</v>
      </c>
      <c r="C275" s="470"/>
      <c r="D275" s="471"/>
      <c r="E275" s="468">
        <v>582465391</v>
      </c>
      <c r="F275" s="468">
        <v>4311034032</v>
      </c>
    </row>
    <row r="276" spans="1:6" s="1" customFormat="1" ht="16.5" customHeight="1" hidden="1" outlineLevel="1">
      <c r="A276" s="467"/>
      <c r="B276" s="349" t="s">
        <v>337</v>
      </c>
      <c r="C276" s="455"/>
      <c r="D276" s="421"/>
      <c r="E276" s="468">
        <v>313166010</v>
      </c>
      <c r="F276" s="468"/>
    </row>
    <row r="277" spans="1:6" s="1" customFormat="1" ht="16.5" customHeight="1" hidden="1" outlineLevel="1">
      <c r="A277" s="467"/>
      <c r="B277" s="631" t="s">
        <v>390</v>
      </c>
      <c r="C277" s="632"/>
      <c r="D277" s="633"/>
      <c r="E277" s="468"/>
      <c r="F277" s="468"/>
    </row>
    <row r="278" spans="1:6" s="1" customFormat="1" ht="16.5" customHeight="1" hidden="1" outlineLevel="1">
      <c r="A278" s="467"/>
      <c r="B278" s="349" t="s">
        <v>339</v>
      </c>
      <c r="C278" s="458"/>
      <c r="D278" s="459"/>
      <c r="E278" s="468"/>
      <c r="F278" s="468"/>
    </row>
    <row r="279" spans="1:6" s="1" customFormat="1" ht="16.5" customHeight="1" hidden="1" outlineLevel="1">
      <c r="A279" s="467"/>
      <c r="B279" s="349" t="s">
        <v>391</v>
      </c>
      <c r="C279" s="458"/>
      <c r="D279" s="459"/>
      <c r="E279" s="468"/>
      <c r="F279" s="468"/>
    </row>
    <row r="280" spans="1:6" s="1" customFormat="1" ht="16.5" customHeight="1" hidden="1" outlineLevel="1">
      <c r="A280" s="467"/>
      <c r="B280" s="349" t="s">
        <v>62</v>
      </c>
      <c r="C280" s="458"/>
      <c r="D280" s="459"/>
      <c r="E280" s="468">
        <v>269299381</v>
      </c>
      <c r="F280" s="468"/>
    </row>
    <row r="281" spans="1:6" s="1" customFormat="1" ht="16.5" customHeight="1" hidden="1" outlineLevel="1">
      <c r="A281" s="454"/>
      <c r="B281" s="462" t="s">
        <v>64</v>
      </c>
      <c r="C281" s="458"/>
      <c r="D281" s="459"/>
      <c r="E281" s="466"/>
      <c r="F281" s="466"/>
    </row>
    <row r="282" spans="1:6" s="1" customFormat="1" ht="17.25" customHeight="1">
      <c r="A282" s="602" t="s">
        <v>141</v>
      </c>
      <c r="B282" s="603"/>
      <c r="C282" s="603"/>
      <c r="D282" s="604"/>
      <c r="E282" s="251">
        <v>38831959964</v>
      </c>
      <c r="F282" s="251">
        <v>54335385823</v>
      </c>
    </row>
    <row r="283" spans="1:6" s="1" customFormat="1" ht="21" customHeight="1" hidden="1">
      <c r="A283" s="472" t="s">
        <v>435</v>
      </c>
      <c r="B283" s="364"/>
      <c r="C283" s="364"/>
      <c r="D283" s="364"/>
      <c r="E283" s="365">
        <v>212908691</v>
      </c>
      <c r="F283" s="365"/>
    </row>
    <row r="284" spans="1:6" s="1" customFormat="1" ht="21" customHeight="1" hidden="1">
      <c r="A284" s="473" t="s">
        <v>432</v>
      </c>
      <c r="B284" s="230"/>
      <c r="C284" s="230"/>
      <c r="D284" s="230"/>
      <c r="E284" s="474">
        <v>258057722</v>
      </c>
      <c r="F284" s="474"/>
    </row>
    <row r="285" spans="1:6" s="1" customFormat="1" ht="21" customHeight="1" hidden="1">
      <c r="A285" s="473" t="s">
        <v>433</v>
      </c>
      <c r="B285" s="230"/>
      <c r="C285" s="230"/>
      <c r="D285" s="230"/>
      <c r="E285" s="474">
        <v>57375000</v>
      </c>
      <c r="F285" s="474"/>
    </row>
    <row r="286" spans="1:6" s="1" customFormat="1" ht="21" customHeight="1" hidden="1">
      <c r="A286" s="473" t="s">
        <v>434</v>
      </c>
      <c r="B286" s="230"/>
      <c r="C286" s="230"/>
      <c r="D286" s="230"/>
      <c r="E286" s="474">
        <v>30718196</v>
      </c>
      <c r="F286" s="474"/>
    </row>
    <row r="287" spans="1:6" s="1" customFormat="1" ht="10.5" customHeight="1">
      <c r="A287" s="475"/>
      <c r="B287" s="475"/>
      <c r="C287" s="475"/>
      <c r="D287" s="475"/>
      <c r="E287" s="365"/>
      <c r="F287" s="365"/>
    </row>
    <row r="288" spans="1:6" s="1" customFormat="1" ht="19.5" customHeight="1">
      <c r="A288" s="557" t="s">
        <v>243</v>
      </c>
      <c r="B288" s="605" t="s">
        <v>315</v>
      </c>
      <c r="C288" s="606"/>
      <c r="D288" s="607"/>
      <c r="E288" s="338" t="str">
        <f>$E$9</f>
        <v>30/06/2014</v>
      </c>
      <c r="F288" s="338" t="str">
        <f>$F$9</f>
        <v>01/01/2014</v>
      </c>
    </row>
    <row r="289" spans="1:6" s="1" customFormat="1" ht="6.75" customHeight="1">
      <c r="A289" s="553"/>
      <c r="B289" s="608"/>
      <c r="C289" s="609"/>
      <c r="D289" s="610"/>
      <c r="E289" s="340" t="s">
        <v>254</v>
      </c>
      <c r="F289" s="229" t="s">
        <v>254</v>
      </c>
    </row>
    <row r="290" spans="1:6" s="141" customFormat="1" ht="15" customHeight="1" collapsed="1">
      <c r="A290" s="428"/>
      <c r="B290" s="476" t="s">
        <v>337</v>
      </c>
      <c r="C290" s="342"/>
      <c r="D290" s="343"/>
      <c r="E290" s="477">
        <v>35667940551</v>
      </c>
      <c r="F290" s="477">
        <v>13582365251</v>
      </c>
    </row>
    <row r="291" spans="1:6" s="1" customFormat="1" ht="15" customHeight="1" hidden="1" outlineLevel="1">
      <c r="A291" s="143"/>
      <c r="B291" s="357" t="s">
        <v>383</v>
      </c>
      <c r="C291" s="358"/>
      <c r="D291" s="359"/>
      <c r="E291" s="464"/>
      <c r="F291" s="161"/>
    </row>
    <row r="292" spans="1:6" s="1" customFormat="1" ht="15" customHeight="1" hidden="1" outlineLevel="1">
      <c r="A292" s="143"/>
      <c r="B292" s="357" t="s">
        <v>386</v>
      </c>
      <c r="C292" s="358"/>
      <c r="D292" s="359"/>
      <c r="E292" s="464"/>
      <c r="F292" s="161"/>
    </row>
    <row r="293" spans="1:6" s="1" customFormat="1" ht="15" customHeight="1" hidden="1" outlineLevel="1">
      <c r="A293" s="143"/>
      <c r="B293" s="357" t="s">
        <v>381</v>
      </c>
      <c r="C293" s="358"/>
      <c r="D293" s="359"/>
      <c r="E293" s="464"/>
      <c r="F293" s="161"/>
    </row>
    <row r="294" spans="1:6" s="1" customFormat="1" ht="15" customHeight="1" hidden="1" outlineLevel="1">
      <c r="A294" s="143"/>
      <c r="B294" s="357" t="s">
        <v>384</v>
      </c>
      <c r="C294" s="358"/>
      <c r="D294" s="359"/>
      <c r="E294" s="478"/>
      <c r="F294" s="441"/>
    </row>
    <row r="295" spans="1:6" s="141" customFormat="1" ht="15" customHeight="1" collapsed="1">
      <c r="A295" s="138"/>
      <c r="B295" s="641" t="s">
        <v>390</v>
      </c>
      <c r="C295" s="642"/>
      <c r="D295" s="643"/>
      <c r="E295" s="360">
        <v>0</v>
      </c>
      <c r="F295" s="360">
        <v>4867009345</v>
      </c>
    </row>
    <row r="296" spans="1:6" s="1" customFormat="1" ht="15" customHeight="1" hidden="1" outlineLevel="1">
      <c r="A296" s="145"/>
      <c r="B296" s="357" t="s">
        <v>385</v>
      </c>
      <c r="C296" s="358"/>
      <c r="D296" s="359"/>
      <c r="E296" s="465"/>
      <c r="F296" s="161"/>
    </row>
    <row r="297" spans="1:6" s="1" customFormat="1" ht="15" customHeight="1" hidden="1" outlineLevel="1">
      <c r="A297" s="145"/>
      <c r="B297" s="357" t="s">
        <v>386</v>
      </c>
      <c r="C297" s="358"/>
      <c r="D297" s="359"/>
      <c r="E297" s="465"/>
      <c r="F297" s="161"/>
    </row>
    <row r="298" spans="1:6" s="1" customFormat="1" ht="15" customHeight="1" hidden="1" outlineLevel="1">
      <c r="A298" s="145"/>
      <c r="B298" s="357" t="s">
        <v>396</v>
      </c>
      <c r="C298" s="358"/>
      <c r="D298" s="359"/>
      <c r="E298" s="465"/>
      <c r="F298" s="161"/>
    </row>
    <row r="299" spans="1:6" s="1" customFormat="1" ht="15" customHeight="1" hidden="1" outlineLevel="1">
      <c r="A299" s="145"/>
      <c r="B299" s="357" t="s">
        <v>397</v>
      </c>
      <c r="C299" s="358"/>
      <c r="D299" s="359"/>
      <c r="E299" s="465"/>
      <c r="F299" s="161"/>
    </row>
    <row r="300" spans="1:6" s="141" customFormat="1" ht="15" customHeight="1" collapsed="1">
      <c r="A300" s="138"/>
      <c r="B300" s="357" t="s">
        <v>339</v>
      </c>
      <c r="C300" s="358"/>
      <c r="D300" s="359"/>
      <c r="E300" s="360">
        <v>456454068</v>
      </c>
      <c r="F300" s="360">
        <v>489512557</v>
      </c>
    </row>
    <row r="301" spans="1:6" s="1" customFormat="1" ht="15" customHeight="1" hidden="1" outlineLevel="1">
      <c r="A301" s="145"/>
      <c r="B301" s="357" t="s">
        <v>385</v>
      </c>
      <c r="C301" s="358"/>
      <c r="D301" s="359"/>
      <c r="E301" s="161"/>
      <c r="F301" s="161"/>
    </row>
    <row r="302" spans="1:6" s="1" customFormat="1" ht="15" customHeight="1" hidden="1" outlineLevel="1">
      <c r="A302" s="145"/>
      <c r="B302" s="357" t="s">
        <v>386</v>
      </c>
      <c r="C302" s="358"/>
      <c r="D302" s="359"/>
      <c r="E302" s="161"/>
      <c r="F302" s="161"/>
    </row>
    <row r="303" spans="1:6" s="1" customFormat="1" ht="15" customHeight="1" hidden="1" outlineLevel="1">
      <c r="A303" s="145"/>
      <c r="B303" s="357" t="s">
        <v>381</v>
      </c>
      <c r="C303" s="358"/>
      <c r="D303" s="359"/>
      <c r="E303" s="465"/>
      <c r="F303" s="161"/>
    </row>
    <row r="304" spans="1:6" s="1" customFormat="1" ht="15" customHeight="1" hidden="1" outlineLevel="1">
      <c r="A304" s="145"/>
      <c r="B304" s="357" t="s">
        <v>384</v>
      </c>
      <c r="C304" s="358"/>
      <c r="D304" s="359"/>
      <c r="E304" s="465"/>
      <c r="F304" s="161"/>
    </row>
    <row r="305" spans="1:6" s="141" customFormat="1" ht="15" customHeight="1" collapsed="1">
      <c r="A305" s="138"/>
      <c r="B305" s="357" t="s">
        <v>391</v>
      </c>
      <c r="C305" s="358"/>
      <c r="D305" s="359"/>
      <c r="E305" s="360">
        <v>17898428463</v>
      </c>
      <c r="F305" s="360">
        <v>694571286</v>
      </c>
    </row>
    <row r="306" spans="1:6" s="1" customFormat="1" ht="15" customHeight="1" hidden="1" outlineLevel="1">
      <c r="A306" s="145"/>
      <c r="B306" s="357" t="s">
        <v>385</v>
      </c>
      <c r="C306" s="358"/>
      <c r="D306" s="359"/>
      <c r="E306" s="360"/>
      <c r="F306" s="360"/>
    </row>
    <row r="307" spans="1:6" s="1" customFormat="1" ht="15" customHeight="1" hidden="1" outlineLevel="1">
      <c r="A307" s="145"/>
      <c r="B307" s="357" t="s">
        <v>386</v>
      </c>
      <c r="C307" s="358"/>
      <c r="D307" s="359"/>
      <c r="E307" s="360"/>
      <c r="F307" s="360"/>
    </row>
    <row r="308" spans="1:6" s="1" customFormat="1" ht="15" customHeight="1" hidden="1" outlineLevel="1">
      <c r="A308" s="145"/>
      <c r="B308" s="357" t="s">
        <v>381</v>
      </c>
      <c r="C308" s="358"/>
      <c r="D308" s="359"/>
      <c r="E308" s="360"/>
      <c r="F308" s="360"/>
    </row>
    <row r="309" spans="1:6" s="1" customFormat="1" ht="15" customHeight="1" hidden="1" outlineLevel="1">
      <c r="A309" s="145"/>
      <c r="B309" s="357" t="s">
        <v>384</v>
      </c>
      <c r="C309" s="358"/>
      <c r="D309" s="359"/>
      <c r="E309" s="360"/>
      <c r="F309" s="360"/>
    </row>
    <row r="310" spans="1:6" s="1" customFormat="1" ht="15" customHeight="1" hidden="1">
      <c r="A310" s="145"/>
      <c r="B310" s="357" t="s">
        <v>58</v>
      </c>
      <c r="C310" s="358"/>
      <c r="D310" s="359"/>
      <c r="E310" s="360">
        <v>0</v>
      </c>
      <c r="F310" s="360"/>
    </row>
    <row r="311" spans="1:6" s="1" customFormat="1" ht="15" customHeight="1" hidden="1" outlineLevel="1">
      <c r="A311" s="145"/>
      <c r="B311" s="357" t="s">
        <v>385</v>
      </c>
      <c r="C311" s="358"/>
      <c r="D311" s="359"/>
      <c r="E311" s="360"/>
      <c r="F311" s="360"/>
    </row>
    <row r="312" spans="1:6" s="1" customFormat="1" ht="15" customHeight="1" hidden="1" outlineLevel="1">
      <c r="A312" s="145"/>
      <c r="B312" s="357" t="s">
        <v>386</v>
      </c>
      <c r="C312" s="358"/>
      <c r="D312" s="359"/>
      <c r="E312" s="360"/>
      <c r="F312" s="360"/>
    </row>
    <row r="313" spans="1:6" s="1" customFormat="1" ht="15" customHeight="1" hidden="1" outlineLevel="1">
      <c r="A313" s="145"/>
      <c r="B313" s="357" t="s">
        <v>381</v>
      </c>
      <c r="C313" s="358"/>
      <c r="D313" s="359"/>
      <c r="E313" s="360"/>
      <c r="F313" s="360"/>
    </row>
    <row r="314" spans="1:6" s="1" customFormat="1" ht="15" customHeight="1" hidden="1" outlineLevel="1">
      <c r="A314" s="145"/>
      <c r="B314" s="357" t="s">
        <v>384</v>
      </c>
      <c r="C314" s="358"/>
      <c r="D314" s="359"/>
      <c r="E314" s="334"/>
      <c r="F314" s="360"/>
    </row>
    <row r="315" spans="1:6" s="1" customFormat="1" ht="15" customHeight="1" collapsed="1">
      <c r="A315" s="145"/>
      <c r="B315" s="357" t="s">
        <v>62</v>
      </c>
      <c r="C315" s="358"/>
      <c r="D315" s="359"/>
      <c r="E315" s="360">
        <v>7115017724</v>
      </c>
      <c r="F315" s="360">
        <v>7138158816</v>
      </c>
    </row>
    <row r="316" spans="1:6" s="1" customFormat="1" ht="15" customHeight="1" hidden="1" outlineLevel="1">
      <c r="A316" s="145"/>
      <c r="B316" s="357" t="s">
        <v>385</v>
      </c>
      <c r="C316" s="358"/>
      <c r="D316" s="359"/>
      <c r="E316" s="360"/>
      <c r="F316" s="360">
        <v>652270809</v>
      </c>
    </row>
    <row r="317" spans="1:6" s="1" customFormat="1" ht="15" customHeight="1" hidden="1" outlineLevel="1">
      <c r="A317" s="145"/>
      <c r="B317" s="357" t="s">
        <v>386</v>
      </c>
      <c r="C317" s="358"/>
      <c r="D317" s="359"/>
      <c r="E317" s="621"/>
      <c r="F317" s="360">
        <v>2159278412</v>
      </c>
    </row>
    <row r="318" spans="1:6" s="1" customFormat="1" ht="15" customHeight="1" hidden="1" outlineLevel="1">
      <c r="A318" s="145"/>
      <c r="B318" s="357" t="s">
        <v>381</v>
      </c>
      <c r="C318" s="358"/>
      <c r="D318" s="359"/>
      <c r="E318" s="622"/>
      <c r="F318" s="360">
        <v>186427392</v>
      </c>
    </row>
    <row r="319" spans="1:6" s="1" customFormat="1" ht="15" customHeight="1" hidden="1" outlineLevel="1">
      <c r="A319" s="145"/>
      <c r="B319" s="357" t="s">
        <v>384</v>
      </c>
      <c r="C319" s="358"/>
      <c r="D319" s="359"/>
      <c r="E319" s="360"/>
      <c r="F319" s="360">
        <v>62600924</v>
      </c>
    </row>
    <row r="320" spans="1:6" s="1" customFormat="1" ht="19.5" customHeight="1">
      <c r="A320" s="602" t="s">
        <v>141</v>
      </c>
      <c r="B320" s="603"/>
      <c r="C320" s="603"/>
      <c r="D320" s="604"/>
      <c r="E320" s="381">
        <f>E315+E310+E305+E300+E295+E290</f>
        <v>61137840806</v>
      </c>
      <c r="F320" s="381">
        <v>26771617255</v>
      </c>
    </row>
    <row r="321" spans="1:6" s="1" customFormat="1" ht="12" customHeight="1">
      <c r="A321" s="364"/>
      <c r="B321" s="364"/>
      <c r="C321" s="364"/>
      <c r="D321" s="364"/>
      <c r="E321" s="435"/>
      <c r="F321" s="435"/>
    </row>
    <row r="322" spans="1:6" s="1" customFormat="1" ht="19.5" customHeight="1">
      <c r="A322" s="611">
        <v>13</v>
      </c>
      <c r="B322" s="605" t="s">
        <v>99</v>
      </c>
      <c r="C322" s="606"/>
      <c r="D322" s="607"/>
      <c r="E322" s="338" t="str">
        <f>$E$9</f>
        <v>30/06/2014</v>
      </c>
      <c r="F322" s="338" t="str">
        <f>$F$9</f>
        <v>01/01/2014</v>
      </c>
    </row>
    <row r="323" spans="1:6" s="1" customFormat="1" ht="14.25" customHeight="1">
      <c r="A323" s="612"/>
      <c r="B323" s="608"/>
      <c r="C323" s="609"/>
      <c r="D323" s="610"/>
      <c r="E323" s="340" t="s">
        <v>254</v>
      </c>
      <c r="F323" s="479" t="s">
        <v>254</v>
      </c>
    </row>
    <row r="324" spans="1:6" s="1" customFormat="1" ht="19.5" customHeight="1">
      <c r="A324" s="199"/>
      <c r="B324" s="341" t="s">
        <v>100</v>
      </c>
      <c r="C324" s="342"/>
      <c r="D324" s="343"/>
      <c r="E324" s="344">
        <v>8125836333</v>
      </c>
      <c r="F324" s="344">
        <v>34007811628</v>
      </c>
    </row>
    <row r="325" spans="1:6" s="1" customFormat="1" ht="16.5" customHeight="1" outlineLevel="1">
      <c r="A325" s="143"/>
      <c r="B325" s="357" t="s">
        <v>284</v>
      </c>
      <c r="C325" s="358"/>
      <c r="D325" s="359"/>
      <c r="E325" s="480">
        <v>-353913622</v>
      </c>
      <c r="F325" s="161">
        <v>25482376227</v>
      </c>
    </row>
    <row r="326" spans="1:6" s="152" customFormat="1" ht="19.5" customHeight="1" hidden="1" outlineLevel="1">
      <c r="A326" s="149"/>
      <c r="B326" s="349" t="s">
        <v>328</v>
      </c>
      <c r="C326" s="350"/>
      <c r="D326" s="351"/>
      <c r="E326" s="481"/>
      <c r="F326" s="481"/>
    </row>
    <row r="327" spans="1:6" s="152" customFormat="1" ht="19.5" customHeight="1" hidden="1" outlineLevel="1">
      <c r="A327" s="149"/>
      <c r="B327" s="349" t="s">
        <v>329</v>
      </c>
      <c r="C327" s="350"/>
      <c r="D327" s="351"/>
      <c r="E327" s="481"/>
      <c r="F327" s="481"/>
    </row>
    <row r="328" spans="1:6" s="152" customFormat="1" ht="19.5" customHeight="1" hidden="1" outlineLevel="1">
      <c r="A328" s="149"/>
      <c r="B328" s="349" t="s">
        <v>355</v>
      </c>
      <c r="C328" s="350"/>
      <c r="D328" s="351"/>
      <c r="E328" s="482"/>
      <c r="F328" s="481"/>
    </row>
    <row r="329" spans="1:6" s="152" customFormat="1" ht="19.5" customHeight="1" hidden="1" outlineLevel="1">
      <c r="A329" s="149"/>
      <c r="B329" s="349" t="s">
        <v>354</v>
      </c>
      <c r="C329" s="350"/>
      <c r="D329" s="351"/>
      <c r="E329" s="482">
        <v>25468033995</v>
      </c>
      <c r="F329" s="481"/>
    </row>
    <row r="330" spans="1:6" s="1" customFormat="1" ht="19.5" customHeight="1" outlineLevel="1">
      <c r="A330" s="143"/>
      <c r="B330" s="641" t="s">
        <v>390</v>
      </c>
      <c r="C330" s="642"/>
      <c r="D330" s="643"/>
      <c r="E330" s="161">
        <v>0</v>
      </c>
      <c r="F330" s="161">
        <v>383920000</v>
      </c>
    </row>
    <row r="331" spans="1:6" s="1" customFormat="1" ht="19.5" customHeight="1" hidden="1" outlineLevel="1">
      <c r="A331" s="143"/>
      <c r="B331" s="357" t="s">
        <v>329</v>
      </c>
      <c r="C331" s="358"/>
      <c r="D331" s="410"/>
      <c r="E331" s="360">
        <v>0</v>
      </c>
      <c r="F331" s="360"/>
    </row>
    <row r="332" spans="1:6" s="1" customFormat="1" ht="18" customHeight="1" hidden="1" outlineLevel="1">
      <c r="A332" s="143"/>
      <c r="B332" s="357" t="s">
        <v>334</v>
      </c>
      <c r="C332" s="358"/>
      <c r="D332" s="359"/>
      <c r="E332" s="360">
        <v>0</v>
      </c>
      <c r="F332" s="360"/>
    </row>
    <row r="333" spans="1:6" s="1" customFormat="1" ht="18" customHeight="1" hidden="1" outlineLevel="1">
      <c r="A333" s="143"/>
      <c r="B333" s="357" t="s">
        <v>330</v>
      </c>
      <c r="C333" s="358"/>
      <c r="D333" s="359"/>
      <c r="E333" s="360">
        <v>0</v>
      </c>
      <c r="F333" s="360"/>
    </row>
    <row r="334" spans="1:6" s="1" customFormat="1" ht="16.5" customHeight="1" hidden="1" outlineLevel="1">
      <c r="A334" s="143"/>
      <c r="B334" s="357" t="s">
        <v>339</v>
      </c>
      <c r="C334" s="358"/>
      <c r="D334" s="359"/>
      <c r="E334" s="360">
        <v>1711218720</v>
      </c>
      <c r="F334" s="360"/>
    </row>
    <row r="335" spans="1:6" s="1" customFormat="1" ht="15" customHeight="1" outlineLevel="1">
      <c r="A335" s="160"/>
      <c r="B335" s="357" t="s">
        <v>391</v>
      </c>
      <c r="C335" s="358"/>
      <c r="D335" s="359"/>
      <c r="E335" s="161">
        <v>887919894</v>
      </c>
      <c r="F335" s="161">
        <v>887919894</v>
      </c>
    </row>
    <row r="336" spans="1:6" s="1" customFormat="1" ht="17.25" customHeight="1" hidden="1" outlineLevel="1">
      <c r="A336" s="160"/>
      <c r="B336" s="357" t="s">
        <v>58</v>
      </c>
      <c r="C336" s="358"/>
      <c r="D336" s="359"/>
      <c r="E336" s="161">
        <v>0</v>
      </c>
      <c r="F336" s="161"/>
    </row>
    <row r="337" spans="1:6" s="1" customFormat="1" ht="16.5" customHeight="1" outlineLevel="1">
      <c r="A337" s="160"/>
      <c r="B337" s="357" t="s">
        <v>62</v>
      </c>
      <c r="C337" s="358"/>
      <c r="D337" s="359"/>
      <c r="E337" s="161">
        <v>5880611341</v>
      </c>
      <c r="F337" s="161">
        <v>7253595507</v>
      </c>
    </row>
    <row r="338" spans="1:6" s="1" customFormat="1" ht="18.75" customHeight="1">
      <c r="A338" s="160"/>
      <c r="B338" s="414" t="s">
        <v>101</v>
      </c>
      <c r="C338" s="358"/>
      <c r="D338" s="359"/>
      <c r="E338" s="164">
        <v>2690179582</v>
      </c>
      <c r="F338" s="164">
        <v>2690179582</v>
      </c>
    </row>
    <row r="339" spans="1:6" s="4" customFormat="1" ht="17.25" customHeight="1" outlineLevel="1">
      <c r="A339" s="163"/>
      <c r="B339" s="357" t="s">
        <v>284</v>
      </c>
      <c r="C339" s="358"/>
      <c r="D339" s="359"/>
      <c r="E339" s="464">
        <v>531251142</v>
      </c>
      <c r="F339" s="161">
        <v>531251142</v>
      </c>
    </row>
    <row r="340" spans="1:6" s="4" customFormat="1" ht="19.5" customHeight="1" hidden="1" outlineLevel="1">
      <c r="A340" s="163"/>
      <c r="B340" s="349" t="s">
        <v>300</v>
      </c>
      <c r="C340" s="350"/>
      <c r="D340" s="351"/>
      <c r="E340" s="483">
        <v>171991114</v>
      </c>
      <c r="F340" s="374">
        <v>559000014</v>
      </c>
    </row>
    <row r="341" spans="1:6" s="4" customFormat="1" ht="19.5" customHeight="1" hidden="1" outlineLevel="1">
      <c r="A341" s="163"/>
      <c r="B341" s="349" t="s">
        <v>455</v>
      </c>
      <c r="C341" s="350"/>
      <c r="D341" s="351"/>
      <c r="E341" s="483">
        <v>359260028</v>
      </c>
      <c r="F341" s="374">
        <v>861083371</v>
      </c>
    </row>
    <row r="342" spans="1:6" s="4" customFormat="1" ht="15.75" customHeight="1" outlineLevel="1">
      <c r="A342" s="167"/>
      <c r="B342" s="484" t="s">
        <v>391</v>
      </c>
      <c r="C342" s="485"/>
      <c r="D342" s="486"/>
      <c r="E342" s="464">
        <v>2158928440</v>
      </c>
      <c r="F342" s="487">
        <v>2158928440</v>
      </c>
    </row>
    <row r="343" spans="1:6" s="1" customFormat="1" ht="15" customHeight="1">
      <c r="A343" s="602" t="s">
        <v>141</v>
      </c>
      <c r="B343" s="603"/>
      <c r="C343" s="603"/>
      <c r="D343" s="604"/>
      <c r="E343" s="381">
        <v>10816015915</v>
      </c>
      <c r="F343" s="381">
        <v>36697991210</v>
      </c>
    </row>
    <row r="344" spans="1:6" s="1" customFormat="1" ht="16.5" customHeight="1">
      <c r="A344" s="337"/>
      <c r="B344" s="337"/>
      <c r="C344" s="337"/>
      <c r="D344" s="337"/>
      <c r="E344" s="383"/>
      <c r="F344" s="383"/>
    </row>
    <row r="345" spans="1:6" s="1" customFormat="1" ht="16.5" customHeight="1">
      <c r="A345" s="337"/>
      <c r="B345" s="337"/>
      <c r="C345" s="337"/>
      <c r="D345" s="337"/>
      <c r="E345" s="383"/>
      <c r="F345" s="383"/>
    </row>
    <row r="346" spans="1:6" s="1" customFormat="1" ht="16.5" customHeight="1">
      <c r="A346" s="337"/>
      <c r="B346" s="337"/>
      <c r="C346" s="337"/>
      <c r="D346" s="337"/>
      <c r="E346" s="383"/>
      <c r="F346" s="383"/>
    </row>
    <row r="347" spans="1:6" s="1" customFormat="1" ht="16.5" customHeight="1">
      <c r="A347" s="337"/>
      <c r="B347" s="337"/>
      <c r="C347" s="337"/>
      <c r="D347" s="337"/>
      <c r="E347" s="383"/>
      <c r="F347" s="383"/>
    </row>
    <row r="348" spans="1:6" s="1" customFormat="1" ht="16.5" customHeight="1">
      <c r="A348" s="337"/>
      <c r="B348" s="337"/>
      <c r="C348" s="337"/>
      <c r="D348" s="337"/>
      <c r="E348" s="383"/>
      <c r="F348" s="383"/>
    </row>
    <row r="349" spans="1:6" s="1" customFormat="1" ht="16.5" customHeight="1">
      <c r="A349" s="337"/>
      <c r="B349" s="337"/>
      <c r="C349" s="337"/>
      <c r="D349" s="337"/>
      <c r="E349" s="383"/>
      <c r="F349" s="383"/>
    </row>
    <row r="350" spans="1:6" s="1" customFormat="1" ht="16.5" customHeight="1">
      <c r="A350" s="337"/>
      <c r="B350" s="337"/>
      <c r="C350" s="337"/>
      <c r="D350" s="337"/>
      <c r="E350" s="383"/>
      <c r="F350" s="383"/>
    </row>
    <row r="351" spans="1:6" s="1" customFormat="1" ht="16.5" customHeight="1">
      <c r="A351" s="337"/>
      <c r="B351" s="337"/>
      <c r="C351" s="337"/>
      <c r="D351" s="337"/>
      <c r="E351" s="383"/>
      <c r="F351" s="383"/>
    </row>
    <row r="352" spans="1:6" s="1" customFormat="1" ht="16.5" customHeight="1">
      <c r="A352" s="337"/>
      <c r="B352" s="337"/>
      <c r="C352" s="337"/>
      <c r="D352" s="337"/>
      <c r="E352" s="383"/>
      <c r="F352" s="383"/>
    </row>
    <row r="353" spans="1:6" s="1" customFormat="1" ht="16.5" customHeight="1">
      <c r="A353" s="337"/>
      <c r="B353" s="337"/>
      <c r="C353" s="337"/>
      <c r="D353" s="337"/>
      <c r="E353" s="383"/>
      <c r="F353" s="383"/>
    </row>
    <row r="354" spans="1:6" s="1" customFormat="1" ht="16.5" customHeight="1">
      <c r="A354" s="337"/>
      <c r="B354" s="337"/>
      <c r="C354" s="337"/>
      <c r="D354" s="337"/>
      <c r="E354" s="383"/>
      <c r="F354" s="383"/>
    </row>
    <row r="355" spans="1:6" s="1" customFormat="1" ht="16.5" customHeight="1">
      <c r="A355" s="337"/>
      <c r="B355" s="337"/>
      <c r="C355" s="337"/>
      <c r="D355" s="337"/>
      <c r="E355" s="383"/>
      <c r="F355" s="383"/>
    </row>
    <row r="356" spans="1:6" s="1" customFormat="1" ht="16.5" customHeight="1">
      <c r="A356" s="337"/>
      <c r="B356" s="337"/>
      <c r="C356" s="337"/>
      <c r="D356" s="337"/>
      <c r="E356" s="383"/>
      <c r="F356" s="383"/>
    </row>
    <row r="357" spans="1:6" s="1" customFormat="1" ht="16.5" customHeight="1">
      <c r="A357" s="337"/>
      <c r="B357" s="337"/>
      <c r="C357" s="337"/>
      <c r="D357" s="337"/>
      <c r="E357" s="383"/>
      <c r="F357" s="383"/>
    </row>
    <row r="358" spans="1:6" s="1" customFormat="1" ht="16.5" customHeight="1">
      <c r="A358" s="337"/>
      <c r="B358" s="337"/>
      <c r="C358" s="337"/>
      <c r="D358" s="337"/>
      <c r="E358" s="383"/>
      <c r="F358" s="383"/>
    </row>
    <row r="359" spans="1:6" s="1" customFormat="1" ht="16.5" customHeight="1">
      <c r="A359" s="337"/>
      <c r="B359" s="337"/>
      <c r="C359" s="337"/>
      <c r="D359" s="337"/>
      <c r="E359" s="383"/>
      <c r="F359" s="383"/>
    </row>
    <row r="360" spans="1:6" s="1" customFormat="1" ht="16.5" customHeight="1">
      <c r="A360" s="337"/>
      <c r="B360" s="337"/>
      <c r="C360" s="337"/>
      <c r="D360" s="337"/>
      <c r="E360" s="383"/>
      <c r="F360" s="383"/>
    </row>
    <row r="361" spans="1:6" s="1" customFormat="1" ht="16.5" customHeight="1">
      <c r="A361" s="337"/>
      <c r="B361" s="337"/>
      <c r="C361" s="337"/>
      <c r="D361" s="337"/>
      <c r="E361" s="383"/>
      <c r="F361" s="383"/>
    </row>
    <row r="362" spans="1:6" s="1" customFormat="1" ht="16.5" customHeight="1">
      <c r="A362" s="337"/>
      <c r="B362" s="337"/>
      <c r="C362" s="337"/>
      <c r="D362" s="337"/>
      <c r="E362" s="383"/>
      <c r="F362" s="383"/>
    </row>
    <row r="363" spans="1:6" s="1" customFormat="1" ht="16.5" customHeight="1">
      <c r="A363" s="337"/>
      <c r="B363" s="337"/>
      <c r="C363" s="337"/>
      <c r="D363" s="337"/>
      <c r="E363" s="383"/>
      <c r="F363" s="383"/>
    </row>
    <row r="364" spans="1:6" s="1" customFormat="1" ht="16.5" customHeight="1">
      <c r="A364" s="337"/>
      <c r="B364" s="337"/>
      <c r="C364" s="337"/>
      <c r="D364" s="337"/>
      <c r="E364" s="383"/>
      <c r="F364" s="383"/>
    </row>
    <row r="365" spans="1:6" s="1" customFormat="1" ht="16.5" customHeight="1">
      <c r="A365" s="337"/>
      <c r="B365" s="337"/>
      <c r="C365" s="337"/>
      <c r="D365" s="337"/>
      <c r="E365" s="383"/>
      <c r="F365" s="383"/>
    </row>
    <row r="366" spans="1:6" s="1" customFormat="1" ht="16.5" customHeight="1">
      <c r="A366" s="337"/>
      <c r="B366" s="337"/>
      <c r="C366" s="337"/>
      <c r="D366" s="337"/>
      <c r="E366" s="383"/>
      <c r="F366" s="383"/>
    </row>
    <row r="367" spans="1:6" s="1" customFormat="1" ht="16.5" customHeight="1">
      <c r="A367" s="337"/>
      <c r="B367" s="337"/>
      <c r="C367" s="337"/>
      <c r="D367" s="337"/>
      <c r="E367" s="383"/>
      <c r="F367" s="383"/>
    </row>
    <row r="368" spans="1:6" s="1" customFormat="1" ht="16.5" customHeight="1">
      <c r="A368" s="337"/>
      <c r="B368" s="337"/>
      <c r="C368" s="337"/>
      <c r="D368" s="337"/>
      <c r="E368" s="383"/>
      <c r="F368" s="383"/>
    </row>
    <row r="369" spans="1:6" s="1" customFormat="1" ht="16.5" customHeight="1">
      <c r="A369" s="337"/>
      <c r="B369" s="337"/>
      <c r="C369" s="337"/>
      <c r="D369" s="337"/>
      <c r="E369" s="383"/>
      <c r="F369" s="383"/>
    </row>
    <row r="370" spans="1:6" s="1" customFormat="1" ht="16.5" customHeight="1">
      <c r="A370" s="337"/>
      <c r="B370" s="337"/>
      <c r="C370" s="337"/>
      <c r="D370" s="337"/>
      <c r="E370" s="383"/>
      <c r="F370" s="383"/>
    </row>
    <row r="371" spans="1:6" s="1" customFormat="1" ht="16.5" customHeight="1">
      <c r="A371" s="337"/>
      <c r="B371" s="337"/>
      <c r="C371" s="337"/>
      <c r="D371" s="337"/>
      <c r="E371" s="383"/>
      <c r="F371" s="383"/>
    </row>
    <row r="372" spans="1:6" s="1" customFormat="1" ht="16.5" customHeight="1">
      <c r="A372" s="337"/>
      <c r="B372" s="337"/>
      <c r="C372" s="337"/>
      <c r="D372" s="337"/>
      <c r="E372" s="383"/>
      <c r="F372" s="383"/>
    </row>
    <row r="373" spans="1:6" s="1" customFormat="1" ht="16.5" customHeight="1">
      <c r="A373" s="337"/>
      <c r="B373" s="337"/>
      <c r="C373" s="337"/>
      <c r="D373" s="337"/>
      <c r="E373" s="383"/>
      <c r="F373" s="383"/>
    </row>
    <row r="374" spans="1:6" s="1" customFormat="1" ht="16.5" customHeight="1">
      <c r="A374" s="337"/>
      <c r="B374" s="337"/>
      <c r="C374" s="337"/>
      <c r="D374" s="337"/>
      <c r="E374" s="383"/>
      <c r="F374" s="383"/>
    </row>
    <row r="375" spans="1:6" s="1" customFormat="1" ht="16.5" customHeight="1">
      <c r="A375" s="337"/>
      <c r="B375" s="337"/>
      <c r="C375" s="337"/>
      <c r="D375" s="337"/>
      <c r="E375" s="383"/>
      <c r="F375" s="383"/>
    </row>
    <row r="376" spans="1:6" s="1" customFormat="1" ht="16.5" customHeight="1">
      <c r="A376" s="337"/>
      <c r="B376" s="337"/>
      <c r="C376" s="337"/>
      <c r="D376" s="337"/>
      <c r="E376" s="383"/>
      <c r="F376" s="383"/>
    </row>
    <row r="377" spans="1:6" s="1" customFormat="1" ht="16.5" customHeight="1">
      <c r="A377" s="337"/>
      <c r="B377" s="337"/>
      <c r="C377" s="337"/>
      <c r="D377" s="337"/>
      <c r="E377" s="383"/>
      <c r="F377" s="383"/>
    </row>
    <row r="378" spans="1:6" s="1" customFormat="1" ht="16.5" customHeight="1">
      <c r="A378" s="337"/>
      <c r="B378" s="337"/>
      <c r="C378" s="337"/>
      <c r="D378" s="337"/>
      <c r="E378" s="383"/>
      <c r="F378" s="383"/>
    </row>
    <row r="379" spans="1:6" s="1" customFormat="1" ht="16.5" customHeight="1">
      <c r="A379" s="337"/>
      <c r="B379" s="337"/>
      <c r="C379" s="337"/>
      <c r="D379" s="337"/>
      <c r="E379" s="383"/>
      <c r="F379" s="383"/>
    </row>
    <row r="380" spans="1:6" s="1" customFormat="1" ht="16.5" customHeight="1">
      <c r="A380" s="337"/>
      <c r="B380" s="337"/>
      <c r="C380" s="337"/>
      <c r="D380" s="337"/>
      <c r="E380" s="383"/>
      <c r="F380" s="383"/>
    </row>
    <row r="381" spans="1:6" s="1" customFormat="1" ht="16.5" customHeight="1">
      <c r="A381" s="337"/>
      <c r="B381" s="337"/>
      <c r="C381" s="337"/>
      <c r="D381" s="337"/>
      <c r="E381" s="383"/>
      <c r="F381" s="383"/>
    </row>
    <row r="382" spans="1:6" s="1" customFormat="1" ht="16.5" customHeight="1">
      <c r="A382" s="337"/>
      <c r="B382" s="337"/>
      <c r="C382" s="337"/>
      <c r="D382" s="337"/>
      <c r="E382" s="383"/>
      <c r="F382" s="383"/>
    </row>
    <row r="383" spans="1:6" s="1" customFormat="1" ht="16.5" customHeight="1">
      <c r="A383" s="337"/>
      <c r="B383" s="337"/>
      <c r="C383" s="337"/>
      <c r="D383" s="337"/>
      <c r="E383" s="383"/>
      <c r="F383" s="383"/>
    </row>
    <row r="384" spans="1:6" s="1" customFormat="1" ht="18" customHeight="1">
      <c r="A384" s="100"/>
      <c r="B384" s="4"/>
      <c r="E384" s="383"/>
      <c r="F384" s="383"/>
    </row>
    <row r="385" spans="1:6" s="1" customFormat="1" ht="18" customHeight="1" hidden="1">
      <c r="A385" s="100"/>
      <c r="B385" s="4"/>
      <c r="E385" s="383"/>
      <c r="F385" s="383"/>
    </row>
    <row r="386" spans="1:6" s="1" customFormat="1" ht="18" customHeight="1" hidden="1">
      <c r="A386" s="100"/>
      <c r="B386" s="4"/>
      <c r="E386" s="383"/>
      <c r="F386" s="383"/>
    </row>
    <row r="387" spans="1:6" s="1" customFormat="1" ht="18" customHeight="1" hidden="1">
      <c r="A387" s="100"/>
      <c r="B387" s="4"/>
      <c r="E387" s="383"/>
      <c r="F387" s="383"/>
    </row>
    <row r="388" spans="1:6" s="1" customFormat="1" ht="26.25" customHeight="1" hidden="1">
      <c r="A388" s="100"/>
      <c r="B388" s="4"/>
      <c r="E388" s="383"/>
      <c r="F388" s="383"/>
    </row>
    <row r="389" spans="1:6" s="1" customFormat="1" ht="19.5" customHeight="1">
      <c r="A389" s="557" t="s">
        <v>494</v>
      </c>
      <c r="B389" s="605" t="s">
        <v>344</v>
      </c>
      <c r="C389" s="606"/>
      <c r="D389" s="607"/>
      <c r="E389" s="338" t="str">
        <f>$E$9</f>
        <v>30/06/2014</v>
      </c>
      <c r="F389" s="338" t="str">
        <f>$F$9</f>
        <v>01/01/2014</v>
      </c>
    </row>
    <row r="390" spans="1:6" s="1" customFormat="1" ht="18" customHeight="1">
      <c r="A390" s="553"/>
      <c r="B390" s="608"/>
      <c r="C390" s="609"/>
      <c r="D390" s="610"/>
      <c r="E390" s="340" t="s">
        <v>254</v>
      </c>
      <c r="F390" s="229" t="s">
        <v>254</v>
      </c>
    </row>
    <row r="391" spans="1:6" s="1" customFormat="1" ht="19.5" customHeight="1">
      <c r="A391" s="454"/>
      <c r="B391" s="476" t="s">
        <v>90</v>
      </c>
      <c r="C391" s="488"/>
      <c r="D391" s="489"/>
      <c r="E391" s="490">
        <v>14378700000</v>
      </c>
      <c r="F391" s="466">
        <v>14378700000</v>
      </c>
    </row>
    <row r="392" spans="1:6" s="1" customFormat="1" ht="19.5" customHeight="1">
      <c r="A392" s="169"/>
      <c r="B392" s="484" t="s">
        <v>336</v>
      </c>
      <c r="C392" s="491"/>
      <c r="D392" s="492"/>
      <c r="E392" s="493">
        <v>105621300000</v>
      </c>
      <c r="F392" s="493">
        <v>105621300000</v>
      </c>
    </row>
    <row r="393" spans="1:6" s="1" customFormat="1" ht="19.5" customHeight="1">
      <c r="A393" s="602" t="s">
        <v>141</v>
      </c>
      <c r="B393" s="603"/>
      <c r="C393" s="603"/>
      <c r="D393" s="604"/>
      <c r="E393" s="381">
        <v>120000000000</v>
      </c>
      <c r="F393" s="381">
        <v>120000000000</v>
      </c>
    </row>
    <row r="394" spans="1:6" s="1" customFormat="1" ht="11.25" customHeight="1">
      <c r="A394" s="337"/>
      <c r="B394" s="494"/>
      <c r="C394" s="53"/>
      <c r="D394" s="53"/>
      <c r="E394" s="383"/>
      <c r="F394" s="383"/>
    </row>
    <row r="395" spans="1:6" s="1" customFormat="1" ht="31.5" customHeight="1">
      <c r="A395" s="495" t="s">
        <v>252</v>
      </c>
      <c r="B395" s="623" t="s">
        <v>88</v>
      </c>
      <c r="C395" s="623"/>
      <c r="D395" s="623"/>
      <c r="E395" s="623"/>
      <c r="F395" s="623"/>
    </row>
    <row r="396" spans="1:6" s="1" customFormat="1" ht="19.5" customHeight="1">
      <c r="A396" s="557" t="s">
        <v>233</v>
      </c>
      <c r="B396" s="605" t="s">
        <v>318</v>
      </c>
      <c r="C396" s="606"/>
      <c r="D396" s="607"/>
      <c r="E396" s="496" t="s">
        <v>437</v>
      </c>
      <c r="F396" s="496" t="s">
        <v>438</v>
      </c>
    </row>
    <row r="397" spans="1:6" s="1" customFormat="1" ht="20.25" customHeight="1">
      <c r="A397" s="553"/>
      <c r="B397" s="608"/>
      <c r="C397" s="609"/>
      <c r="D397" s="610"/>
      <c r="E397" s="340" t="s">
        <v>254</v>
      </c>
      <c r="F397" s="229" t="s">
        <v>254</v>
      </c>
    </row>
    <row r="398" spans="1:6" s="1" customFormat="1" ht="19.5" customHeight="1" hidden="1">
      <c r="A398" s="119"/>
      <c r="B398" s="497"/>
      <c r="C398" s="498"/>
      <c r="D398" s="498"/>
      <c r="E398" s="498"/>
      <c r="F398" s="498"/>
    </row>
    <row r="399" spans="1:6" s="1" customFormat="1" ht="19.5" customHeight="1">
      <c r="A399" s="499"/>
      <c r="B399" s="476" t="s">
        <v>318</v>
      </c>
      <c r="C399" s="342"/>
      <c r="D399" s="343"/>
      <c r="E399" s="500">
        <v>353649948391</v>
      </c>
      <c r="F399" s="500">
        <v>238254642311</v>
      </c>
    </row>
    <row r="400" spans="1:6" s="1" customFormat="1" ht="19.5" customHeight="1" hidden="1">
      <c r="A400" s="143"/>
      <c r="B400" s="357"/>
      <c r="C400" s="358"/>
      <c r="D400" s="359"/>
      <c r="E400" s="161"/>
      <c r="F400" s="161"/>
    </row>
    <row r="401" spans="1:6" s="1" customFormat="1" ht="19.5" customHeight="1" hidden="1">
      <c r="A401" s="143"/>
      <c r="B401" s="357"/>
      <c r="C401" s="358"/>
      <c r="D401" s="359"/>
      <c r="E401" s="161"/>
      <c r="F401" s="161"/>
    </row>
    <row r="402" spans="1:6" s="1" customFormat="1" ht="19.5" customHeight="1" hidden="1">
      <c r="A402" s="143"/>
      <c r="B402" s="357"/>
      <c r="C402" s="358"/>
      <c r="D402" s="359"/>
      <c r="E402" s="161"/>
      <c r="F402" s="161"/>
    </row>
    <row r="403" spans="1:6" s="1" customFormat="1" ht="19.5" customHeight="1" hidden="1">
      <c r="A403" s="143"/>
      <c r="B403" s="357"/>
      <c r="C403" s="358"/>
      <c r="D403" s="410"/>
      <c r="E403" s="161"/>
      <c r="F403" s="161"/>
    </row>
    <row r="404" spans="1:6" s="1" customFormat="1" ht="19.5" customHeight="1" hidden="1">
      <c r="A404" s="375"/>
      <c r="B404" s="501"/>
      <c r="C404" s="377"/>
      <c r="D404" s="378"/>
      <c r="E404" s="487"/>
      <c r="F404" s="487"/>
    </row>
    <row r="405" spans="1:6" s="4" customFormat="1" ht="19.5" customHeight="1">
      <c r="A405" s="602" t="s">
        <v>141</v>
      </c>
      <c r="B405" s="603"/>
      <c r="C405" s="603"/>
      <c r="D405" s="604"/>
      <c r="E405" s="381">
        <v>353649948391</v>
      </c>
      <c r="F405" s="381">
        <v>238254642311</v>
      </c>
    </row>
    <row r="406" spans="1:6" s="4" customFormat="1" ht="10.5" customHeight="1">
      <c r="A406" s="364"/>
      <c r="B406" s="364"/>
      <c r="C406" s="364"/>
      <c r="D406" s="364"/>
      <c r="E406" s="435"/>
      <c r="F406" s="435"/>
    </row>
    <row r="407" spans="1:6" s="1" customFormat="1" ht="19.5" customHeight="1">
      <c r="A407" s="557" t="s">
        <v>244</v>
      </c>
      <c r="B407" s="605" t="s">
        <v>319</v>
      </c>
      <c r="C407" s="606"/>
      <c r="D407" s="607"/>
      <c r="E407" s="496" t="str">
        <f>$E$396</f>
        <v>Quí II/2014</v>
      </c>
      <c r="F407" s="496" t="str">
        <f>$F$396</f>
        <v>Quí II/2013</v>
      </c>
    </row>
    <row r="408" spans="1:6" s="1" customFormat="1" ht="19.5" customHeight="1">
      <c r="A408" s="553"/>
      <c r="B408" s="608"/>
      <c r="C408" s="609"/>
      <c r="D408" s="610"/>
      <c r="E408" s="340" t="s">
        <v>254</v>
      </c>
      <c r="F408" s="229" t="s">
        <v>254</v>
      </c>
    </row>
    <row r="409" spans="1:6" s="1" customFormat="1" ht="19.5" customHeight="1">
      <c r="A409" s="499"/>
      <c r="B409" s="476" t="s">
        <v>319</v>
      </c>
      <c r="C409" s="342"/>
      <c r="D409" s="343"/>
      <c r="E409" s="500">
        <v>329811419216</v>
      </c>
      <c r="F409" s="500">
        <v>218568141510</v>
      </c>
    </row>
    <row r="410" spans="1:6" s="1" customFormat="1" ht="19.5" customHeight="1" hidden="1">
      <c r="A410" s="143"/>
      <c r="B410" s="357"/>
      <c r="C410" s="358"/>
      <c r="D410" s="359"/>
      <c r="E410" s="161"/>
      <c r="F410" s="161"/>
    </row>
    <row r="411" spans="1:6" s="1" customFormat="1" ht="19.5" customHeight="1" hidden="1">
      <c r="A411" s="143"/>
      <c r="B411" s="357"/>
      <c r="C411" s="358"/>
      <c r="D411" s="359"/>
      <c r="E411" s="161"/>
      <c r="F411" s="161"/>
    </row>
    <row r="412" spans="1:6" s="1" customFormat="1" ht="19.5" customHeight="1" hidden="1">
      <c r="A412" s="143"/>
      <c r="B412" s="357"/>
      <c r="C412" s="358"/>
      <c r="D412" s="359"/>
      <c r="E412" s="161"/>
      <c r="F412" s="161"/>
    </row>
    <row r="413" spans="1:6" s="1" customFormat="1" ht="19.5" customHeight="1" hidden="1">
      <c r="A413" s="143"/>
      <c r="B413" s="357"/>
      <c r="C413" s="358"/>
      <c r="D413" s="359"/>
      <c r="E413" s="161"/>
      <c r="F413" s="161"/>
    </row>
    <row r="414" spans="1:6" s="1" customFormat="1" ht="19.5" customHeight="1" hidden="1">
      <c r="A414" s="375"/>
      <c r="B414" s="501"/>
      <c r="C414" s="377"/>
      <c r="D414" s="502"/>
      <c r="E414" s="487"/>
      <c r="F414" s="487"/>
    </row>
    <row r="415" spans="1:6" s="1" customFormat="1" ht="19.5" customHeight="1">
      <c r="A415" s="602" t="s">
        <v>141</v>
      </c>
      <c r="B415" s="603"/>
      <c r="C415" s="603"/>
      <c r="D415" s="604"/>
      <c r="E415" s="381">
        <v>329811419216</v>
      </c>
      <c r="F415" s="381">
        <v>218568141510</v>
      </c>
    </row>
    <row r="416" spans="1:6" s="1" customFormat="1" ht="9" customHeight="1">
      <c r="A416" s="364"/>
      <c r="B416" s="364"/>
      <c r="C416" s="364"/>
      <c r="D416" s="364"/>
      <c r="E416" s="435"/>
      <c r="F416" s="435"/>
    </row>
    <row r="417" spans="1:6" s="1" customFormat="1" ht="19.5" customHeight="1">
      <c r="A417" s="557" t="s">
        <v>253</v>
      </c>
      <c r="B417" s="605" t="s">
        <v>301</v>
      </c>
      <c r="C417" s="606"/>
      <c r="D417" s="607"/>
      <c r="E417" s="496" t="str">
        <f>$E$396</f>
        <v>Quí II/2014</v>
      </c>
      <c r="F417" s="496" t="str">
        <f>$F$396</f>
        <v>Quí II/2013</v>
      </c>
    </row>
    <row r="418" spans="1:6" s="1" customFormat="1" ht="23.25" customHeight="1">
      <c r="A418" s="553"/>
      <c r="B418" s="608"/>
      <c r="C418" s="609"/>
      <c r="D418" s="610"/>
      <c r="E418" s="340" t="s">
        <v>254</v>
      </c>
      <c r="F418" s="229" t="s">
        <v>254</v>
      </c>
    </row>
    <row r="419" spans="1:6" s="1" customFormat="1" ht="19.5" customHeight="1">
      <c r="A419" s="119"/>
      <c r="B419" s="503" t="s">
        <v>301</v>
      </c>
      <c r="C419" s="504"/>
      <c r="D419" s="505"/>
      <c r="E419" s="506">
        <v>1944510918</v>
      </c>
      <c r="F419" s="506">
        <v>2818009549</v>
      </c>
    </row>
    <row r="420" spans="1:6" s="1" customFormat="1" ht="19.5" customHeight="1" hidden="1">
      <c r="A420" s="119"/>
      <c r="B420" s="498" t="s">
        <v>460</v>
      </c>
      <c r="C420" s="498"/>
      <c r="D420" s="498"/>
      <c r="E420" s="507"/>
      <c r="F420" s="508"/>
    </row>
    <row r="421" spans="1:6" s="1" customFormat="1" ht="19.5" customHeight="1" hidden="1">
      <c r="A421" s="119"/>
      <c r="B421" s="498" t="s">
        <v>399</v>
      </c>
      <c r="C421" s="498"/>
      <c r="D421" s="498"/>
      <c r="E421" s="506"/>
      <c r="F421" s="508"/>
    </row>
    <row r="422" spans="1:6" s="1" customFormat="1" ht="19.5" customHeight="1" hidden="1">
      <c r="A422" s="119"/>
      <c r="B422" s="498" t="s">
        <v>400</v>
      </c>
      <c r="C422" s="498"/>
      <c r="D422" s="498"/>
      <c r="E422" s="506"/>
      <c r="F422" s="508"/>
    </row>
    <row r="423" spans="1:6" s="1" customFormat="1" ht="19.5" customHeight="1" hidden="1">
      <c r="A423" s="119"/>
      <c r="B423" s="498" t="s">
        <v>401</v>
      </c>
      <c r="C423" s="498"/>
      <c r="D423" s="498"/>
      <c r="E423" s="507"/>
      <c r="F423" s="508">
        <v>0</v>
      </c>
    </row>
    <row r="424" spans="1:6" s="1" customFormat="1" ht="19.5" customHeight="1" hidden="1">
      <c r="A424" s="119"/>
      <c r="B424" s="498" t="s">
        <v>387</v>
      </c>
      <c r="C424" s="498"/>
      <c r="D424" s="498"/>
      <c r="E424" s="506"/>
      <c r="F424" s="508">
        <v>0</v>
      </c>
    </row>
    <row r="425" spans="1:6" s="1" customFormat="1" ht="19.5" customHeight="1">
      <c r="A425" s="602" t="s">
        <v>141</v>
      </c>
      <c r="B425" s="603"/>
      <c r="C425" s="603"/>
      <c r="D425" s="604"/>
      <c r="E425" s="381">
        <v>1944510918</v>
      </c>
      <c r="F425" s="381">
        <v>2818009549</v>
      </c>
    </row>
    <row r="426" spans="1:6" s="1" customFormat="1" ht="14.25" customHeight="1">
      <c r="A426" s="449"/>
      <c r="B426" s="449"/>
      <c r="C426" s="449"/>
      <c r="D426" s="449"/>
      <c r="E426" s="509"/>
      <c r="F426" s="509"/>
    </row>
    <row r="427" spans="1:6" s="1" customFormat="1" ht="24.75" customHeight="1">
      <c r="A427" s="557" t="s">
        <v>347</v>
      </c>
      <c r="B427" s="605" t="s">
        <v>302</v>
      </c>
      <c r="C427" s="606"/>
      <c r="D427" s="607"/>
      <c r="E427" s="496" t="str">
        <f>$E$396</f>
        <v>Quí II/2014</v>
      </c>
      <c r="F427" s="496" t="str">
        <f>$F$396</f>
        <v>Quí II/2013</v>
      </c>
    </row>
    <row r="428" spans="1:6" s="1" customFormat="1" ht="18" customHeight="1">
      <c r="A428" s="553"/>
      <c r="B428" s="608"/>
      <c r="C428" s="609"/>
      <c r="D428" s="610"/>
      <c r="E428" s="340" t="s">
        <v>254</v>
      </c>
      <c r="F428" s="229" t="s">
        <v>254</v>
      </c>
    </row>
    <row r="429" spans="1:6" s="1" customFormat="1" ht="19.5" customHeight="1">
      <c r="A429" s="119"/>
      <c r="B429" s="503" t="s">
        <v>303</v>
      </c>
      <c r="C429" s="504"/>
      <c r="D429" s="505"/>
      <c r="E429" s="506">
        <v>10516524451</v>
      </c>
      <c r="F429" s="506">
        <v>14349726688</v>
      </c>
    </row>
    <row r="430" spans="1:6" s="1" customFormat="1" ht="19.5" customHeight="1">
      <c r="A430" s="602" t="s">
        <v>141</v>
      </c>
      <c r="B430" s="603"/>
      <c r="C430" s="603"/>
      <c r="D430" s="604"/>
      <c r="E430" s="251">
        <v>10516524451</v>
      </c>
      <c r="F430" s="229">
        <v>14349726688</v>
      </c>
    </row>
    <row r="431" spans="1:6" s="1" customFormat="1" ht="16.5" customHeight="1" hidden="1">
      <c r="A431" s="119" t="s">
        <v>91</v>
      </c>
      <c r="B431" s="498" t="s">
        <v>409</v>
      </c>
      <c r="C431" s="498"/>
      <c r="D431" s="498"/>
      <c r="E431" s="506"/>
      <c r="F431" s="508"/>
    </row>
    <row r="432" spans="1:6" s="1" customFormat="1" ht="36" customHeight="1" hidden="1">
      <c r="A432" s="119"/>
      <c r="B432" s="498"/>
      <c r="C432" s="498"/>
      <c r="D432" s="498"/>
      <c r="E432" s="507"/>
      <c r="F432" s="508" t="s">
        <v>398</v>
      </c>
    </row>
    <row r="433" spans="1:6" s="1" customFormat="1" ht="18.75" customHeight="1" hidden="1">
      <c r="A433" s="119"/>
      <c r="B433" s="498"/>
      <c r="C433" s="498"/>
      <c r="D433" s="498"/>
      <c r="E433" s="506"/>
      <c r="F433" s="508" t="s">
        <v>254</v>
      </c>
    </row>
    <row r="434" spans="1:6" s="1" customFormat="1" ht="6" customHeight="1" hidden="1">
      <c r="A434" s="602"/>
      <c r="B434" s="603"/>
      <c r="C434" s="603"/>
      <c r="D434" s="604"/>
      <c r="E434" s="381"/>
      <c r="F434" s="381"/>
    </row>
    <row r="435" spans="1:6" s="1" customFormat="1" ht="18" customHeight="1" hidden="1">
      <c r="A435" s="100"/>
      <c r="B435" s="135" t="s">
        <v>410</v>
      </c>
      <c r="E435" s="178"/>
      <c r="F435" s="174">
        <f>47967472458+43659605127+46953295722+1775604016</f>
        <v>140355977323</v>
      </c>
    </row>
    <row r="436" spans="1:6" s="1" customFormat="1" ht="18" customHeight="1" hidden="1">
      <c r="A436" s="100"/>
      <c r="B436" s="135" t="s">
        <v>411</v>
      </c>
      <c r="E436" s="178"/>
      <c r="F436" s="174">
        <f>11788692170+6599570349+10392589181+501550549</f>
        <v>29282402249</v>
      </c>
    </row>
    <row r="437" spans="1:6" s="1" customFormat="1" ht="18" customHeight="1" hidden="1">
      <c r="A437" s="100"/>
      <c r="B437" s="135" t="s">
        <v>92</v>
      </c>
      <c r="E437" s="178"/>
      <c r="F437" s="174">
        <f>20295667598+7076305461+1431188650+724472957</f>
        <v>29527634666</v>
      </c>
    </row>
    <row r="438" spans="1:6" s="1" customFormat="1" ht="18" customHeight="1" hidden="1">
      <c r="A438" s="100"/>
      <c r="B438" s="135" t="s">
        <v>93</v>
      </c>
      <c r="E438" s="178"/>
      <c r="F438" s="174">
        <f>122359003049.875+12475370383</f>
        <v>134834373432.875</v>
      </c>
    </row>
    <row r="439" spans="1:6" s="1" customFormat="1" ht="18" customHeight="1" hidden="1">
      <c r="A439" s="100"/>
      <c r="B439" s="135" t="s">
        <v>94</v>
      </c>
      <c r="E439" s="178"/>
      <c r="F439" s="174">
        <f>63075779477.1247+27669294332+4266795261</f>
        <v>95011869070.1247</v>
      </c>
    </row>
    <row r="440" spans="1:6" s="1" customFormat="1" ht="6" customHeight="1" hidden="1">
      <c r="A440" s="100"/>
      <c r="B440" s="4"/>
      <c r="E440" s="178"/>
      <c r="F440" s="178"/>
    </row>
    <row r="441" spans="1:6" s="1" customFormat="1" ht="18.75" customHeight="1" hidden="1" thickBot="1">
      <c r="A441" s="100"/>
      <c r="B441" s="129" t="s">
        <v>141</v>
      </c>
      <c r="E441" s="178"/>
      <c r="F441" s="510">
        <f>SUM(F435:F439)</f>
        <v>429012256740.9997</v>
      </c>
    </row>
    <row r="442" spans="1:6" s="1" customFormat="1" ht="145.5" customHeight="1" hidden="1">
      <c r="A442" s="100"/>
      <c r="B442" s="129"/>
      <c r="E442" s="178"/>
      <c r="F442" s="510"/>
    </row>
    <row r="443" spans="1:6" s="1" customFormat="1" ht="19.5" customHeight="1">
      <c r="A443" s="557" t="s">
        <v>495</v>
      </c>
      <c r="B443" s="625" t="s">
        <v>412</v>
      </c>
      <c r="C443" s="626"/>
      <c r="D443" s="627"/>
      <c r="E443" s="496" t="str">
        <f>$E$396</f>
        <v>Quí II/2014</v>
      </c>
      <c r="F443" s="496" t="str">
        <f>$F$396</f>
        <v>Quí II/2013</v>
      </c>
    </row>
    <row r="444" spans="1:6" s="512" customFormat="1" ht="19.5" customHeight="1">
      <c r="A444" s="553"/>
      <c r="B444" s="628"/>
      <c r="C444" s="629"/>
      <c r="D444" s="630"/>
      <c r="E444" s="511" t="s">
        <v>254</v>
      </c>
      <c r="F444" s="511" t="s">
        <v>254</v>
      </c>
    </row>
    <row r="445" spans="1:6" s="1" customFormat="1" ht="19.5" customHeight="1">
      <c r="A445" s="199"/>
      <c r="B445" s="476" t="s">
        <v>413</v>
      </c>
      <c r="C445" s="513"/>
      <c r="D445" s="343"/>
      <c r="E445" s="514">
        <v>2319799184.9214</v>
      </c>
      <c r="F445" s="514">
        <v>-198670860</v>
      </c>
    </row>
    <row r="446" spans="1:6" s="1" customFormat="1" ht="37.5" customHeight="1">
      <c r="A446" s="145"/>
      <c r="B446" s="634" t="s">
        <v>414</v>
      </c>
      <c r="C446" s="635"/>
      <c r="D446" s="636"/>
      <c r="E446" s="515">
        <v>0</v>
      </c>
      <c r="F446" s="515">
        <v>0</v>
      </c>
    </row>
    <row r="447" spans="1:6" s="1" customFormat="1" ht="19.5" customHeight="1" hidden="1">
      <c r="A447" s="145"/>
      <c r="B447" s="516" t="s">
        <v>415</v>
      </c>
      <c r="C447" s="419"/>
      <c r="D447" s="359"/>
      <c r="E447" s="98">
        <v>0</v>
      </c>
      <c r="F447" s="98">
        <v>0</v>
      </c>
    </row>
    <row r="448" spans="1:6" s="1" customFormat="1" ht="19.5" customHeight="1" hidden="1">
      <c r="A448" s="145"/>
      <c r="B448" s="516" t="s">
        <v>416</v>
      </c>
      <c r="C448" s="419"/>
      <c r="D448" s="359"/>
      <c r="E448" s="98">
        <v>0</v>
      </c>
      <c r="F448" s="98">
        <v>0</v>
      </c>
    </row>
    <row r="449" spans="1:6" s="1" customFormat="1" ht="19.5" customHeight="1">
      <c r="A449" s="145"/>
      <c r="B449" s="357" t="s">
        <v>417</v>
      </c>
      <c r="C449" s="419"/>
      <c r="D449" s="359"/>
      <c r="E449" s="98">
        <v>2319799184.9214</v>
      </c>
      <c r="F449" s="98">
        <v>-198670860</v>
      </c>
    </row>
    <row r="450" spans="1:6" s="1" customFormat="1" ht="19.5" customHeight="1">
      <c r="A450" s="145"/>
      <c r="B450" s="357" t="s">
        <v>418</v>
      </c>
      <c r="C450" s="419"/>
      <c r="D450" s="359"/>
      <c r="E450" s="98">
        <v>11136200</v>
      </c>
      <c r="F450" s="98">
        <v>11734003</v>
      </c>
    </row>
    <row r="451" spans="1:6" s="1" customFormat="1" ht="19.5" customHeight="1">
      <c r="A451" s="169"/>
      <c r="B451" s="484" t="s">
        <v>412</v>
      </c>
      <c r="C451" s="517"/>
      <c r="D451" s="378"/>
      <c r="E451" s="363">
        <v>208.31155914238252</v>
      </c>
      <c r="F451" s="363">
        <v>-16.93120923865453</v>
      </c>
    </row>
    <row r="452" spans="1:6" s="1" customFormat="1" ht="19.5" customHeight="1" hidden="1">
      <c r="A452" s="337"/>
      <c r="B452" s="53"/>
      <c r="C452" s="384"/>
      <c r="D452" s="53"/>
      <c r="E452" s="174"/>
      <c r="F452" s="174"/>
    </row>
    <row r="453" spans="1:6" s="1" customFormat="1" ht="19.5" customHeight="1">
      <c r="A453" s="337"/>
      <c r="B453" s="53"/>
      <c r="C453" s="384"/>
      <c r="D453" s="53"/>
      <c r="E453" s="174"/>
      <c r="F453" s="174"/>
    </row>
    <row r="454" spans="1:6" s="1" customFormat="1" ht="21.75" customHeight="1">
      <c r="A454" s="100" t="s">
        <v>419</v>
      </c>
      <c r="B454" s="4" t="s">
        <v>286</v>
      </c>
      <c r="D454" s="518"/>
      <c r="E454" s="384"/>
      <c r="F454" s="3"/>
    </row>
    <row r="455" spans="1:6" s="1" customFormat="1" ht="18" customHeight="1">
      <c r="A455" s="557" t="s">
        <v>237</v>
      </c>
      <c r="B455" s="605" t="s">
        <v>320</v>
      </c>
      <c r="C455" s="606"/>
      <c r="D455" s="607"/>
      <c r="E455" s="338" t="str">
        <f>$E$9</f>
        <v>30/06/2014</v>
      </c>
      <c r="F455" s="338" t="str">
        <f>$F$9</f>
        <v>01/01/2014</v>
      </c>
    </row>
    <row r="456" spans="1:6" s="1" customFormat="1" ht="16.5" customHeight="1">
      <c r="A456" s="553"/>
      <c r="B456" s="608"/>
      <c r="C456" s="609"/>
      <c r="D456" s="610"/>
      <c r="E456" s="340" t="s">
        <v>254</v>
      </c>
      <c r="F456" s="229" t="s">
        <v>254</v>
      </c>
    </row>
    <row r="457" spans="1:6" s="152" customFormat="1" ht="16.5" customHeight="1">
      <c r="A457" s="368"/>
      <c r="B457" s="438" t="s">
        <v>337</v>
      </c>
      <c r="C457" s="439"/>
      <c r="D457" s="440"/>
      <c r="E457" s="371">
        <v>264287078451</v>
      </c>
      <c r="F457" s="371">
        <v>162486418794</v>
      </c>
    </row>
    <row r="458" spans="1:6" s="152" customFormat="1" ht="16.5" customHeight="1">
      <c r="A458" s="149"/>
      <c r="B458" s="349" t="s">
        <v>339</v>
      </c>
      <c r="C458" s="350"/>
      <c r="D458" s="351"/>
      <c r="E458" s="361">
        <v>98551331435</v>
      </c>
      <c r="F458" s="361">
        <v>111305703292</v>
      </c>
    </row>
    <row r="459" spans="1:6" s="152" customFormat="1" ht="16.5" customHeight="1">
      <c r="A459" s="149"/>
      <c r="B459" s="349" t="s">
        <v>391</v>
      </c>
      <c r="C459" s="350"/>
      <c r="D459" s="351"/>
      <c r="E459" s="361">
        <v>6749508327</v>
      </c>
      <c r="F459" s="361">
        <v>4603292339</v>
      </c>
    </row>
    <row r="460" spans="1:6" s="1" customFormat="1" ht="16.5" customHeight="1">
      <c r="A460" s="143"/>
      <c r="B460" s="631" t="s">
        <v>390</v>
      </c>
      <c r="C460" s="632"/>
      <c r="D460" s="633"/>
      <c r="E460" s="361">
        <v>0</v>
      </c>
      <c r="F460" s="361">
        <v>5529569925</v>
      </c>
    </row>
    <row r="461" spans="1:6" s="1" customFormat="1" ht="16.5" customHeight="1">
      <c r="A461" s="143"/>
      <c r="B461" s="631" t="s">
        <v>58</v>
      </c>
      <c r="C461" s="632"/>
      <c r="D461" s="633"/>
      <c r="E461" s="361">
        <v>0</v>
      </c>
      <c r="F461" s="361"/>
    </row>
    <row r="462" spans="1:6" s="1" customFormat="1" ht="16.5" customHeight="1">
      <c r="A462" s="375"/>
      <c r="B462" s="644" t="s">
        <v>62</v>
      </c>
      <c r="C462" s="645"/>
      <c r="D462" s="646"/>
      <c r="E462" s="379">
        <v>29731015593</v>
      </c>
      <c r="F462" s="379">
        <v>28640214756</v>
      </c>
    </row>
    <row r="463" spans="1:6" s="1" customFormat="1" ht="18.75" customHeight="1">
      <c r="A463" s="602" t="s">
        <v>141</v>
      </c>
      <c r="B463" s="603"/>
      <c r="C463" s="603"/>
      <c r="D463" s="604"/>
      <c r="E463" s="251">
        <v>399318933806</v>
      </c>
      <c r="F463" s="251">
        <v>312565199106</v>
      </c>
    </row>
    <row r="464" spans="1:6" s="1" customFormat="1" ht="9" customHeight="1">
      <c r="A464" s="364"/>
      <c r="B464" s="364"/>
      <c r="C464" s="364"/>
      <c r="D464" s="364"/>
      <c r="E464" s="365"/>
      <c r="F464" s="365"/>
    </row>
    <row r="465" spans="1:6" s="1" customFormat="1" ht="18" customHeight="1">
      <c r="A465" s="557" t="s">
        <v>238</v>
      </c>
      <c r="B465" s="605" t="s">
        <v>321</v>
      </c>
      <c r="C465" s="606"/>
      <c r="D465" s="607"/>
      <c r="E465" s="338" t="str">
        <f>$E$9</f>
        <v>30/06/2014</v>
      </c>
      <c r="F465" s="338" t="str">
        <f>$F$9</f>
        <v>01/01/2014</v>
      </c>
    </row>
    <row r="466" spans="1:6" s="1" customFormat="1" ht="16.5" customHeight="1">
      <c r="A466" s="553"/>
      <c r="B466" s="608"/>
      <c r="C466" s="609"/>
      <c r="D466" s="610"/>
      <c r="E466" s="340" t="s">
        <v>254</v>
      </c>
      <c r="F466" s="229" t="s">
        <v>254</v>
      </c>
    </row>
    <row r="467" spans="1:6" s="152" customFormat="1" ht="15" customHeight="1">
      <c r="A467" s="368"/>
      <c r="B467" s="438" t="s">
        <v>287</v>
      </c>
      <c r="C467" s="439"/>
      <c r="D467" s="440"/>
      <c r="E467" s="519">
        <v>156263941557</v>
      </c>
      <c r="F467" s="519">
        <v>51373687819</v>
      </c>
    </row>
    <row r="468" spans="1:6" s="1" customFormat="1" ht="16.5" customHeight="1">
      <c r="A468" s="143"/>
      <c r="B468" s="349" t="s">
        <v>339</v>
      </c>
      <c r="C468" s="350"/>
      <c r="D468" s="351"/>
      <c r="E468" s="150">
        <v>16205341893</v>
      </c>
      <c r="F468" s="150">
        <v>26017989689</v>
      </c>
    </row>
    <row r="469" spans="1:6" s="1" customFormat="1" ht="18" customHeight="1">
      <c r="A469" s="143"/>
      <c r="B469" s="349" t="s">
        <v>391</v>
      </c>
      <c r="C469" s="350"/>
      <c r="D469" s="351"/>
      <c r="E469" s="150">
        <v>30080936895</v>
      </c>
      <c r="F469" s="150">
        <v>11133435766</v>
      </c>
    </row>
    <row r="470" spans="1:6" s="1" customFormat="1" ht="15.75" customHeight="1">
      <c r="A470" s="143"/>
      <c r="B470" s="631" t="s">
        <v>390</v>
      </c>
      <c r="C470" s="632"/>
      <c r="D470" s="633"/>
      <c r="E470" s="150">
        <v>0</v>
      </c>
      <c r="F470" s="150">
        <v>23558480290</v>
      </c>
    </row>
    <row r="471" spans="1:6" s="1" customFormat="1" ht="16.5" customHeight="1">
      <c r="A471" s="143"/>
      <c r="B471" s="631" t="s">
        <v>58</v>
      </c>
      <c r="C471" s="632"/>
      <c r="D471" s="633"/>
      <c r="E471" s="150">
        <v>0</v>
      </c>
      <c r="F471" s="150">
        <v>0</v>
      </c>
    </row>
    <row r="472" spans="1:6" s="1" customFormat="1" ht="16.5" customHeight="1">
      <c r="A472" s="375"/>
      <c r="B472" s="644" t="s">
        <v>62</v>
      </c>
      <c r="C472" s="645"/>
      <c r="D472" s="646"/>
      <c r="E472" s="520">
        <v>6456595235</v>
      </c>
      <c r="F472" s="520">
        <v>6640711798</v>
      </c>
    </row>
    <row r="473" spans="1:6" s="1" customFormat="1" ht="18" customHeight="1">
      <c r="A473" s="602" t="s">
        <v>141</v>
      </c>
      <c r="B473" s="603"/>
      <c r="C473" s="603"/>
      <c r="D473" s="604"/>
      <c r="E473" s="381">
        <v>209006815580</v>
      </c>
      <c r="F473" s="381">
        <v>118724305362</v>
      </c>
    </row>
    <row r="474" spans="1:6" s="1" customFormat="1" ht="13.5" customHeight="1">
      <c r="A474" s="449"/>
      <c r="B474" s="449"/>
      <c r="C474" s="449"/>
      <c r="D474" s="449"/>
      <c r="E474" s="509"/>
      <c r="F474" s="509"/>
    </row>
    <row r="475" spans="1:6" s="1" customFormat="1" ht="16.5" customHeight="1">
      <c r="A475" s="557" t="s">
        <v>249</v>
      </c>
      <c r="B475" s="625" t="s">
        <v>322</v>
      </c>
      <c r="C475" s="626"/>
      <c r="D475" s="627"/>
      <c r="E475" s="338" t="str">
        <f>$E$9</f>
        <v>30/06/2014</v>
      </c>
      <c r="F475" s="338" t="str">
        <f>$F$9</f>
        <v>01/01/2014</v>
      </c>
    </row>
    <row r="476" spans="1:6" s="1" customFormat="1" ht="16.5" customHeight="1">
      <c r="A476" s="553"/>
      <c r="B476" s="628"/>
      <c r="C476" s="629"/>
      <c r="D476" s="630"/>
      <c r="E476" s="340" t="s">
        <v>254</v>
      </c>
      <c r="F476" s="229" t="s">
        <v>254</v>
      </c>
    </row>
    <row r="477" spans="1:6" s="152" customFormat="1" ht="16.5" customHeight="1">
      <c r="A477" s="149"/>
      <c r="B477" s="349" t="s">
        <v>287</v>
      </c>
      <c r="C477" s="350"/>
      <c r="D477" s="351"/>
      <c r="E477" s="521">
        <v>10923313370</v>
      </c>
      <c r="F477" s="521">
        <v>8806330918</v>
      </c>
    </row>
    <row r="478" spans="1:6" s="1" customFormat="1" ht="16.5" customHeight="1">
      <c r="A478" s="143"/>
      <c r="B478" s="349" t="s">
        <v>339</v>
      </c>
      <c r="C478" s="350"/>
      <c r="D478" s="351"/>
      <c r="E478" s="522">
        <v>259760960</v>
      </c>
      <c r="F478" s="522">
        <v>361521020</v>
      </c>
    </row>
    <row r="479" spans="1:6" s="1" customFormat="1" ht="16.5" customHeight="1">
      <c r="A479" s="143"/>
      <c r="B479" s="349" t="s">
        <v>391</v>
      </c>
      <c r="C479" s="350"/>
      <c r="D479" s="351"/>
      <c r="E479" s="523">
        <v>568376607</v>
      </c>
      <c r="F479" s="523">
        <v>461655264</v>
      </c>
    </row>
    <row r="480" spans="1:6" s="152" customFormat="1" ht="16.5" customHeight="1">
      <c r="A480" s="149"/>
      <c r="B480" s="631" t="s">
        <v>390</v>
      </c>
      <c r="C480" s="632"/>
      <c r="D480" s="633"/>
      <c r="E480" s="522">
        <v>0</v>
      </c>
      <c r="F480" s="522">
        <v>383866569</v>
      </c>
    </row>
    <row r="481" spans="1:6" s="1" customFormat="1" ht="16.5" customHeight="1">
      <c r="A481" s="143"/>
      <c r="B481" s="631" t="s">
        <v>58</v>
      </c>
      <c r="C481" s="632"/>
      <c r="D481" s="633"/>
      <c r="E481" s="522">
        <v>0</v>
      </c>
      <c r="F481" s="522"/>
    </row>
    <row r="482" spans="1:6" s="1" customFormat="1" ht="16.5" customHeight="1">
      <c r="A482" s="143"/>
      <c r="B482" s="631" t="s">
        <v>62</v>
      </c>
      <c r="C482" s="632"/>
      <c r="D482" s="633"/>
      <c r="E482" s="523">
        <v>3365662489</v>
      </c>
      <c r="F482" s="523">
        <v>4373848238</v>
      </c>
    </row>
    <row r="483" spans="1:6" s="152" customFormat="1" ht="15" customHeight="1" hidden="1">
      <c r="A483" s="401"/>
      <c r="B483" s="402" t="s">
        <v>67</v>
      </c>
      <c r="C483" s="376"/>
      <c r="D483" s="434"/>
      <c r="E483" s="524">
        <v>54000000</v>
      </c>
      <c r="F483" s="524">
        <v>54000000</v>
      </c>
    </row>
    <row r="484" spans="1:6" s="1" customFormat="1" ht="18" customHeight="1">
      <c r="A484" s="602" t="s">
        <v>141</v>
      </c>
      <c r="B484" s="603"/>
      <c r="C484" s="603"/>
      <c r="D484" s="604"/>
      <c r="E484" s="251">
        <v>15117113426</v>
      </c>
      <c r="F484" s="251">
        <v>14387222009</v>
      </c>
    </row>
    <row r="485" spans="1:6" s="1" customFormat="1" ht="13.5" customHeight="1">
      <c r="A485" s="364"/>
      <c r="B485" s="364"/>
      <c r="C485" s="364"/>
      <c r="D485" s="364"/>
      <c r="E485" s="365"/>
      <c r="F485" s="365"/>
    </row>
    <row r="486" spans="1:6" s="1" customFormat="1" ht="18" customHeight="1">
      <c r="A486" s="557" t="s">
        <v>255</v>
      </c>
      <c r="B486" s="605" t="s">
        <v>378</v>
      </c>
      <c r="C486" s="606"/>
      <c r="D486" s="607"/>
      <c r="E486" s="338" t="str">
        <f>$E$9</f>
        <v>30/06/2014</v>
      </c>
      <c r="F486" s="338" t="str">
        <f>$F$9</f>
        <v>01/01/2014</v>
      </c>
    </row>
    <row r="487" spans="1:6" s="1" customFormat="1" ht="18" customHeight="1">
      <c r="A487" s="553"/>
      <c r="B487" s="608"/>
      <c r="C487" s="609"/>
      <c r="D487" s="610"/>
      <c r="E487" s="340" t="s">
        <v>254</v>
      </c>
      <c r="F487" s="229" t="s">
        <v>254</v>
      </c>
    </row>
    <row r="488" spans="1:6" s="1" customFormat="1" ht="18" customHeight="1">
      <c r="A488" s="499"/>
      <c r="B488" s="438" t="s">
        <v>287</v>
      </c>
      <c r="C488" s="439"/>
      <c r="D488" s="440"/>
      <c r="E488" s="371">
        <v>300683622</v>
      </c>
      <c r="F488" s="371">
        <v>300683622</v>
      </c>
    </row>
    <row r="489" spans="1:6" s="1" customFormat="1" ht="17.25" customHeight="1" hidden="1">
      <c r="A489" s="145"/>
      <c r="B489" s="357"/>
      <c r="C489" s="358"/>
      <c r="D489" s="359"/>
      <c r="E489" s="360"/>
      <c r="F489" s="360"/>
    </row>
    <row r="490" spans="1:6" s="1" customFormat="1" ht="17.25" customHeight="1" hidden="1">
      <c r="A490" s="145"/>
      <c r="B490" s="357"/>
      <c r="C490" s="358"/>
      <c r="D490" s="359"/>
      <c r="E490" s="360"/>
      <c r="F490" s="360"/>
    </row>
    <row r="491" spans="1:6" s="1" customFormat="1" ht="17.25" customHeight="1" hidden="1">
      <c r="A491" s="145"/>
      <c r="B491" s="357"/>
      <c r="C491" s="358"/>
      <c r="D491" s="359"/>
      <c r="E491" s="360"/>
      <c r="F491" s="360"/>
    </row>
    <row r="492" spans="1:6" s="1" customFormat="1" ht="17.25" customHeight="1" hidden="1">
      <c r="A492" s="145"/>
      <c r="B492" s="357"/>
      <c r="C492" s="358"/>
      <c r="D492" s="359"/>
      <c r="E492" s="360"/>
      <c r="F492" s="360"/>
    </row>
    <row r="493" spans="1:6" s="1" customFormat="1" ht="17.25" customHeight="1" hidden="1">
      <c r="A493" s="145"/>
      <c r="B493" s="357"/>
      <c r="C493" s="358"/>
      <c r="D493" s="359"/>
      <c r="E493" s="360"/>
      <c r="F493" s="360"/>
    </row>
    <row r="494" spans="1:6" s="1" customFormat="1" ht="17.25" customHeight="1" hidden="1">
      <c r="A494" s="169"/>
      <c r="B494" s="484"/>
      <c r="C494" s="377"/>
      <c r="D494" s="378"/>
      <c r="E494" s="380"/>
      <c r="F494" s="380"/>
    </row>
    <row r="495" spans="1:6" s="1" customFormat="1" ht="17.25" customHeight="1">
      <c r="A495" s="560" t="s">
        <v>141</v>
      </c>
      <c r="B495" s="560"/>
      <c r="C495" s="560"/>
      <c r="D495" s="560"/>
      <c r="E495" s="381">
        <v>300683622</v>
      </c>
      <c r="F495" s="381">
        <v>300683622</v>
      </c>
    </row>
    <row r="496" spans="1:6" s="53" customFormat="1" ht="17.25" customHeight="1">
      <c r="A496" s="337"/>
      <c r="B496" s="337"/>
      <c r="C496" s="337"/>
      <c r="D496" s="337"/>
      <c r="E496" s="383"/>
      <c r="F496" s="383"/>
    </row>
    <row r="497" spans="1:6" s="53" customFormat="1" ht="17.25" customHeight="1">
      <c r="A497" s="337"/>
      <c r="B497" s="337"/>
      <c r="C497" s="337"/>
      <c r="D497" s="337"/>
      <c r="E497" s="383"/>
      <c r="F497" s="383"/>
    </row>
    <row r="498" spans="1:6" s="53" customFormat="1" ht="17.25" customHeight="1">
      <c r="A498" s="337"/>
      <c r="B498" s="337"/>
      <c r="C498" s="337"/>
      <c r="D498" s="337"/>
      <c r="E498" s="383"/>
      <c r="F498" s="383"/>
    </row>
    <row r="499" spans="1:6" s="53" customFormat="1" ht="17.25" customHeight="1">
      <c r="A499" s="337"/>
      <c r="B499" s="337"/>
      <c r="C499" s="337"/>
      <c r="D499" s="337"/>
      <c r="E499" s="383"/>
      <c r="F499" s="383"/>
    </row>
    <row r="500" spans="1:6" s="1" customFormat="1" ht="18.75" customHeight="1">
      <c r="A500" s="449"/>
      <c r="B500" s="449"/>
      <c r="C500" s="449"/>
      <c r="D500" s="449"/>
      <c r="E500" s="509"/>
      <c r="F500" s="509"/>
    </row>
    <row r="501" spans="1:6" s="1" customFormat="1" ht="21" customHeight="1">
      <c r="A501" s="557" t="s">
        <v>239</v>
      </c>
      <c r="B501" s="605" t="s">
        <v>288</v>
      </c>
      <c r="C501" s="607"/>
      <c r="D501" s="611" t="s">
        <v>346</v>
      </c>
      <c r="E501" s="338" t="str">
        <f>$E$9</f>
        <v>30/06/2014</v>
      </c>
      <c r="F501" s="338" t="str">
        <f>$F$9</f>
        <v>01/01/2014</v>
      </c>
    </row>
    <row r="502" spans="1:6" s="1" customFormat="1" ht="15.75" customHeight="1">
      <c r="A502" s="553"/>
      <c r="B502" s="608"/>
      <c r="C502" s="610"/>
      <c r="D502" s="612"/>
      <c r="E502" s="340" t="s">
        <v>254</v>
      </c>
      <c r="F502" s="229" t="s">
        <v>254</v>
      </c>
    </row>
    <row r="503" spans="1:6" s="1" customFormat="1" ht="21" customHeight="1">
      <c r="A503" s="499"/>
      <c r="B503" s="525" t="s">
        <v>12</v>
      </c>
      <c r="C503" s="525"/>
      <c r="D503" s="526" t="s">
        <v>476</v>
      </c>
      <c r="E503" s="371">
        <v>3819999913.9978</v>
      </c>
      <c r="F503" s="371">
        <v>2683741586</v>
      </c>
    </row>
    <row r="504" spans="1:6" s="1" customFormat="1" ht="21" customHeight="1">
      <c r="A504" s="375"/>
      <c r="B504" s="527" t="s">
        <v>285</v>
      </c>
      <c r="C504" s="527"/>
      <c r="D504" s="528" t="s">
        <v>358</v>
      </c>
      <c r="E504" s="379">
        <v>109858035</v>
      </c>
      <c r="F504" s="379">
        <v>109858035</v>
      </c>
    </row>
    <row r="505" spans="1:6" s="1" customFormat="1" ht="21" customHeight="1">
      <c r="A505" s="529"/>
      <c r="B505" s="530" t="s">
        <v>436</v>
      </c>
      <c r="C505" s="530"/>
      <c r="D505" s="531"/>
      <c r="E505" s="532">
        <v>-1275838035</v>
      </c>
      <c r="F505" s="532"/>
    </row>
    <row r="506" spans="1:6" s="1" customFormat="1" ht="21" customHeight="1">
      <c r="A506" s="602" t="s">
        <v>141</v>
      </c>
      <c r="B506" s="603"/>
      <c r="C506" s="603"/>
      <c r="D506" s="604"/>
      <c r="E506" s="381">
        <v>2654019913.9978</v>
      </c>
      <c r="F506" s="381">
        <v>2793599621</v>
      </c>
    </row>
    <row r="507" spans="1:6" s="1" customFormat="1" ht="21" customHeight="1">
      <c r="A507" s="364"/>
      <c r="B507" s="364"/>
      <c r="C507" s="364"/>
      <c r="D507" s="364"/>
      <c r="E507" s="435"/>
      <c r="F507" s="435"/>
    </row>
    <row r="508" spans="1:6" s="1" customFormat="1" ht="18" customHeight="1">
      <c r="A508" s="557" t="s">
        <v>240</v>
      </c>
      <c r="B508" s="605" t="s">
        <v>323</v>
      </c>
      <c r="C508" s="606"/>
      <c r="D508" s="607"/>
      <c r="E508" s="338" t="str">
        <f>$E$9</f>
        <v>30/06/2014</v>
      </c>
      <c r="F508" s="338" t="str">
        <f>$F$9</f>
        <v>01/01/2014</v>
      </c>
    </row>
    <row r="509" spans="1:6" s="1" customFormat="1" ht="16.5" customHeight="1">
      <c r="A509" s="553"/>
      <c r="B509" s="608"/>
      <c r="C509" s="609"/>
      <c r="D509" s="610"/>
      <c r="E509" s="340" t="s">
        <v>254</v>
      </c>
      <c r="F509" s="229" t="s">
        <v>254</v>
      </c>
    </row>
    <row r="510" spans="1:6" s="1" customFormat="1" ht="15" customHeight="1">
      <c r="A510" s="499"/>
      <c r="B510" s="438" t="s">
        <v>287</v>
      </c>
      <c r="C510" s="439"/>
      <c r="D510" s="440"/>
      <c r="E510" s="519">
        <v>162665670236</v>
      </c>
      <c r="F510" s="519">
        <v>114433381114</v>
      </c>
    </row>
    <row r="511" spans="1:6" s="152" customFormat="1" ht="15" customHeight="1">
      <c r="A511" s="149"/>
      <c r="B511" s="349" t="s">
        <v>339</v>
      </c>
      <c r="C511" s="350"/>
      <c r="D511" s="351"/>
      <c r="E511" s="150">
        <v>65132418912</v>
      </c>
      <c r="F511" s="150">
        <v>83884905304</v>
      </c>
    </row>
    <row r="512" spans="1:6" s="1" customFormat="1" ht="16.5" customHeight="1">
      <c r="A512" s="143"/>
      <c r="B512" s="349" t="s">
        <v>391</v>
      </c>
      <c r="C512" s="350"/>
      <c r="D512" s="351"/>
      <c r="E512" s="150">
        <v>10640126152</v>
      </c>
      <c r="F512" s="150">
        <v>25213186508</v>
      </c>
    </row>
    <row r="513" spans="1:6" s="152" customFormat="1" ht="18" customHeight="1">
      <c r="A513" s="149"/>
      <c r="B513" s="349" t="s">
        <v>390</v>
      </c>
      <c r="C513" s="350"/>
      <c r="D513" s="351"/>
      <c r="E513" s="150">
        <v>0</v>
      </c>
      <c r="F513" s="150">
        <v>39093120159</v>
      </c>
    </row>
    <row r="514" spans="1:6" s="152" customFormat="1" ht="15" customHeight="1">
      <c r="A514" s="149"/>
      <c r="B514" s="349" t="s">
        <v>58</v>
      </c>
      <c r="C514" s="350"/>
      <c r="D514" s="351"/>
      <c r="E514" s="150">
        <v>0</v>
      </c>
      <c r="F514" s="150">
        <v>0</v>
      </c>
    </row>
    <row r="515" spans="1:6" s="1" customFormat="1" ht="16.5" customHeight="1">
      <c r="A515" s="375"/>
      <c r="B515" s="402" t="s">
        <v>62</v>
      </c>
      <c r="C515" s="376"/>
      <c r="D515" s="434"/>
      <c r="E515" s="520">
        <v>42387604151</v>
      </c>
      <c r="F515" s="520">
        <v>38155881653</v>
      </c>
    </row>
    <row r="516" spans="1:6" s="1" customFormat="1" ht="18" customHeight="1">
      <c r="A516" s="602" t="s">
        <v>141</v>
      </c>
      <c r="B516" s="603"/>
      <c r="C516" s="603"/>
      <c r="D516" s="604"/>
      <c r="E516" s="251">
        <v>280825819451</v>
      </c>
      <c r="F516" s="251">
        <v>300780474738</v>
      </c>
    </row>
    <row r="517" spans="1:6" s="1" customFormat="1" ht="18" customHeight="1">
      <c r="A517" s="475"/>
      <c r="B517" s="475"/>
      <c r="C517" s="475"/>
      <c r="D517" s="475"/>
      <c r="E517" s="366"/>
      <c r="F517" s="366"/>
    </row>
    <row r="518" spans="1:6" s="1" customFormat="1" ht="16.5" customHeight="1">
      <c r="A518" s="557" t="s">
        <v>241</v>
      </c>
      <c r="B518" s="605" t="s">
        <v>95</v>
      </c>
      <c r="C518" s="606"/>
      <c r="D518" s="607"/>
      <c r="E518" s="338" t="str">
        <f>$E$9</f>
        <v>30/06/2014</v>
      </c>
      <c r="F518" s="338" t="str">
        <f>$F$9</f>
        <v>01/01/2014</v>
      </c>
    </row>
    <row r="519" spans="1:6" s="1" customFormat="1" ht="16.5" customHeight="1">
      <c r="A519" s="553"/>
      <c r="B519" s="608"/>
      <c r="C519" s="609"/>
      <c r="D519" s="610"/>
      <c r="E519" s="340" t="s">
        <v>254</v>
      </c>
      <c r="F519" s="229" t="s">
        <v>254</v>
      </c>
    </row>
    <row r="520" spans="1:6" s="1" customFormat="1" ht="15" customHeight="1">
      <c r="A520" s="499"/>
      <c r="B520" s="438" t="s">
        <v>287</v>
      </c>
      <c r="C520" s="439"/>
      <c r="D520" s="440"/>
      <c r="E520" s="533">
        <v>90719105549</v>
      </c>
      <c r="F520" s="534">
        <v>33242650543</v>
      </c>
    </row>
    <row r="521" spans="1:6" s="152" customFormat="1" ht="15" customHeight="1">
      <c r="A521" s="149"/>
      <c r="B521" s="349" t="s">
        <v>339</v>
      </c>
      <c r="C521" s="350"/>
      <c r="D521" s="351"/>
      <c r="E521" s="523">
        <v>49252929009</v>
      </c>
      <c r="F521" s="374">
        <v>89094759526</v>
      </c>
    </row>
    <row r="522" spans="1:6" s="1" customFormat="1" ht="15" customHeight="1">
      <c r="A522" s="143"/>
      <c r="B522" s="349" t="s">
        <v>391</v>
      </c>
      <c r="C522" s="350"/>
      <c r="D522" s="351"/>
      <c r="E522" s="523">
        <v>32761333248</v>
      </c>
      <c r="F522" s="374">
        <v>62869581847</v>
      </c>
    </row>
    <row r="523" spans="1:6" s="1" customFormat="1" ht="15" customHeight="1">
      <c r="A523" s="143"/>
      <c r="B523" s="349" t="s">
        <v>390</v>
      </c>
      <c r="C523" s="350"/>
      <c r="D523" s="351"/>
      <c r="E523" s="523">
        <v>0</v>
      </c>
      <c r="F523" s="523">
        <v>271285844</v>
      </c>
    </row>
    <row r="524" spans="1:6" s="1" customFormat="1" ht="15" customHeight="1">
      <c r="A524" s="143"/>
      <c r="B524" s="349" t="s">
        <v>58</v>
      </c>
      <c r="C524" s="350"/>
      <c r="D524" s="351"/>
      <c r="E524" s="523">
        <v>0</v>
      </c>
      <c r="F524" s="523">
        <v>0</v>
      </c>
    </row>
    <row r="525" spans="1:6" s="1" customFormat="1" ht="15" customHeight="1">
      <c r="A525" s="375"/>
      <c r="B525" s="402" t="s">
        <v>62</v>
      </c>
      <c r="C525" s="376"/>
      <c r="D525" s="434"/>
      <c r="E525" s="524">
        <v>-3218981358</v>
      </c>
      <c r="F525" s="524">
        <v>3878338381</v>
      </c>
    </row>
    <row r="526" spans="1:6" s="1" customFormat="1" ht="18" customHeight="1">
      <c r="A526" s="602" t="s">
        <v>141</v>
      </c>
      <c r="B526" s="603"/>
      <c r="C526" s="603"/>
      <c r="D526" s="604"/>
      <c r="E526" s="251">
        <v>169514386448</v>
      </c>
      <c r="F526" s="251">
        <v>189356616141</v>
      </c>
    </row>
    <row r="527" spans="1:6" s="1" customFormat="1" ht="18" customHeight="1">
      <c r="A527" s="364"/>
      <c r="B527" s="364"/>
      <c r="C527" s="364"/>
      <c r="D527" s="364"/>
      <c r="E527" s="365"/>
      <c r="F527" s="365"/>
    </row>
    <row r="528" spans="1:6" s="4" customFormat="1" ht="16.5" customHeight="1">
      <c r="A528" s="557" t="s">
        <v>250</v>
      </c>
      <c r="B528" s="605" t="s">
        <v>304</v>
      </c>
      <c r="C528" s="606"/>
      <c r="D528" s="607"/>
      <c r="E528" s="496" t="str">
        <f>$E$396</f>
        <v>Quí II/2014</v>
      </c>
      <c r="F528" s="496" t="str">
        <f>$F$396</f>
        <v>Quí II/2013</v>
      </c>
    </row>
    <row r="529" spans="1:6" s="1" customFormat="1" ht="18.75" customHeight="1">
      <c r="A529" s="553"/>
      <c r="B529" s="608"/>
      <c r="C529" s="609"/>
      <c r="D529" s="610"/>
      <c r="E529" s="340" t="s">
        <v>254</v>
      </c>
      <c r="F529" s="229" t="s">
        <v>254</v>
      </c>
    </row>
    <row r="530" spans="1:6" s="1" customFormat="1" ht="18" customHeight="1">
      <c r="A530" s="499"/>
      <c r="B530" s="438" t="s">
        <v>304</v>
      </c>
      <c r="C530" s="439"/>
      <c r="D530" s="440"/>
      <c r="E530" s="533">
        <v>10810009644</v>
      </c>
      <c r="F530" s="533">
        <v>7872331926</v>
      </c>
    </row>
    <row r="531" spans="1:6" s="1" customFormat="1" ht="18" customHeight="1">
      <c r="A531" s="602" t="s">
        <v>141</v>
      </c>
      <c r="B531" s="603" t="s">
        <v>141</v>
      </c>
      <c r="C531" s="603"/>
      <c r="D531" s="604"/>
      <c r="E531" s="251">
        <v>10810009644</v>
      </c>
      <c r="F531" s="251">
        <v>7872331926</v>
      </c>
    </row>
    <row r="532" spans="1:6" s="1" customFormat="1" ht="18" customHeight="1">
      <c r="A532" s="475"/>
      <c r="B532" s="475"/>
      <c r="C532" s="475"/>
      <c r="D532" s="475"/>
      <c r="E532" s="366"/>
      <c r="F532" s="366"/>
    </row>
    <row r="533" spans="1:6" s="1" customFormat="1" ht="18" customHeight="1">
      <c r="A533" s="337"/>
      <c r="B533" s="337"/>
      <c r="C533" s="337"/>
      <c r="D533" s="337"/>
      <c r="E533" s="221"/>
      <c r="F533" s="221"/>
    </row>
    <row r="534" spans="1:6" s="1" customFormat="1" ht="18" customHeight="1">
      <c r="A534" s="337"/>
      <c r="B534" s="337"/>
      <c r="C534" s="337"/>
      <c r="D534" s="337"/>
      <c r="E534" s="221"/>
      <c r="F534" s="221"/>
    </row>
    <row r="535" spans="1:6" s="1" customFormat="1" ht="18" customHeight="1">
      <c r="A535" s="337"/>
      <c r="B535" s="337"/>
      <c r="C535" s="337"/>
      <c r="D535" s="337"/>
      <c r="E535" s="221"/>
      <c r="F535" s="221"/>
    </row>
    <row r="536" spans="1:6" s="1" customFormat="1" ht="18" customHeight="1">
      <c r="A536" s="337"/>
      <c r="B536" s="337"/>
      <c r="C536" s="337"/>
      <c r="D536" s="337"/>
      <c r="E536" s="221"/>
      <c r="F536" s="221"/>
    </row>
    <row r="537" spans="1:6" s="1" customFormat="1" ht="18" customHeight="1">
      <c r="A537" s="337"/>
      <c r="B537" s="337"/>
      <c r="C537" s="337"/>
      <c r="D537" s="337"/>
      <c r="E537" s="221"/>
      <c r="F537" s="221"/>
    </row>
    <row r="538" spans="1:6" s="1" customFormat="1" ht="18" customHeight="1">
      <c r="A538" s="337"/>
      <c r="B538" s="337"/>
      <c r="C538" s="337"/>
      <c r="D538" s="337"/>
      <c r="E538" s="221"/>
      <c r="F538" s="221"/>
    </row>
    <row r="539" spans="1:6" s="1" customFormat="1" ht="18" customHeight="1">
      <c r="A539" s="337"/>
      <c r="B539" s="337"/>
      <c r="C539" s="337"/>
      <c r="D539" s="337"/>
      <c r="E539" s="221"/>
      <c r="F539" s="221"/>
    </row>
    <row r="540" spans="1:6" s="1" customFormat="1" ht="18" customHeight="1">
      <c r="A540" s="449"/>
      <c r="B540" s="449"/>
      <c r="C540" s="449"/>
      <c r="D540" s="449"/>
      <c r="E540" s="382"/>
      <c r="F540" s="382"/>
    </row>
    <row r="541" spans="1:6" s="1" customFormat="1" ht="16.5" customHeight="1">
      <c r="A541" s="557" t="s">
        <v>251</v>
      </c>
      <c r="B541" s="605" t="s">
        <v>324</v>
      </c>
      <c r="C541" s="606"/>
      <c r="D541" s="607"/>
      <c r="E541" s="496" t="str">
        <f>$E$396</f>
        <v>Quí II/2014</v>
      </c>
      <c r="F541" s="496" t="str">
        <f>$F$396</f>
        <v>Quí II/2013</v>
      </c>
    </row>
    <row r="542" spans="1:6" s="1" customFormat="1" ht="15.75" customHeight="1">
      <c r="A542" s="553"/>
      <c r="B542" s="608"/>
      <c r="C542" s="609"/>
      <c r="D542" s="610"/>
      <c r="E542" s="340" t="s">
        <v>254</v>
      </c>
      <c r="F542" s="229" t="s">
        <v>254</v>
      </c>
    </row>
    <row r="543" spans="1:6" s="1" customFormat="1" ht="18" customHeight="1">
      <c r="A543" s="499"/>
      <c r="B543" s="438" t="s">
        <v>287</v>
      </c>
      <c r="C543" s="439"/>
      <c r="D543" s="440"/>
      <c r="E543" s="533">
        <v>11454549</v>
      </c>
      <c r="F543" s="534">
        <v>16730546</v>
      </c>
    </row>
    <row r="544" spans="1:6" s="1" customFormat="1" ht="18" customHeight="1">
      <c r="A544" s="149"/>
      <c r="B544" s="349" t="s">
        <v>339</v>
      </c>
      <c r="C544" s="350"/>
      <c r="D544" s="351"/>
      <c r="E544" s="523">
        <v>64492560</v>
      </c>
      <c r="F544" s="374">
        <v>298323336</v>
      </c>
    </row>
    <row r="545" spans="1:6" s="1" customFormat="1" ht="18" customHeight="1">
      <c r="A545" s="143"/>
      <c r="B545" s="349" t="s">
        <v>391</v>
      </c>
      <c r="C545" s="358"/>
      <c r="D545" s="359"/>
      <c r="E545" s="523">
        <v>636427754</v>
      </c>
      <c r="F545" s="374">
        <v>613606926</v>
      </c>
    </row>
    <row r="546" spans="1:6" s="1" customFormat="1" ht="18" customHeight="1">
      <c r="A546" s="143"/>
      <c r="B546" s="349" t="s">
        <v>390</v>
      </c>
      <c r="C546" s="358"/>
      <c r="D546" s="359"/>
      <c r="E546" s="523">
        <v>0</v>
      </c>
      <c r="F546" s="523">
        <v>27185493</v>
      </c>
    </row>
    <row r="547" spans="1:6" s="1" customFormat="1" ht="18" customHeight="1">
      <c r="A547" s="143"/>
      <c r="B547" s="349" t="s">
        <v>58</v>
      </c>
      <c r="C547" s="358"/>
      <c r="D547" s="359"/>
      <c r="E547" s="523">
        <v>0</v>
      </c>
      <c r="F547" s="523"/>
    </row>
    <row r="548" spans="1:6" s="1" customFormat="1" ht="18" customHeight="1">
      <c r="A548" s="375"/>
      <c r="B548" s="402" t="s">
        <v>62</v>
      </c>
      <c r="C548" s="377"/>
      <c r="D548" s="378"/>
      <c r="E548" s="524">
        <v>31002000</v>
      </c>
      <c r="F548" s="524">
        <v>1989747062</v>
      </c>
    </row>
    <row r="549" spans="1:6" s="1" customFormat="1" ht="18" customHeight="1">
      <c r="A549" s="602" t="s">
        <v>141</v>
      </c>
      <c r="B549" s="603" t="s">
        <v>141</v>
      </c>
      <c r="C549" s="603"/>
      <c r="D549" s="604"/>
      <c r="E549" s="251">
        <v>743376863</v>
      </c>
      <c r="F549" s="251">
        <v>2945593363</v>
      </c>
    </row>
    <row r="550" spans="1:6" s="1" customFormat="1" ht="18" customHeight="1">
      <c r="A550" s="364"/>
      <c r="B550" s="364"/>
      <c r="C550" s="364"/>
      <c r="D550" s="364"/>
      <c r="E550" s="365"/>
      <c r="F550" s="365"/>
    </row>
    <row r="551" spans="1:6" s="1" customFormat="1" ht="16.5" customHeight="1">
      <c r="A551" s="557" t="s">
        <v>228</v>
      </c>
      <c r="B551" s="605" t="s">
        <v>305</v>
      </c>
      <c r="C551" s="606"/>
      <c r="D551" s="607"/>
      <c r="E551" s="496" t="str">
        <f>$E$396</f>
        <v>Quí II/2014</v>
      </c>
      <c r="F551" s="496" t="str">
        <f>$F$396</f>
        <v>Quí II/2013</v>
      </c>
    </row>
    <row r="552" spans="1:6" s="1" customFormat="1" ht="18" customHeight="1">
      <c r="A552" s="553"/>
      <c r="B552" s="608"/>
      <c r="C552" s="609"/>
      <c r="D552" s="610"/>
      <c r="E552" s="340" t="s">
        <v>254</v>
      </c>
      <c r="F552" s="229" t="s">
        <v>254</v>
      </c>
    </row>
    <row r="553" spans="1:6" s="1" customFormat="1" ht="18" customHeight="1">
      <c r="A553" s="499"/>
      <c r="B553" s="438" t="s">
        <v>287</v>
      </c>
      <c r="C553" s="439"/>
      <c r="D553" s="440"/>
      <c r="E553" s="533">
        <v>20372301</v>
      </c>
      <c r="F553" s="534">
        <v>2636461782</v>
      </c>
    </row>
    <row r="554" spans="1:6" s="1" customFormat="1" ht="18" customHeight="1">
      <c r="A554" s="149"/>
      <c r="B554" s="349" t="s">
        <v>339</v>
      </c>
      <c r="C554" s="350"/>
      <c r="D554" s="351"/>
      <c r="E554" s="523">
        <v>102099636</v>
      </c>
      <c r="F554" s="374"/>
    </row>
    <row r="555" spans="1:6" s="1" customFormat="1" ht="18" customHeight="1">
      <c r="A555" s="143"/>
      <c r="B555" s="349" t="s">
        <v>391</v>
      </c>
      <c r="C555" s="358"/>
      <c r="D555" s="359"/>
      <c r="E555" s="523">
        <v>502046542</v>
      </c>
      <c r="F555" s="374">
        <v>703249148</v>
      </c>
    </row>
    <row r="556" spans="1:6" s="1" customFormat="1" ht="18" customHeight="1">
      <c r="A556" s="143"/>
      <c r="B556" s="349" t="s">
        <v>390</v>
      </c>
      <c r="C556" s="358"/>
      <c r="D556" s="359"/>
      <c r="E556" s="523">
        <v>0</v>
      </c>
      <c r="F556" s="523">
        <v>355946643</v>
      </c>
    </row>
    <row r="557" spans="1:6" s="1" customFormat="1" ht="18" customHeight="1">
      <c r="A557" s="143"/>
      <c r="B557" s="349" t="s">
        <v>58</v>
      </c>
      <c r="C557" s="358"/>
      <c r="D557" s="359"/>
      <c r="E557" s="523">
        <v>0</v>
      </c>
      <c r="F557" s="523"/>
    </row>
    <row r="558" spans="1:6" s="1" customFormat="1" ht="18" customHeight="1">
      <c r="A558" s="375"/>
      <c r="B558" s="402" t="s">
        <v>62</v>
      </c>
      <c r="C558" s="377"/>
      <c r="D558" s="378"/>
      <c r="E558" s="524">
        <v>40375000</v>
      </c>
      <c r="F558" s="524">
        <v>0</v>
      </c>
    </row>
    <row r="559" spans="1:6" s="1" customFormat="1" ht="18" customHeight="1">
      <c r="A559" s="602" t="s">
        <v>141</v>
      </c>
      <c r="B559" s="603" t="s">
        <v>141</v>
      </c>
      <c r="C559" s="603"/>
      <c r="D559" s="604"/>
      <c r="E559" s="251">
        <v>664893479</v>
      </c>
      <c r="F559" s="251">
        <v>3695657573</v>
      </c>
    </row>
    <row r="560" spans="1:6" s="1" customFormat="1" ht="18.75" customHeight="1">
      <c r="A560" s="337"/>
      <c r="B560" s="337"/>
      <c r="C560" s="337"/>
      <c r="D560" s="337"/>
      <c r="E560" s="221"/>
      <c r="F560" s="221"/>
    </row>
    <row r="561" spans="1:6" s="1" customFormat="1" ht="16.5" customHeight="1">
      <c r="A561" s="407" t="s">
        <v>242</v>
      </c>
      <c r="B561" s="4" t="s">
        <v>289</v>
      </c>
      <c r="F561" s="108"/>
    </row>
    <row r="562" spans="1:6" s="1" customFormat="1" ht="21" customHeight="1">
      <c r="A562" s="100"/>
      <c r="B562" s="624" t="s">
        <v>14</v>
      </c>
      <c r="C562" s="624"/>
      <c r="D562" s="624"/>
      <c r="E562" s="624"/>
      <c r="F562" s="624"/>
    </row>
    <row r="563" spans="1:6" s="1" customFormat="1" ht="21" customHeight="1">
      <c r="A563" s="100"/>
      <c r="B563" s="535"/>
      <c r="C563" s="535"/>
      <c r="D563" s="535"/>
      <c r="E563" s="535"/>
      <c r="F563" s="535"/>
    </row>
    <row r="564" spans="1:6" s="1" customFormat="1" ht="17.25" customHeight="1">
      <c r="A564" s="100"/>
      <c r="E564" s="536" t="s">
        <v>439</v>
      </c>
      <c r="F564" s="537"/>
    </row>
    <row r="565" spans="1:6" s="1" customFormat="1" ht="20.25" customHeight="1">
      <c r="A565" s="100"/>
      <c r="E565" s="538" t="s">
        <v>306</v>
      </c>
      <c r="F565" s="539"/>
    </row>
    <row r="566" spans="1:6" s="1" customFormat="1" ht="15">
      <c r="A566" s="100"/>
      <c r="B566" s="100" t="s">
        <v>155</v>
      </c>
      <c r="C566" s="564" t="s">
        <v>187</v>
      </c>
      <c r="D566" s="564"/>
      <c r="E566" s="564" t="s">
        <v>376</v>
      </c>
      <c r="F566" s="564"/>
    </row>
    <row r="567" spans="1:6" s="1" customFormat="1" ht="16.5" customHeight="1">
      <c r="A567" s="100"/>
      <c r="E567" s="4"/>
      <c r="F567" s="108"/>
    </row>
    <row r="568" spans="1:6" s="1" customFormat="1" ht="16.5" customHeight="1">
      <c r="A568" s="100"/>
      <c r="E568" s="4"/>
      <c r="F568" s="108"/>
    </row>
    <row r="569" spans="1:6" s="1" customFormat="1" ht="16.5" customHeight="1">
      <c r="A569" s="100"/>
      <c r="E569" s="540"/>
      <c r="F569" s="108"/>
    </row>
    <row r="570" spans="1:6" s="1" customFormat="1" ht="16.5" customHeight="1">
      <c r="A570" s="100"/>
      <c r="F570" s="108"/>
    </row>
    <row r="571" spans="1:6" s="1" customFormat="1" ht="16.5" customHeight="1">
      <c r="A571" s="100"/>
      <c r="F571" s="108"/>
    </row>
    <row r="572" spans="2:6" s="100" customFormat="1" ht="16.5" customHeight="1">
      <c r="B572" s="100" t="s">
        <v>483</v>
      </c>
      <c r="C572" s="564" t="s">
        <v>148</v>
      </c>
      <c r="D572" s="564"/>
      <c r="E572" s="564" t="s">
        <v>468</v>
      </c>
      <c r="F572" s="564"/>
    </row>
    <row r="573" spans="1:6" s="542" customFormat="1" ht="18" customHeight="1">
      <c r="A573" s="541"/>
      <c r="F573" s="543"/>
    </row>
    <row r="574" spans="1:6" s="542" customFormat="1" ht="18" customHeight="1">
      <c r="A574" s="541"/>
      <c r="F574" s="543"/>
    </row>
    <row r="575" spans="1:6" s="542" customFormat="1" ht="18" customHeight="1">
      <c r="A575" s="541"/>
      <c r="F575" s="543"/>
    </row>
    <row r="576" spans="1:6" s="542" customFormat="1" ht="18" customHeight="1">
      <c r="A576" s="541"/>
      <c r="F576" s="543"/>
    </row>
    <row r="577" spans="1:6" s="542" customFormat="1" ht="18" customHeight="1">
      <c r="A577" s="541"/>
      <c r="F577" s="543"/>
    </row>
    <row r="578" spans="1:6" s="542" customFormat="1" ht="18" customHeight="1">
      <c r="A578" s="541"/>
      <c r="F578" s="543"/>
    </row>
    <row r="579" spans="1:6" s="542" customFormat="1" ht="18" customHeight="1">
      <c r="A579" s="544"/>
      <c r="B579" s="545"/>
      <c r="C579" s="545"/>
      <c r="D579" s="545"/>
      <c r="E579" s="545"/>
      <c r="F579" s="546"/>
    </row>
    <row r="580" spans="1:6" s="542" customFormat="1" ht="18" customHeight="1">
      <c r="A580" s="544"/>
      <c r="B580" s="545"/>
      <c r="C580" s="545"/>
      <c r="D580" s="545"/>
      <c r="E580" s="545"/>
      <c r="F580" s="546"/>
    </row>
    <row r="581" spans="1:6" s="542" customFormat="1" ht="18" customHeight="1">
      <c r="A581" s="544"/>
      <c r="B581" s="545"/>
      <c r="C581" s="545"/>
      <c r="D581" s="545"/>
      <c r="E581" s="545"/>
      <c r="F581" s="546"/>
    </row>
    <row r="582" spans="1:6" s="542" customFormat="1" ht="18" customHeight="1">
      <c r="A582" s="544"/>
      <c r="B582" s="545"/>
      <c r="C582" s="545"/>
      <c r="D582" s="545"/>
      <c r="E582" s="545"/>
      <c r="F582" s="546"/>
    </row>
    <row r="583" spans="1:6" s="542" customFormat="1" ht="18" customHeight="1">
      <c r="A583" s="544"/>
      <c r="B583" s="545"/>
      <c r="C583" s="545"/>
      <c r="D583" s="545"/>
      <c r="E583" s="545"/>
      <c r="F583" s="546"/>
    </row>
    <row r="584" spans="1:6" s="542" customFormat="1" ht="18" customHeight="1">
      <c r="A584" s="544"/>
      <c r="B584" s="545"/>
      <c r="C584" s="545"/>
      <c r="D584" s="545"/>
      <c r="E584" s="545"/>
      <c r="F584" s="546"/>
    </row>
    <row r="585" spans="1:6" s="542" customFormat="1" ht="18" customHeight="1">
      <c r="A585" s="544"/>
      <c r="B585" s="545"/>
      <c r="C585" s="545"/>
      <c r="D585" s="545"/>
      <c r="E585" s="545"/>
      <c r="F585" s="546"/>
    </row>
    <row r="586" spans="1:6" s="542" customFormat="1" ht="18" customHeight="1">
      <c r="A586" s="544"/>
      <c r="B586" s="545"/>
      <c r="C586" s="545"/>
      <c r="D586" s="545"/>
      <c r="E586" s="545"/>
      <c r="F586" s="546"/>
    </row>
    <row r="587" spans="1:6" s="542" customFormat="1" ht="18" customHeight="1">
      <c r="A587" s="544"/>
      <c r="B587" s="545"/>
      <c r="C587" s="545"/>
      <c r="D587" s="545"/>
      <c r="E587" s="545"/>
      <c r="F587" s="546"/>
    </row>
    <row r="588" spans="1:6" s="542" customFormat="1" ht="18" customHeight="1">
      <c r="A588" s="544"/>
      <c r="B588" s="545"/>
      <c r="C588" s="545"/>
      <c r="D588" s="545"/>
      <c r="E588" s="545"/>
      <c r="F588" s="546"/>
    </row>
    <row r="589" spans="1:6" s="542" customFormat="1" ht="18" customHeight="1">
      <c r="A589" s="544"/>
      <c r="B589" s="545"/>
      <c r="C589" s="545"/>
      <c r="D589" s="545"/>
      <c r="E589" s="545"/>
      <c r="F589" s="546"/>
    </row>
    <row r="590" spans="1:6" s="542" customFormat="1" ht="18" customHeight="1">
      <c r="A590" s="544"/>
      <c r="B590" s="545"/>
      <c r="C590" s="545"/>
      <c r="D590" s="545"/>
      <c r="E590" s="545"/>
      <c r="F590" s="546"/>
    </row>
    <row r="591" spans="1:6" s="542" customFormat="1" ht="18" customHeight="1">
      <c r="A591" s="544"/>
      <c r="B591" s="545"/>
      <c r="C591" s="545"/>
      <c r="D591" s="545"/>
      <c r="E591" s="545"/>
      <c r="F591" s="546"/>
    </row>
    <row r="592" spans="1:6" s="542" customFormat="1" ht="18" customHeight="1">
      <c r="A592" s="544"/>
      <c r="B592" s="545"/>
      <c r="C592" s="545"/>
      <c r="D592" s="545"/>
      <c r="E592" s="545"/>
      <c r="F592" s="546"/>
    </row>
    <row r="593" spans="1:6" s="542" customFormat="1" ht="18" customHeight="1">
      <c r="A593" s="544"/>
      <c r="B593" s="545"/>
      <c r="C593" s="545"/>
      <c r="D593" s="545"/>
      <c r="E593" s="545"/>
      <c r="F593" s="546"/>
    </row>
    <row r="594" spans="1:6" s="542" customFormat="1" ht="18" customHeight="1">
      <c r="A594" s="544"/>
      <c r="B594" s="545"/>
      <c r="C594" s="545"/>
      <c r="D594" s="545"/>
      <c r="E594" s="545"/>
      <c r="F594" s="546"/>
    </row>
    <row r="595" spans="1:6" s="542" customFormat="1" ht="18" customHeight="1">
      <c r="A595" s="544"/>
      <c r="B595" s="545"/>
      <c r="C595" s="545"/>
      <c r="D595" s="545"/>
      <c r="E595" s="545"/>
      <c r="F595" s="546"/>
    </row>
    <row r="596" spans="1:6" s="542" customFormat="1" ht="18" customHeight="1">
      <c r="A596" s="544"/>
      <c r="B596" s="545"/>
      <c r="C596" s="545"/>
      <c r="D596" s="545"/>
      <c r="E596" s="545"/>
      <c r="F596" s="546"/>
    </row>
    <row r="597" spans="1:6" s="542" customFormat="1" ht="18" customHeight="1">
      <c r="A597" s="544"/>
      <c r="B597" s="545"/>
      <c r="C597" s="545"/>
      <c r="D597" s="545"/>
      <c r="E597" s="545"/>
      <c r="F597" s="546"/>
    </row>
    <row r="598" spans="1:6" s="542" customFormat="1" ht="18" customHeight="1">
      <c r="A598" s="544"/>
      <c r="B598" s="545"/>
      <c r="C598" s="545"/>
      <c r="D598" s="545"/>
      <c r="E598" s="545"/>
      <c r="F598" s="546"/>
    </row>
    <row r="599" spans="1:6" s="542" customFormat="1" ht="18" customHeight="1">
      <c r="A599" s="544"/>
      <c r="B599" s="545"/>
      <c r="C599" s="545"/>
      <c r="D599" s="545"/>
      <c r="E599" s="545"/>
      <c r="F599" s="546"/>
    </row>
    <row r="600" spans="1:6" s="542" customFormat="1" ht="18" customHeight="1">
      <c r="A600" s="544"/>
      <c r="B600" s="545"/>
      <c r="C600" s="545"/>
      <c r="D600" s="545"/>
      <c r="E600" s="545"/>
      <c r="F600" s="546"/>
    </row>
    <row r="601" spans="1:6" s="542" customFormat="1" ht="18" customHeight="1">
      <c r="A601" s="544"/>
      <c r="B601" s="545"/>
      <c r="C601" s="545"/>
      <c r="D601" s="545"/>
      <c r="E601" s="545"/>
      <c r="F601" s="546"/>
    </row>
    <row r="602" spans="1:6" s="542" customFormat="1" ht="18" customHeight="1">
      <c r="A602" s="544"/>
      <c r="B602" s="545"/>
      <c r="C602" s="545"/>
      <c r="D602" s="545"/>
      <c r="E602" s="545"/>
      <c r="F602" s="546"/>
    </row>
    <row r="603" spans="1:6" s="542" customFormat="1" ht="18" customHeight="1">
      <c r="A603" s="544"/>
      <c r="B603" s="545"/>
      <c r="C603" s="545"/>
      <c r="D603" s="545"/>
      <c r="E603" s="545"/>
      <c r="F603" s="546"/>
    </row>
    <row r="604" spans="1:6" s="542" customFormat="1" ht="18" customHeight="1">
      <c r="A604" s="544"/>
      <c r="B604" s="545"/>
      <c r="C604" s="545"/>
      <c r="D604" s="545"/>
      <c r="E604" s="545"/>
      <c r="F604" s="546"/>
    </row>
    <row r="605" spans="1:6" s="542" customFormat="1" ht="18" customHeight="1">
      <c r="A605" s="544"/>
      <c r="B605" s="545"/>
      <c r="C605" s="545"/>
      <c r="D605" s="545"/>
      <c r="E605" s="545"/>
      <c r="F605" s="546"/>
    </row>
    <row r="606" spans="1:6" s="542" customFormat="1" ht="18" customHeight="1">
      <c r="A606" s="544"/>
      <c r="B606" s="545"/>
      <c r="C606" s="545"/>
      <c r="D606" s="545"/>
      <c r="E606" s="545"/>
      <c r="F606" s="546"/>
    </row>
    <row r="607" spans="1:6" s="542" customFormat="1" ht="18" customHeight="1">
      <c r="A607" s="544"/>
      <c r="B607" s="545"/>
      <c r="C607" s="545"/>
      <c r="D607" s="545"/>
      <c r="E607" s="545"/>
      <c r="F607" s="546"/>
    </row>
    <row r="608" spans="1:6" s="542" customFormat="1" ht="18" customHeight="1">
      <c r="A608" s="544"/>
      <c r="B608" s="545"/>
      <c r="C608" s="545"/>
      <c r="D608" s="545"/>
      <c r="E608" s="545"/>
      <c r="F608" s="546"/>
    </row>
    <row r="609" spans="1:6" s="542" customFormat="1" ht="18" customHeight="1">
      <c r="A609" s="544"/>
      <c r="B609" s="545"/>
      <c r="C609" s="545"/>
      <c r="D609" s="545"/>
      <c r="E609" s="545"/>
      <c r="F609" s="546"/>
    </row>
    <row r="610" spans="1:6" s="542" customFormat="1" ht="18" customHeight="1">
      <c r="A610" s="544"/>
      <c r="B610" s="545"/>
      <c r="C610" s="545"/>
      <c r="D610" s="545"/>
      <c r="E610" s="545"/>
      <c r="F610" s="546"/>
    </row>
    <row r="611" spans="1:6" s="542" customFormat="1" ht="18" customHeight="1">
      <c r="A611" s="544"/>
      <c r="B611" s="545"/>
      <c r="C611" s="545"/>
      <c r="D611" s="545"/>
      <c r="E611" s="545"/>
      <c r="F611" s="546"/>
    </row>
    <row r="612" spans="1:6" s="542" customFormat="1" ht="18" customHeight="1">
      <c r="A612" s="544"/>
      <c r="B612" s="545"/>
      <c r="C612" s="545"/>
      <c r="D612" s="545"/>
      <c r="E612" s="545"/>
      <c r="F612" s="546"/>
    </row>
    <row r="613" spans="1:6" s="542" customFormat="1" ht="18" customHeight="1">
      <c r="A613" s="544"/>
      <c r="B613" s="545"/>
      <c r="C613" s="545"/>
      <c r="D613" s="545"/>
      <c r="E613" s="545"/>
      <c r="F613" s="546"/>
    </row>
    <row r="614" spans="1:6" s="542" customFormat="1" ht="18" customHeight="1">
      <c r="A614" s="544"/>
      <c r="B614" s="545"/>
      <c r="C614" s="545"/>
      <c r="D614" s="545"/>
      <c r="E614" s="545"/>
      <c r="F614" s="546"/>
    </row>
    <row r="615" spans="1:6" s="542" customFormat="1" ht="18" customHeight="1">
      <c r="A615" s="544"/>
      <c r="B615" s="545"/>
      <c r="C615" s="545"/>
      <c r="D615" s="545"/>
      <c r="E615" s="545"/>
      <c r="F615" s="546"/>
    </row>
    <row r="616" spans="1:6" s="542" customFormat="1" ht="18" customHeight="1">
      <c r="A616" s="544"/>
      <c r="B616" s="545"/>
      <c r="C616" s="545"/>
      <c r="D616" s="545"/>
      <c r="E616" s="545"/>
      <c r="F616" s="546"/>
    </row>
    <row r="617" spans="1:6" s="542" customFormat="1" ht="18" customHeight="1">
      <c r="A617" s="544"/>
      <c r="B617" s="545"/>
      <c r="C617" s="545"/>
      <c r="D617" s="545"/>
      <c r="E617" s="545"/>
      <c r="F617" s="546"/>
    </row>
    <row r="618" spans="1:6" s="542" customFormat="1" ht="18" customHeight="1">
      <c r="A618" s="544"/>
      <c r="B618" s="545"/>
      <c r="C618" s="545"/>
      <c r="D618" s="545"/>
      <c r="E618" s="545"/>
      <c r="F618" s="546"/>
    </row>
    <row r="619" spans="1:6" s="542" customFormat="1" ht="18" customHeight="1">
      <c r="A619" s="544"/>
      <c r="B619" s="545"/>
      <c r="C619" s="545"/>
      <c r="D619" s="545"/>
      <c r="E619" s="545"/>
      <c r="F619" s="546"/>
    </row>
    <row r="620" spans="1:6" s="542" customFormat="1" ht="18" customHeight="1">
      <c r="A620" s="544"/>
      <c r="B620" s="545"/>
      <c r="C620" s="545"/>
      <c r="D620" s="545"/>
      <c r="E620" s="545"/>
      <c r="F620" s="546"/>
    </row>
    <row r="621" spans="1:6" s="542" customFormat="1" ht="18" customHeight="1">
      <c r="A621" s="544"/>
      <c r="B621" s="545"/>
      <c r="C621" s="545"/>
      <c r="D621" s="545"/>
      <c r="E621" s="545"/>
      <c r="F621" s="546"/>
    </row>
    <row r="622" spans="1:6" s="542" customFormat="1" ht="18" customHeight="1">
      <c r="A622" s="544"/>
      <c r="B622" s="545"/>
      <c r="C622" s="545"/>
      <c r="D622" s="545"/>
      <c r="E622" s="545"/>
      <c r="F622" s="546"/>
    </row>
    <row r="623" spans="1:6" s="542" customFormat="1" ht="18" customHeight="1">
      <c r="A623" s="544"/>
      <c r="B623" s="545"/>
      <c r="C623" s="545"/>
      <c r="D623" s="545"/>
      <c r="E623" s="545"/>
      <c r="F623" s="546"/>
    </row>
    <row r="624" spans="1:6" s="542" customFormat="1" ht="18" customHeight="1">
      <c r="A624" s="544"/>
      <c r="B624" s="545"/>
      <c r="C624" s="545"/>
      <c r="D624" s="545"/>
      <c r="E624" s="545"/>
      <c r="F624" s="546"/>
    </row>
    <row r="625" spans="1:6" s="542" customFormat="1" ht="18" customHeight="1">
      <c r="A625" s="544"/>
      <c r="B625" s="545"/>
      <c r="C625" s="545"/>
      <c r="D625" s="545"/>
      <c r="E625" s="545"/>
      <c r="F625" s="546"/>
    </row>
    <row r="626" spans="1:6" s="542" customFormat="1" ht="18" customHeight="1">
      <c r="A626" s="544"/>
      <c r="B626" s="545"/>
      <c r="C626" s="545"/>
      <c r="D626" s="545"/>
      <c r="E626" s="545"/>
      <c r="F626" s="546"/>
    </row>
    <row r="627" spans="1:6" s="542" customFormat="1" ht="18" customHeight="1">
      <c r="A627" s="544"/>
      <c r="B627" s="545"/>
      <c r="C627" s="545"/>
      <c r="D627" s="545"/>
      <c r="E627" s="545"/>
      <c r="F627" s="546"/>
    </row>
    <row r="628" spans="1:6" s="542" customFormat="1" ht="15">
      <c r="A628" s="544"/>
      <c r="B628" s="545"/>
      <c r="C628" s="545"/>
      <c r="D628" s="545"/>
      <c r="E628" s="545"/>
      <c r="F628" s="546"/>
    </row>
    <row r="629" spans="1:6" s="542" customFormat="1" ht="15">
      <c r="A629" s="544"/>
      <c r="B629" s="545"/>
      <c r="C629" s="545"/>
      <c r="D629" s="545"/>
      <c r="E629" s="545"/>
      <c r="F629" s="546"/>
    </row>
    <row r="630" spans="1:6" s="542" customFormat="1" ht="15">
      <c r="A630" s="544"/>
      <c r="B630" s="545"/>
      <c r="C630" s="545"/>
      <c r="D630" s="545"/>
      <c r="E630" s="545"/>
      <c r="F630" s="546"/>
    </row>
    <row r="631" spans="1:6" s="542" customFormat="1" ht="15">
      <c r="A631" s="544"/>
      <c r="B631" s="545"/>
      <c r="C631" s="545"/>
      <c r="D631" s="545"/>
      <c r="E631" s="545"/>
      <c r="F631" s="546"/>
    </row>
    <row r="632" spans="1:6" s="542" customFormat="1" ht="15">
      <c r="A632" s="544"/>
      <c r="B632" s="545"/>
      <c r="C632" s="545"/>
      <c r="D632" s="545"/>
      <c r="E632" s="545"/>
      <c r="F632" s="546"/>
    </row>
    <row r="633" spans="1:6" s="542" customFormat="1" ht="15">
      <c r="A633" s="544"/>
      <c r="B633" s="545"/>
      <c r="C633" s="545"/>
      <c r="D633" s="545"/>
      <c r="E633" s="545"/>
      <c r="F633" s="546"/>
    </row>
    <row r="634" spans="1:6" s="542" customFormat="1" ht="15">
      <c r="A634" s="544"/>
      <c r="B634" s="545"/>
      <c r="C634" s="545"/>
      <c r="D634" s="545"/>
      <c r="E634" s="545"/>
      <c r="F634" s="546"/>
    </row>
    <row r="635" spans="1:6" s="542" customFormat="1" ht="15">
      <c r="A635" s="544"/>
      <c r="B635" s="545"/>
      <c r="C635" s="545"/>
      <c r="D635" s="545"/>
      <c r="E635" s="545"/>
      <c r="F635" s="546"/>
    </row>
    <row r="636" spans="1:6" s="542" customFormat="1" ht="15">
      <c r="A636" s="544"/>
      <c r="B636" s="545"/>
      <c r="C636" s="545"/>
      <c r="D636" s="545"/>
      <c r="E636" s="545"/>
      <c r="F636" s="546"/>
    </row>
    <row r="637" spans="1:6" s="542" customFormat="1" ht="15">
      <c r="A637" s="544"/>
      <c r="B637" s="545"/>
      <c r="C637" s="545"/>
      <c r="D637" s="545"/>
      <c r="E637" s="545"/>
      <c r="F637" s="546"/>
    </row>
    <row r="638" spans="1:6" s="542" customFormat="1" ht="15">
      <c r="A638" s="544"/>
      <c r="B638" s="545"/>
      <c r="C638" s="545"/>
      <c r="D638" s="545"/>
      <c r="E638" s="545"/>
      <c r="F638" s="546"/>
    </row>
    <row r="639" spans="1:6" s="542" customFormat="1" ht="15">
      <c r="A639" s="544"/>
      <c r="B639" s="545"/>
      <c r="C639" s="545"/>
      <c r="D639" s="545"/>
      <c r="E639" s="545"/>
      <c r="F639" s="546"/>
    </row>
    <row r="640" spans="1:6" s="542" customFormat="1" ht="15">
      <c r="A640" s="544"/>
      <c r="B640" s="545"/>
      <c r="C640" s="545"/>
      <c r="D640" s="545"/>
      <c r="E640" s="545"/>
      <c r="F640" s="546"/>
    </row>
    <row r="641" spans="1:6" s="542" customFormat="1" ht="15">
      <c r="A641" s="544"/>
      <c r="B641" s="545"/>
      <c r="C641" s="545"/>
      <c r="D641" s="545"/>
      <c r="E641" s="545"/>
      <c r="F641" s="546"/>
    </row>
    <row r="642" spans="1:6" s="542" customFormat="1" ht="15">
      <c r="A642" s="544"/>
      <c r="B642" s="545"/>
      <c r="C642" s="545"/>
      <c r="D642" s="545"/>
      <c r="E642" s="545"/>
      <c r="F642" s="546"/>
    </row>
    <row r="643" spans="1:6" s="542" customFormat="1" ht="15">
      <c r="A643" s="544"/>
      <c r="B643" s="545"/>
      <c r="C643" s="545"/>
      <c r="D643" s="545"/>
      <c r="E643" s="545"/>
      <c r="F643" s="546"/>
    </row>
    <row r="644" spans="1:6" s="542" customFormat="1" ht="15">
      <c r="A644" s="544"/>
      <c r="B644" s="545"/>
      <c r="C644" s="545"/>
      <c r="D644" s="545"/>
      <c r="E644" s="545"/>
      <c r="F644" s="546"/>
    </row>
    <row r="645" spans="1:6" s="542" customFormat="1" ht="15">
      <c r="A645" s="544"/>
      <c r="B645" s="545"/>
      <c r="C645" s="545"/>
      <c r="D645" s="545"/>
      <c r="E645" s="545"/>
      <c r="F645" s="546"/>
    </row>
    <row r="646" spans="1:6" s="542" customFormat="1" ht="15">
      <c r="A646" s="544"/>
      <c r="B646" s="545"/>
      <c r="C646" s="545"/>
      <c r="D646" s="545"/>
      <c r="E646" s="545"/>
      <c r="F646" s="546"/>
    </row>
    <row r="647" spans="1:6" s="542" customFormat="1" ht="15">
      <c r="A647" s="544"/>
      <c r="B647" s="545"/>
      <c r="C647" s="545"/>
      <c r="D647" s="545"/>
      <c r="E647" s="545"/>
      <c r="F647" s="546"/>
    </row>
    <row r="648" spans="1:6" s="542" customFormat="1" ht="15">
      <c r="A648" s="544"/>
      <c r="B648" s="545"/>
      <c r="C648" s="545"/>
      <c r="D648" s="545"/>
      <c r="E648" s="545"/>
      <c r="F648" s="546"/>
    </row>
    <row r="649" spans="1:6" s="542" customFormat="1" ht="15">
      <c r="A649" s="544"/>
      <c r="B649" s="545"/>
      <c r="C649" s="545"/>
      <c r="D649" s="545"/>
      <c r="E649" s="545"/>
      <c r="F649" s="546"/>
    </row>
    <row r="650" spans="1:6" s="542" customFormat="1" ht="15">
      <c r="A650" s="544"/>
      <c r="B650" s="545"/>
      <c r="C650" s="545"/>
      <c r="D650" s="545"/>
      <c r="E650" s="545"/>
      <c r="F650" s="546"/>
    </row>
    <row r="651" spans="1:6" s="542" customFormat="1" ht="15">
      <c r="A651" s="544"/>
      <c r="B651" s="545"/>
      <c r="C651" s="545"/>
      <c r="D651" s="545"/>
      <c r="E651" s="545"/>
      <c r="F651" s="546"/>
    </row>
    <row r="652" spans="1:6" s="542" customFormat="1" ht="15">
      <c r="A652" s="544"/>
      <c r="B652" s="545"/>
      <c r="C652" s="545"/>
      <c r="D652" s="545"/>
      <c r="E652" s="545"/>
      <c r="F652" s="546"/>
    </row>
    <row r="653" spans="1:6" s="542" customFormat="1" ht="15">
      <c r="A653" s="544"/>
      <c r="B653" s="545"/>
      <c r="C653" s="545"/>
      <c r="D653" s="545"/>
      <c r="E653" s="545"/>
      <c r="F653" s="546"/>
    </row>
    <row r="654" spans="1:6" s="542" customFormat="1" ht="15">
      <c r="A654" s="544"/>
      <c r="B654" s="545"/>
      <c r="C654" s="545"/>
      <c r="D654" s="545"/>
      <c r="E654" s="545"/>
      <c r="F654" s="546"/>
    </row>
    <row r="655" spans="1:6" s="542" customFormat="1" ht="15">
      <c r="A655" s="544"/>
      <c r="B655" s="545"/>
      <c r="C655" s="545"/>
      <c r="D655" s="545"/>
      <c r="E655" s="545"/>
      <c r="F655" s="546"/>
    </row>
    <row r="656" spans="1:6" s="542" customFormat="1" ht="15">
      <c r="A656" s="544"/>
      <c r="B656" s="545"/>
      <c r="C656" s="545"/>
      <c r="D656" s="545"/>
      <c r="E656" s="545"/>
      <c r="F656" s="546"/>
    </row>
    <row r="657" spans="1:6" s="542" customFormat="1" ht="15">
      <c r="A657" s="544"/>
      <c r="B657" s="545"/>
      <c r="C657" s="545"/>
      <c r="D657" s="545"/>
      <c r="E657" s="545"/>
      <c r="F657" s="546"/>
    </row>
    <row r="658" spans="1:6" s="542" customFormat="1" ht="15">
      <c r="A658" s="544"/>
      <c r="B658" s="545"/>
      <c r="C658" s="545"/>
      <c r="D658" s="545"/>
      <c r="E658" s="545"/>
      <c r="F658" s="546"/>
    </row>
    <row r="659" spans="1:6" s="542" customFormat="1" ht="15">
      <c r="A659" s="544"/>
      <c r="B659" s="545"/>
      <c r="C659" s="545"/>
      <c r="D659" s="545"/>
      <c r="E659" s="545"/>
      <c r="F659" s="546"/>
    </row>
    <row r="660" spans="1:6" s="542" customFormat="1" ht="15">
      <c r="A660" s="544"/>
      <c r="B660" s="545"/>
      <c r="C660" s="545"/>
      <c r="D660" s="545"/>
      <c r="E660" s="545"/>
      <c r="F660" s="546"/>
    </row>
    <row r="661" spans="1:6" s="542" customFormat="1" ht="15">
      <c r="A661" s="544"/>
      <c r="B661" s="545"/>
      <c r="C661" s="545"/>
      <c r="D661" s="545"/>
      <c r="E661" s="545"/>
      <c r="F661" s="546"/>
    </row>
    <row r="662" spans="1:6" s="542" customFormat="1" ht="15">
      <c r="A662" s="544"/>
      <c r="B662" s="545"/>
      <c r="C662" s="545"/>
      <c r="D662" s="545"/>
      <c r="E662" s="545"/>
      <c r="F662" s="546"/>
    </row>
    <row r="663" spans="1:6" s="542" customFormat="1" ht="15">
      <c r="A663" s="544"/>
      <c r="B663" s="545"/>
      <c r="C663" s="545"/>
      <c r="D663" s="545"/>
      <c r="E663" s="545"/>
      <c r="F663" s="546"/>
    </row>
    <row r="664" spans="1:6" s="542" customFormat="1" ht="15">
      <c r="A664" s="544"/>
      <c r="B664" s="545"/>
      <c r="C664" s="545"/>
      <c r="D664" s="545"/>
      <c r="E664" s="545"/>
      <c r="F664" s="546"/>
    </row>
    <row r="665" spans="1:6" s="542" customFormat="1" ht="15">
      <c r="A665" s="544"/>
      <c r="B665" s="545"/>
      <c r="C665" s="545"/>
      <c r="D665" s="545"/>
      <c r="E665" s="545"/>
      <c r="F665" s="546"/>
    </row>
    <row r="666" spans="1:6" s="542" customFormat="1" ht="15">
      <c r="A666" s="544"/>
      <c r="B666" s="545"/>
      <c r="C666" s="545"/>
      <c r="D666" s="545"/>
      <c r="E666" s="545"/>
      <c r="F666" s="546"/>
    </row>
    <row r="667" spans="1:6" s="542" customFormat="1" ht="15">
      <c r="A667" s="544"/>
      <c r="B667" s="545"/>
      <c r="C667" s="545"/>
      <c r="D667" s="545"/>
      <c r="E667" s="545"/>
      <c r="F667" s="546"/>
    </row>
    <row r="668" spans="1:6" s="542" customFormat="1" ht="15">
      <c r="A668" s="544"/>
      <c r="B668" s="545"/>
      <c r="C668" s="545"/>
      <c r="D668" s="545"/>
      <c r="E668" s="545"/>
      <c r="F668" s="546"/>
    </row>
    <row r="669" spans="1:6" s="542" customFormat="1" ht="15">
      <c r="A669" s="544"/>
      <c r="B669" s="545"/>
      <c r="C669" s="545"/>
      <c r="D669" s="545"/>
      <c r="E669" s="545"/>
      <c r="F669" s="546"/>
    </row>
    <row r="670" spans="1:6" s="542" customFormat="1" ht="15">
      <c r="A670" s="544"/>
      <c r="B670" s="545"/>
      <c r="C670" s="545"/>
      <c r="D670" s="545"/>
      <c r="E670" s="545"/>
      <c r="F670" s="546"/>
    </row>
    <row r="671" spans="1:6" s="542" customFormat="1" ht="15">
      <c r="A671" s="544"/>
      <c r="B671" s="545"/>
      <c r="C671" s="545"/>
      <c r="D671" s="545"/>
      <c r="E671" s="545"/>
      <c r="F671" s="546"/>
    </row>
    <row r="672" spans="1:6" s="542" customFormat="1" ht="15">
      <c r="A672" s="544"/>
      <c r="B672" s="545"/>
      <c r="C672" s="545"/>
      <c r="D672" s="545"/>
      <c r="E672" s="545"/>
      <c r="F672" s="546"/>
    </row>
    <row r="673" spans="1:6" s="542" customFormat="1" ht="15">
      <c r="A673" s="544"/>
      <c r="B673" s="545"/>
      <c r="C673" s="545"/>
      <c r="D673" s="545"/>
      <c r="E673" s="545"/>
      <c r="F673" s="546"/>
    </row>
    <row r="674" spans="1:6" s="542" customFormat="1" ht="15">
      <c r="A674" s="544"/>
      <c r="B674" s="545"/>
      <c r="C674" s="545"/>
      <c r="D674" s="545"/>
      <c r="E674" s="545"/>
      <c r="F674" s="546"/>
    </row>
    <row r="675" spans="1:6" s="542" customFormat="1" ht="15">
      <c r="A675" s="544"/>
      <c r="B675" s="545"/>
      <c r="C675" s="545"/>
      <c r="D675" s="545"/>
      <c r="E675" s="545"/>
      <c r="F675" s="546"/>
    </row>
    <row r="676" spans="1:6" s="542" customFormat="1" ht="15">
      <c r="A676" s="544"/>
      <c r="B676" s="545"/>
      <c r="C676" s="545"/>
      <c r="D676" s="545"/>
      <c r="E676" s="545"/>
      <c r="F676" s="546"/>
    </row>
    <row r="677" spans="1:6" s="542" customFormat="1" ht="15">
      <c r="A677" s="544"/>
      <c r="B677" s="545"/>
      <c r="C677" s="545"/>
      <c r="D677" s="545"/>
      <c r="E677" s="545"/>
      <c r="F677" s="546"/>
    </row>
    <row r="678" spans="1:6" s="542" customFormat="1" ht="15">
      <c r="A678" s="544"/>
      <c r="B678" s="545"/>
      <c r="C678" s="545"/>
      <c r="D678" s="545"/>
      <c r="E678" s="545"/>
      <c r="F678" s="546"/>
    </row>
    <row r="679" spans="1:6" s="542" customFormat="1" ht="15">
      <c r="A679" s="544"/>
      <c r="B679" s="545"/>
      <c r="C679" s="545"/>
      <c r="D679" s="545"/>
      <c r="E679" s="545"/>
      <c r="F679" s="546"/>
    </row>
    <row r="680" spans="1:6" s="542" customFormat="1" ht="15">
      <c r="A680" s="544"/>
      <c r="B680" s="545"/>
      <c r="C680" s="545"/>
      <c r="D680" s="545"/>
      <c r="E680" s="545"/>
      <c r="F680" s="546"/>
    </row>
    <row r="681" spans="1:6" s="542" customFormat="1" ht="15">
      <c r="A681" s="544"/>
      <c r="B681" s="545"/>
      <c r="C681" s="545"/>
      <c r="D681" s="545"/>
      <c r="E681" s="545"/>
      <c r="F681" s="546"/>
    </row>
    <row r="682" spans="1:6" s="542" customFormat="1" ht="15">
      <c r="A682" s="544"/>
      <c r="B682" s="545"/>
      <c r="C682" s="545"/>
      <c r="D682" s="545"/>
      <c r="E682" s="545"/>
      <c r="F682" s="546"/>
    </row>
    <row r="683" spans="1:6" s="542" customFormat="1" ht="15">
      <c r="A683" s="544"/>
      <c r="B683" s="545"/>
      <c r="C683" s="545"/>
      <c r="D683" s="545"/>
      <c r="E683" s="545"/>
      <c r="F683" s="546"/>
    </row>
    <row r="684" spans="1:6" s="542" customFormat="1" ht="15">
      <c r="A684" s="544"/>
      <c r="B684" s="545"/>
      <c r="C684" s="545"/>
      <c r="D684" s="545"/>
      <c r="E684" s="545"/>
      <c r="F684" s="546"/>
    </row>
    <row r="685" spans="1:6" s="542" customFormat="1" ht="15">
      <c r="A685" s="544"/>
      <c r="B685" s="545"/>
      <c r="C685" s="545"/>
      <c r="D685" s="545"/>
      <c r="E685" s="545"/>
      <c r="F685" s="546"/>
    </row>
    <row r="686" spans="1:6" s="542" customFormat="1" ht="15">
      <c r="A686" s="544"/>
      <c r="B686" s="545"/>
      <c r="C686" s="545"/>
      <c r="D686" s="545"/>
      <c r="E686" s="545"/>
      <c r="F686" s="546"/>
    </row>
    <row r="687" spans="1:6" s="542" customFormat="1" ht="15">
      <c r="A687" s="544"/>
      <c r="B687" s="545"/>
      <c r="C687" s="545"/>
      <c r="D687" s="545"/>
      <c r="E687" s="545"/>
      <c r="F687" s="546"/>
    </row>
    <row r="688" spans="1:6" s="542" customFormat="1" ht="15">
      <c r="A688" s="544"/>
      <c r="B688" s="545"/>
      <c r="C688" s="545"/>
      <c r="D688" s="545"/>
      <c r="E688" s="545"/>
      <c r="F688" s="546"/>
    </row>
    <row r="689" spans="1:6" s="542" customFormat="1" ht="15">
      <c r="A689" s="544"/>
      <c r="B689" s="545"/>
      <c r="C689" s="545"/>
      <c r="D689" s="545"/>
      <c r="E689" s="545"/>
      <c r="F689" s="546"/>
    </row>
    <row r="690" spans="1:6" s="542" customFormat="1" ht="15">
      <c r="A690" s="544"/>
      <c r="B690" s="545"/>
      <c r="C690" s="545"/>
      <c r="D690" s="545"/>
      <c r="E690" s="545"/>
      <c r="F690" s="546"/>
    </row>
    <row r="691" spans="1:6" s="542" customFormat="1" ht="15">
      <c r="A691" s="544"/>
      <c r="B691" s="545"/>
      <c r="C691" s="545"/>
      <c r="D691" s="545"/>
      <c r="E691" s="545"/>
      <c r="F691" s="546"/>
    </row>
    <row r="692" spans="1:6" s="542" customFormat="1" ht="15">
      <c r="A692" s="544"/>
      <c r="B692" s="545"/>
      <c r="C692" s="545"/>
      <c r="D692" s="545"/>
      <c r="E692" s="545"/>
      <c r="F692" s="546"/>
    </row>
    <row r="693" spans="1:6" s="542" customFormat="1" ht="15">
      <c r="A693" s="544"/>
      <c r="B693" s="545"/>
      <c r="C693" s="545"/>
      <c r="D693" s="545"/>
      <c r="E693" s="545"/>
      <c r="F693" s="546"/>
    </row>
    <row r="694" spans="1:6" s="542" customFormat="1" ht="15">
      <c r="A694" s="544"/>
      <c r="B694" s="545"/>
      <c r="C694" s="545"/>
      <c r="D694" s="545"/>
      <c r="E694" s="545"/>
      <c r="F694" s="546"/>
    </row>
    <row r="695" spans="1:6" s="542" customFormat="1" ht="15">
      <c r="A695" s="544"/>
      <c r="B695" s="545"/>
      <c r="C695" s="545"/>
      <c r="D695" s="545"/>
      <c r="E695" s="545"/>
      <c r="F695" s="546"/>
    </row>
    <row r="696" spans="1:6" s="542" customFormat="1" ht="15">
      <c r="A696" s="544"/>
      <c r="B696" s="545"/>
      <c r="C696" s="545"/>
      <c r="D696" s="545"/>
      <c r="E696" s="545"/>
      <c r="F696" s="546"/>
    </row>
    <row r="697" spans="1:6" s="542" customFormat="1" ht="15">
      <c r="A697" s="544"/>
      <c r="B697" s="545"/>
      <c r="C697" s="545"/>
      <c r="D697" s="545"/>
      <c r="E697" s="545"/>
      <c r="F697" s="546"/>
    </row>
    <row r="698" spans="1:6" s="542" customFormat="1" ht="15">
      <c r="A698" s="544"/>
      <c r="B698" s="545"/>
      <c r="C698" s="545"/>
      <c r="D698" s="545"/>
      <c r="E698" s="545"/>
      <c r="F698" s="546"/>
    </row>
    <row r="699" spans="1:6" s="542" customFormat="1" ht="15">
      <c r="A699" s="544"/>
      <c r="B699" s="545"/>
      <c r="C699" s="545"/>
      <c r="D699" s="545"/>
      <c r="E699" s="545"/>
      <c r="F699" s="546"/>
    </row>
    <row r="700" spans="1:6" s="542" customFormat="1" ht="15">
      <c r="A700" s="544"/>
      <c r="B700" s="545"/>
      <c r="C700" s="545"/>
      <c r="D700" s="545"/>
      <c r="E700" s="545"/>
      <c r="F700" s="546"/>
    </row>
    <row r="701" spans="1:6" s="542" customFormat="1" ht="15">
      <c r="A701" s="544"/>
      <c r="B701" s="545"/>
      <c r="C701" s="545"/>
      <c r="D701" s="545"/>
      <c r="E701" s="545"/>
      <c r="F701" s="546"/>
    </row>
    <row r="702" spans="1:6" s="542" customFormat="1" ht="15">
      <c r="A702" s="544"/>
      <c r="B702" s="545"/>
      <c r="C702" s="545"/>
      <c r="D702" s="545"/>
      <c r="E702" s="545"/>
      <c r="F702" s="546"/>
    </row>
    <row r="703" spans="1:6" s="542" customFormat="1" ht="15">
      <c r="A703" s="544"/>
      <c r="B703" s="545"/>
      <c r="C703" s="545"/>
      <c r="D703" s="545"/>
      <c r="E703" s="545"/>
      <c r="F703" s="546"/>
    </row>
    <row r="704" spans="1:6" s="542" customFormat="1" ht="15">
      <c r="A704" s="544"/>
      <c r="B704" s="545"/>
      <c r="C704" s="545"/>
      <c r="D704" s="545"/>
      <c r="E704" s="545"/>
      <c r="F704" s="546"/>
    </row>
    <row r="705" spans="1:6" s="542" customFormat="1" ht="15">
      <c r="A705" s="544"/>
      <c r="B705" s="545"/>
      <c r="C705" s="545"/>
      <c r="D705" s="545"/>
      <c r="E705" s="545"/>
      <c r="F705" s="546"/>
    </row>
    <row r="706" spans="1:6" s="542" customFormat="1" ht="15">
      <c r="A706" s="544"/>
      <c r="B706" s="545"/>
      <c r="C706" s="545"/>
      <c r="D706" s="545"/>
      <c r="E706" s="545"/>
      <c r="F706" s="546"/>
    </row>
    <row r="707" spans="1:6" s="542" customFormat="1" ht="15">
      <c r="A707" s="544"/>
      <c r="B707" s="545"/>
      <c r="C707" s="545"/>
      <c r="D707" s="545"/>
      <c r="E707" s="545"/>
      <c r="F707" s="546"/>
    </row>
    <row r="708" spans="1:6" s="542" customFormat="1" ht="15">
      <c r="A708" s="544"/>
      <c r="B708" s="545"/>
      <c r="C708" s="545"/>
      <c r="D708" s="545"/>
      <c r="E708" s="545"/>
      <c r="F708" s="546"/>
    </row>
    <row r="709" spans="1:6" s="542" customFormat="1" ht="15">
      <c r="A709" s="544"/>
      <c r="B709" s="545"/>
      <c r="C709" s="545"/>
      <c r="D709" s="545"/>
      <c r="E709" s="545"/>
      <c r="F709" s="546"/>
    </row>
    <row r="710" spans="1:6" s="542" customFormat="1" ht="15">
      <c r="A710" s="544"/>
      <c r="B710" s="545"/>
      <c r="C710" s="545"/>
      <c r="D710" s="545"/>
      <c r="E710" s="545"/>
      <c r="F710" s="546"/>
    </row>
    <row r="711" spans="1:6" s="542" customFormat="1" ht="15">
      <c r="A711" s="544"/>
      <c r="B711" s="545"/>
      <c r="C711" s="545"/>
      <c r="D711" s="545"/>
      <c r="E711" s="545"/>
      <c r="F711" s="546"/>
    </row>
    <row r="712" spans="1:6" s="542" customFormat="1" ht="15">
      <c r="A712" s="544"/>
      <c r="B712" s="545"/>
      <c r="C712" s="545"/>
      <c r="D712" s="545"/>
      <c r="E712" s="545"/>
      <c r="F712" s="546"/>
    </row>
    <row r="713" spans="1:6" s="542" customFormat="1" ht="15">
      <c r="A713" s="544"/>
      <c r="B713" s="545"/>
      <c r="C713" s="545"/>
      <c r="D713" s="545"/>
      <c r="E713" s="545"/>
      <c r="F713" s="546"/>
    </row>
    <row r="714" spans="1:6" s="542" customFormat="1" ht="15">
      <c r="A714" s="544"/>
      <c r="B714" s="545"/>
      <c r="C714" s="545"/>
      <c r="D714" s="545"/>
      <c r="E714" s="545"/>
      <c r="F714" s="546"/>
    </row>
    <row r="715" spans="1:6" s="542" customFormat="1" ht="15">
      <c r="A715" s="544"/>
      <c r="B715" s="545"/>
      <c r="C715" s="545"/>
      <c r="D715" s="545"/>
      <c r="E715" s="545"/>
      <c r="F715" s="546"/>
    </row>
    <row r="716" spans="1:6" s="542" customFormat="1" ht="15">
      <c r="A716" s="544"/>
      <c r="B716" s="545"/>
      <c r="C716" s="545"/>
      <c r="D716" s="545"/>
      <c r="E716" s="545"/>
      <c r="F716" s="546"/>
    </row>
    <row r="717" spans="1:6" s="542" customFormat="1" ht="15">
      <c r="A717" s="544"/>
      <c r="B717" s="545"/>
      <c r="C717" s="545"/>
      <c r="D717" s="545"/>
      <c r="E717" s="545"/>
      <c r="F717" s="546"/>
    </row>
    <row r="718" spans="1:6" s="542" customFormat="1" ht="15">
      <c r="A718" s="544"/>
      <c r="B718" s="545"/>
      <c r="C718" s="545"/>
      <c r="D718" s="545"/>
      <c r="E718" s="545"/>
      <c r="F718" s="546"/>
    </row>
    <row r="719" spans="1:6" s="542" customFormat="1" ht="15">
      <c r="A719" s="544"/>
      <c r="B719" s="545"/>
      <c r="C719" s="545"/>
      <c r="D719" s="545"/>
      <c r="E719" s="545"/>
      <c r="F719" s="546"/>
    </row>
    <row r="720" spans="1:6" s="542" customFormat="1" ht="15">
      <c r="A720" s="544"/>
      <c r="B720" s="545"/>
      <c r="C720" s="545"/>
      <c r="D720" s="545"/>
      <c r="E720" s="545"/>
      <c r="F720" s="546"/>
    </row>
    <row r="721" spans="1:6" s="542" customFormat="1" ht="15">
      <c r="A721" s="544"/>
      <c r="B721" s="545"/>
      <c r="C721" s="545"/>
      <c r="D721" s="545"/>
      <c r="E721" s="545"/>
      <c r="F721" s="546"/>
    </row>
    <row r="722" spans="1:6" s="542" customFormat="1" ht="15">
      <c r="A722" s="544"/>
      <c r="B722" s="545"/>
      <c r="C722" s="545"/>
      <c r="D722" s="545"/>
      <c r="E722" s="545"/>
      <c r="F722" s="546"/>
    </row>
    <row r="723" spans="1:6" s="542" customFormat="1" ht="15">
      <c r="A723" s="544"/>
      <c r="B723" s="545"/>
      <c r="C723" s="545"/>
      <c r="D723" s="545"/>
      <c r="E723" s="545"/>
      <c r="F723" s="546"/>
    </row>
    <row r="724" spans="1:6" s="542" customFormat="1" ht="15">
      <c r="A724" s="544"/>
      <c r="B724" s="545"/>
      <c r="C724" s="545"/>
      <c r="D724" s="545"/>
      <c r="E724" s="545"/>
      <c r="F724" s="546"/>
    </row>
    <row r="725" spans="1:6" s="542" customFormat="1" ht="15">
      <c r="A725" s="544"/>
      <c r="B725" s="545"/>
      <c r="C725" s="545"/>
      <c r="D725" s="545"/>
      <c r="E725" s="545"/>
      <c r="F725" s="546"/>
    </row>
    <row r="726" spans="1:6" s="542" customFormat="1" ht="15">
      <c r="A726" s="544"/>
      <c r="B726" s="545"/>
      <c r="C726" s="545"/>
      <c r="D726" s="545"/>
      <c r="E726" s="545"/>
      <c r="F726" s="546"/>
    </row>
    <row r="727" spans="1:6" s="542" customFormat="1" ht="15">
      <c r="A727" s="544"/>
      <c r="B727" s="545"/>
      <c r="C727" s="545"/>
      <c r="D727" s="545"/>
      <c r="E727" s="545"/>
      <c r="F727" s="546"/>
    </row>
    <row r="728" spans="1:6" s="542" customFormat="1" ht="15">
      <c r="A728" s="544"/>
      <c r="B728" s="545"/>
      <c r="C728" s="545"/>
      <c r="D728" s="545"/>
      <c r="E728" s="545"/>
      <c r="F728" s="546"/>
    </row>
    <row r="729" spans="1:6" s="542" customFormat="1" ht="15">
      <c r="A729" s="544"/>
      <c r="B729" s="545"/>
      <c r="C729" s="545"/>
      <c r="D729" s="545"/>
      <c r="E729" s="545"/>
      <c r="F729" s="546"/>
    </row>
    <row r="730" spans="1:6" s="542" customFormat="1" ht="15">
      <c r="A730" s="544"/>
      <c r="B730" s="545"/>
      <c r="C730" s="545"/>
      <c r="D730" s="545"/>
      <c r="E730" s="545"/>
      <c r="F730" s="546"/>
    </row>
    <row r="731" spans="1:6" s="542" customFormat="1" ht="15">
      <c r="A731" s="544"/>
      <c r="B731" s="545"/>
      <c r="C731" s="545"/>
      <c r="D731" s="545"/>
      <c r="E731" s="545"/>
      <c r="F731" s="546"/>
    </row>
    <row r="732" spans="1:6" s="542" customFormat="1" ht="15">
      <c r="A732" s="544"/>
      <c r="B732" s="545"/>
      <c r="C732" s="545"/>
      <c r="D732" s="545"/>
      <c r="E732" s="545"/>
      <c r="F732" s="546"/>
    </row>
    <row r="733" spans="1:6" s="542" customFormat="1" ht="15">
      <c r="A733" s="544"/>
      <c r="B733" s="545"/>
      <c r="C733" s="545"/>
      <c r="D733" s="545"/>
      <c r="E733" s="545"/>
      <c r="F733" s="546"/>
    </row>
    <row r="734" spans="1:6" s="542" customFormat="1" ht="15">
      <c r="A734" s="544"/>
      <c r="B734" s="545"/>
      <c r="C734" s="545"/>
      <c r="D734" s="545"/>
      <c r="E734" s="545"/>
      <c r="F734" s="546"/>
    </row>
    <row r="735" spans="1:6" s="542" customFormat="1" ht="15">
      <c r="A735" s="544"/>
      <c r="B735" s="545"/>
      <c r="C735" s="545"/>
      <c r="D735" s="545"/>
      <c r="E735" s="545"/>
      <c r="F735" s="546"/>
    </row>
    <row r="736" spans="1:6" s="542" customFormat="1" ht="15">
      <c r="A736" s="544"/>
      <c r="B736" s="545"/>
      <c r="C736" s="545"/>
      <c r="D736" s="545"/>
      <c r="E736" s="545"/>
      <c r="F736" s="546"/>
    </row>
    <row r="737" spans="1:6" s="542" customFormat="1" ht="15">
      <c r="A737" s="544"/>
      <c r="B737" s="545"/>
      <c r="C737" s="545"/>
      <c r="D737" s="545"/>
      <c r="E737" s="545"/>
      <c r="F737" s="546"/>
    </row>
    <row r="738" spans="1:6" s="542" customFormat="1" ht="15">
      <c r="A738" s="544"/>
      <c r="B738" s="545"/>
      <c r="C738" s="545"/>
      <c r="D738" s="545"/>
      <c r="E738" s="545"/>
      <c r="F738" s="546"/>
    </row>
    <row r="739" spans="1:6" s="542" customFormat="1" ht="15">
      <c r="A739" s="544"/>
      <c r="B739" s="545"/>
      <c r="C739" s="545"/>
      <c r="D739" s="545"/>
      <c r="E739" s="545"/>
      <c r="F739" s="546"/>
    </row>
    <row r="740" spans="1:6" s="542" customFormat="1" ht="15">
      <c r="A740" s="544"/>
      <c r="B740" s="545"/>
      <c r="C740" s="545"/>
      <c r="D740" s="545"/>
      <c r="E740" s="545"/>
      <c r="F740" s="546"/>
    </row>
    <row r="741" spans="1:6" s="542" customFormat="1" ht="15">
      <c r="A741" s="544"/>
      <c r="B741" s="545"/>
      <c r="C741" s="545"/>
      <c r="D741" s="545"/>
      <c r="E741" s="545"/>
      <c r="F741" s="546"/>
    </row>
    <row r="742" spans="1:6" s="542" customFormat="1" ht="15">
      <c r="A742" s="544"/>
      <c r="B742" s="545"/>
      <c r="C742" s="545"/>
      <c r="D742" s="545"/>
      <c r="E742" s="545"/>
      <c r="F742" s="546"/>
    </row>
    <row r="743" spans="1:6" s="542" customFormat="1" ht="15">
      <c r="A743" s="544"/>
      <c r="B743" s="545"/>
      <c r="C743" s="545"/>
      <c r="D743" s="545"/>
      <c r="E743" s="545"/>
      <c r="F743" s="546"/>
    </row>
    <row r="744" spans="1:6" s="542" customFormat="1" ht="15">
      <c r="A744" s="544"/>
      <c r="B744" s="545"/>
      <c r="C744" s="545"/>
      <c r="D744" s="545"/>
      <c r="E744" s="545"/>
      <c r="F744" s="546"/>
    </row>
    <row r="745" spans="1:6" s="542" customFormat="1" ht="15">
      <c r="A745" s="544"/>
      <c r="B745" s="545"/>
      <c r="C745" s="545"/>
      <c r="D745" s="545"/>
      <c r="E745" s="545"/>
      <c r="F745" s="546"/>
    </row>
    <row r="746" spans="1:6" s="542" customFormat="1" ht="15">
      <c r="A746" s="544"/>
      <c r="B746" s="545"/>
      <c r="C746" s="545"/>
      <c r="D746" s="545"/>
      <c r="E746" s="545"/>
      <c r="F746" s="546"/>
    </row>
    <row r="747" spans="1:6" s="542" customFormat="1" ht="15">
      <c r="A747" s="544"/>
      <c r="B747" s="545"/>
      <c r="C747" s="545"/>
      <c r="D747" s="545"/>
      <c r="E747" s="545"/>
      <c r="F747" s="546"/>
    </row>
    <row r="748" spans="1:6" s="542" customFormat="1" ht="15">
      <c r="A748" s="544"/>
      <c r="B748" s="545"/>
      <c r="C748" s="545"/>
      <c r="D748" s="545"/>
      <c r="E748" s="545"/>
      <c r="F748" s="546"/>
    </row>
    <row r="749" spans="1:6" s="542" customFormat="1" ht="15">
      <c r="A749" s="544"/>
      <c r="B749" s="545"/>
      <c r="C749" s="545"/>
      <c r="D749" s="545"/>
      <c r="E749" s="545"/>
      <c r="F749" s="546"/>
    </row>
    <row r="750" spans="1:6" s="542" customFormat="1" ht="15">
      <c r="A750" s="544"/>
      <c r="B750" s="545"/>
      <c r="C750" s="545"/>
      <c r="D750" s="545"/>
      <c r="E750" s="545"/>
      <c r="F750" s="546"/>
    </row>
    <row r="751" spans="1:6" s="542" customFormat="1" ht="15">
      <c r="A751" s="544"/>
      <c r="B751" s="545"/>
      <c r="C751" s="545"/>
      <c r="D751" s="545"/>
      <c r="E751" s="545"/>
      <c r="F751" s="546"/>
    </row>
    <row r="752" spans="1:6" s="542" customFormat="1" ht="15">
      <c r="A752" s="544"/>
      <c r="B752" s="545"/>
      <c r="C752" s="545"/>
      <c r="D752" s="545"/>
      <c r="E752" s="545"/>
      <c r="F752" s="546"/>
    </row>
    <row r="753" spans="1:6" s="542" customFormat="1" ht="15">
      <c r="A753" s="544"/>
      <c r="B753" s="545"/>
      <c r="C753" s="545"/>
      <c r="D753" s="545"/>
      <c r="E753" s="545"/>
      <c r="F753" s="546"/>
    </row>
    <row r="754" spans="1:6" s="542" customFormat="1" ht="15">
      <c r="A754" s="544"/>
      <c r="B754" s="545"/>
      <c r="C754" s="545"/>
      <c r="D754" s="545"/>
      <c r="E754" s="545"/>
      <c r="F754" s="546"/>
    </row>
    <row r="755" spans="1:6" s="542" customFormat="1" ht="15">
      <c r="A755" s="544"/>
      <c r="B755" s="545"/>
      <c r="C755" s="545"/>
      <c r="D755" s="545"/>
      <c r="E755" s="545"/>
      <c r="F755" s="546"/>
    </row>
    <row r="756" spans="1:6" s="542" customFormat="1" ht="15">
      <c r="A756" s="544"/>
      <c r="B756" s="545"/>
      <c r="C756" s="545"/>
      <c r="D756" s="545"/>
      <c r="E756" s="545"/>
      <c r="F756" s="546"/>
    </row>
    <row r="757" spans="1:6" s="542" customFormat="1" ht="15">
      <c r="A757" s="544"/>
      <c r="B757" s="545"/>
      <c r="C757" s="545"/>
      <c r="D757" s="545"/>
      <c r="E757" s="545"/>
      <c r="F757" s="546"/>
    </row>
    <row r="758" spans="1:6" s="542" customFormat="1" ht="15">
      <c r="A758" s="544"/>
      <c r="B758" s="545"/>
      <c r="C758" s="545"/>
      <c r="D758" s="545"/>
      <c r="E758" s="545"/>
      <c r="F758" s="546"/>
    </row>
    <row r="759" spans="1:6" s="542" customFormat="1" ht="15">
      <c r="A759" s="544"/>
      <c r="B759" s="545"/>
      <c r="C759" s="545"/>
      <c r="D759" s="545"/>
      <c r="E759" s="545"/>
      <c r="F759" s="546"/>
    </row>
    <row r="760" spans="1:6" s="542" customFormat="1" ht="15">
      <c r="A760" s="544"/>
      <c r="B760" s="545"/>
      <c r="C760" s="545"/>
      <c r="D760" s="545"/>
      <c r="E760" s="545"/>
      <c r="F760" s="546"/>
    </row>
    <row r="761" spans="1:6" s="542" customFormat="1" ht="15">
      <c r="A761" s="544"/>
      <c r="B761" s="545"/>
      <c r="C761" s="545"/>
      <c r="D761" s="545"/>
      <c r="E761" s="545"/>
      <c r="F761" s="546"/>
    </row>
    <row r="762" spans="1:6" s="542" customFormat="1" ht="15">
      <c r="A762" s="544"/>
      <c r="B762" s="545"/>
      <c r="C762" s="545"/>
      <c r="D762" s="545"/>
      <c r="E762" s="545"/>
      <c r="F762" s="546"/>
    </row>
    <row r="763" spans="1:6" s="542" customFormat="1" ht="15">
      <c r="A763" s="544"/>
      <c r="B763" s="545"/>
      <c r="C763" s="545"/>
      <c r="D763" s="545"/>
      <c r="E763" s="545"/>
      <c r="F763" s="546"/>
    </row>
    <row r="764" spans="1:6" s="542" customFormat="1" ht="15">
      <c r="A764" s="544"/>
      <c r="B764" s="545"/>
      <c r="C764" s="545"/>
      <c r="D764" s="545"/>
      <c r="E764" s="545"/>
      <c r="F764" s="546"/>
    </row>
    <row r="765" spans="1:6" s="542" customFormat="1" ht="15">
      <c r="A765" s="544"/>
      <c r="B765" s="545"/>
      <c r="C765" s="545"/>
      <c r="D765" s="545"/>
      <c r="E765" s="545"/>
      <c r="F765" s="546"/>
    </row>
    <row r="766" spans="1:6" s="542" customFormat="1" ht="15">
      <c r="A766" s="544"/>
      <c r="B766" s="545"/>
      <c r="C766" s="545"/>
      <c r="D766" s="545"/>
      <c r="E766" s="545"/>
      <c r="F766" s="546"/>
    </row>
    <row r="767" spans="1:6" s="542" customFormat="1" ht="15">
      <c r="A767" s="544"/>
      <c r="B767" s="545"/>
      <c r="C767" s="545"/>
      <c r="D767" s="545"/>
      <c r="E767" s="545"/>
      <c r="F767" s="546"/>
    </row>
    <row r="768" spans="1:6" s="542" customFormat="1" ht="15">
      <c r="A768" s="544"/>
      <c r="B768" s="545"/>
      <c r="C768" s="545"/>
      <c r="D768" s="545"/>
      <c r="E768" s="545"/>
      <c r="F768" s="546"/>
    </row>
    <row r="769" spans="1:6" s="542" customFormat="1" ht="15">
      <c r="A769" s="544"/>
      <c r="B769" s="545"/>
      <c r="C769" s="545"/>
      <c r="D769" s="545"/>
      <c r="E769" s="545"/>
      <c r="F769" s="546"/>
    </row>
    <row r="770" spans="1:6" s="542" customFormat="1" ht="15">
      <c r="A770" s="544"/>
      <c r="B770" s="545"/>
      <c r="C770" s="545"/>
      <c r="D770" s="545"/>
      <c r="E770" s="545"/>
      <c r="F770" s="546"/>
    </row>
    <row r="771" spans="1:6" s="542" customFormat="1" ht="15">
      <c r="A771" s="544"/>
      <c r="B771" s="545"/>
      <c r="C771" s="545"/>
      <c r="D771" s="545"/>
      <c r="E771" s="545"/>
      <c r="F771" s="546"/>
    </row>
    <row r="772" spans="1:6" s="542" customFormat="1" ht="15">
      <c r="A772" s="544"/>
      <c r="B772" s="545"/>
      <c r="C772" s="545"/>
      <c r="D772" s="545"/>
      <c r="E772" s="545"/>
      <c r="F772" s="546"/>
    </row>
    <row r="773" spans="1:6" s="542" customFormat="1" ht="15">
      <c r="A773" s="544"/>
      <c r="B773" s="545"/>
      <c r="C773" s="545"/>
      <c r="D773" s="545"/>
      <c r="E773" s="545"/>
      <c r="F773" s="546"/>
    </row>
    <row r="774" spans="1:6" s="542" customFormat="1" ht="15">
      <c r="A774" s="544"/>
      <c r="B774" s="545"/>
      <c r="C774" s="545"/>
      <c r="D774" s="545"/>
      <c r="E774" s="545"/>
      <c r="F774" s="546"/>
    </row>
    <row r="775" spans="1:6" s="542" customFormat="1" ht="15">
      <c r="A775" s="544"/>
      <c r="B775" s="545"/>
      <c r="C775" s="545"/>
      <c r="D775" s="545"/>
      <c r="E775" s="545"/>
      <c r="F775" s="546"/>
    </row>
    <row r="776" spans="1:6" s="542" customFormat="1" ht="15">
      <c r="A776" s="544"/>
      <c r="B776" s="545"/>
      <c r="C776" s="545"/>
      <c r="D776" s="545"/>
      <c r="E776" s="545"/>
      <c r="F776" s="546"/>
    </row>
    <row r="777" spans="1:6" s="542" customFormat="1" ht="15">
      <c r="A777" s="544"/>
      <c r="B777" s="545"/>
      <c r="C777" s="545"/>
      <c r="D777" s="545"/>
      <c r="E777" s="545"/>
      <c r="F777" s="546"/>
    </row>
    <row r="778" spans="1:6" s="542" customFormat="1" ht="15">
      <c r="A778" s="544"/>
      <c r="B778" s="545"/>
      <c r="C778" s="545"/>
      <c r="D778" s="545"/>
      <c r="E778" s="545"/>
      <c r="F778" s="546"/>
    </row>
    <row r="779" spans="1:6" s="542" customFormat="1" ht="15">
      <c r="A779" s="544"/>
      <c r="B779" s="545"/>
      <c r="C779" s="545"/>
      <c r="D779" s="545"/>
      <c r="E779" s="545"/>
      <c r="F779" s="546"/>
    </row>
    <row r="780" spans="1:6" s="542" customFormat="1" ht="15">
      <c r="A780" s="544"/>
      <c r="B780" s="545"/>
      <c r="C780" s="545"/>
      <c r="D780" s="545"/>
      <c r="E780" s="545"/>
      <c r="F780" s="546"/>
    </row>
    <row r="781" spans="1:6" s="542" customFormat="1" ht="15">
      <c r="A781" s="544"/>
      <c r="B781" s="545"/>
      <c r="C781" s="545"/>
      <c r="D781" s="545"/>
      <c r="E781" s="545"/>
      <c r="F781" s="546"/>
    </row>
    <row r="782" spans="1:6" s="542" customFormat="1" ht="15">
      <c r="A782" s="544"/>
      <c r="B782" s="545"/>
      <c r="C782" s="545"/>
      <c r="D782" s="545"/>
      <c r="E782" s="545"/>
      <c r="F782" s="546"/>
    </row>
    <row r="783" spans="1:6" s="542" customFormat="1" ht="15">
      <c r="A783" s="544"/>
      <c r="B783" s="545"/>
      <c r="C783" s="545"/>
      <c r="D783" s="545"/>
      <c r="E783" s="545"/>
      <c r="F783" s="546"/>
    </row>
    <row r="784" spans="1:6" s="542" customFormat="1" ht="15">
      <c r="A784" s="544"/>
      <c r="B784" s="545"/>
      <c r="C784" s="545"/>
      <c r="D784" s="545"/>
      <c r="E784" s="545"/>
      <c r="F784" s="546"/>
    </row>
    <row r="785" spans="1:6" s="542" customFormat="1" ht="15">
      <c r="A785" s="544"/>
      <c r="B785" s="545"/>
      <c r="C785" s="545"/>
      <c r="D785" s="545"/>
      <c r="E785" s="545"/>
      <c r="F785" s="546"/>
    </row>
    <row r="786" spans="1:6" s="542" customFormat="1" ht="15">
      <c r="A786" s="544"/>
      <c r="B786" s="545"/>
      <c r="C786" s="545"/>
      <c r="D786" s="545"/>
      <c r="E786" s="545"/>
      <c r="F786" s="546"/>
    </row>
    <row r="787" spans="1:6" s="542" customFormat="1" ht="15">
      <c r="A787" s="544"/>
      <c r="B787" s="545"/>
      <c r="C787" s="545"/>
      <c r="D787" s="545"/>
      <c r="E787" s="545"/>
      <c r="F787" s="546"/>
    </row>
    <row r="788" spans="1:6" s="542" customFormat="1" ht="15">
      <c r="A788" s="544"/>
      <c r="B788" s="545"/>
      <c r="C788" s="545"/>
      <c r="D788" s="545"/>
      <c r="E788" s="545"/>
      <c r="F788" s="546"/>
    </row>
    <row r="789" spans="1:6" s="542" customFormat="1" ht="15">
      <c r="A789" s="544"/>
      <c r="B789" s="545"/>
      <c r="C789" s="545"/>
      <c r="D789" s="545"/>
      <c r="E789" s="545"/>
      <c r="F789" s="546"/>
    </row>
    <row r="790" spans="1:6" s="542" customFormat="1" ht="15">
      <c r="A790" s="544"/>
      <c r="B790" s="545"/>
      <c r="C790" s="545"/>
      <c r="D790" s="545"/>
      <c r="E790" s="545"/>
      <c r="F790" s="546"/>
    </row>
    <row r="791" spans="1:6" s="542" customFormat="1" ht="15">
      <c r="A791" s="544"/>
      <c r="B791" s="545"/>
      <c r="C791" s="545"/>
      <c r="D791" s="545"/>
      <c r="E791" s="545"/>
      <c r="F791" s="546"/>
    </row>
    <row r="792" spans="1:6" s="542" customFormat="1" ht="15">
      <c r="A792" s="544"/>
      <c r="B792" s="545"/>
      <c r="C792" s="545"/>
      <c r="D792" s="545"/>
      <c r="E792" s="545"/>
      <c r="F792" s="546"/>
    </row>
    <row r="793" spans="1:6" s="542" customFormat="1" ht="15">
      <c r="A793" s="544"/>
      <c r="B793" s="545"/>
      <c r="C793" s="545"/>
      <c r="D793" s="545"/>
      <c r="E793" s="545"/>
      <c r="F793" s="546"/>
    </row>
    <row r="794" spans="1:6" s="542" customFormat="1" ht="15">
      <c r="A794" s="544"/>
      <c r="B794" s="545"/>
      <c r="C794" s="545"/>
      <c r="D794" s="545"/>
      <c r="E794" s="545"/>
      <c r="F794" s="546"/>
    </row>
    <row r="795" spans="1:6" s="542" customFormat="1" ht="15">
      <c r="A795" s="544"/>
      <c r="B795" s="545"/>
      <c r="C795" s="545"/>
      <c r="D795" s="545"/>
      <c r="E795" s="545"/>
      <c r="F795" s="546"/>
    </row>
    <row r="796" spans="1:6" s="542" customFormat="1" ht="15">
      <c r="A796" s="544"/>
      <c r="B796" s="545"/>
      <c r="C796" s="545"/>
      <c r="D796" s="545"/>
      <c r="E796" s="545"/>
      <c r="F796" s="546"/>
    </row>
    <row r="797" spans="1:6" s="542" customFormat="1" ht="15">
      <c r="A797" s="544"/>
      <c r="B797" s="545"/>
      <c r="C797" s="545"/>
      <c r="D797" s="545"/>
      <c r="E797" s="545"/>
      <c r="F797" s="546"/>
    </row>
    <row r="798" spans="1:6" s="542" customFormat="1" ht="15">
      <c r="A798" s="544"/>
      <c r="B798" s="545"/>
      <c r="C798" s="545"/>
      <c r="D798" s="545"/>
      <c r="E798" s="545"/>
      <c r="F798" s="546"/>
    </row>
    <row r="799" spans="1:6" s="542" customFormat="1" ht="15">
      <c r="A799" s="544"/>
      <c r="B799" s="545"/>
      <c r="C799" s="545"/>
      <c r="D799" s="545"/>
      <c r="E799" s="545"/>
      <c r="F799" s="546"/>
    </row>
    <row r="800" spans="1:6" s="542" customFormat="1" ht="15">
      <c r="A800" s="544"/>
      <c r="B800" s="545"/>
      <c r="C800" s="545"/>
      <c r="D800" s="545"/>
      <c r="E800" s="545"/>
      <c r="F800" s="546"/>
    </row>
    <row r="801" spans="1:6" s="542" customFormat="1" ht="15">
      <c r="A801" s="544"/>
      <c r="B801" s="545"/>
      <c r="C801" s="545"/>
      <c r="D801" s="545"/>
      <c r="E801" s="545"/>
      <c r="F801" s="546"/>
    </row>
    <row r="802" spans="1:6" s="542" customFormat="1" ht="15">
      <c r="A802" s="544"/>
      <c r="B802" s="545"/>
      <c r="C802" s="545"/>
      <c r="D802" s="545"/>
      <c r="E802" s="545"/>
      <c r="F802" s="546"/>
    </row>
    <row r="803" spans="1:6" s="542" customFormat="1" ht="15">
      <c r="A803" s="544"/>
      <c r="B803" s="545"/>
      <c r="C803" s="545"/>
      <c r="D803" s="545"/>
      <c r="E803" s="545"/>
      <c r="F803" s="546"/>
    </row>
    <row r="804" spans="1:6" s="542" customFormat="1" ht="15">
      <c r="A804" s="544"/>
      <c r="B804" s="545"/>
      <c r="C804" s="545"/>
      <c r="D804" s="545"/>
      <c r="E804" s="545"/>
      <c r="F804" s="546"/>
    </row>
    <row r="805" spans="1:6" s="542" customFormat="1" ht="15">
      <c r="A805" s="544"/>
      <c r="B805" s="545"/>
      <c r="C805" s="545"/>
      <c r="D805" s="545"/>
      <c r="E805" s="545"/>
      <c r="F805" s="546"/>
    </row>
    <row r="806" spans="1:6" s="542" customFormat="1" ht="15">
      <c r="A806" s="544"/>
      <c r="B806" s="545"/>
      <c r="C806" s="545"/>
      <c r="D806" s="545"/>
      <c r="E806" s="545"/>
      <c r="F806" s="546"/>
    </row>
    <row r="807" spans="1:6" s="542" customFormat="1" ht="15">
      <c r="A807" s="544"/>
      <c r="B807" s="545"/>
      <c r="C807" s="545"/>
      <c r="D807" s="545"/>
      <c r="E807" s="545"/>
      <c r="F807" s="546"/>
    </row>
    <row r="808" spans="1:6" s="542" customFormat="1" ht="15">
      <c r="A808" s="544"/>
      <c r="B808" s="545"/>
      <c r="C808" s="545"/>
      <c r="D808" s="545"/>
      <c r="E808" s="545"/>
      <c r="F808" s="546"/>
    </row>
    <row r="809" spans="1:6" s="542" customFormat="1" ht="15">
      <c r="A809" s="544"/>
      <c r="B809" s="545"/>
      <c r="C809" s="545"/>
      <c r="D809" s="545"/>
      <c r="E809" s="545"/>
      <c r="F809" s="546"/>
    </row>
    <row r="810" spans="1:6" s="542" customFormat="1" ht="15">
      <c r="A810" s="544"/>
      <c r="B810" s="545"/>
      <c r="C810" s="545"/>
      <c r="D810" s="545"/>
      <c r="E810" s="545"/>
      <c r="F810" s="546"/>
    </row>
    <row r="811" spans="1:6" s="542" customFormat="1" ht="15">
      <c r="A811" s="544"/>
      <c r="B811" s="545"/>
      <c r="C811" s="545"/>
      <c r="D811" s="545"/>
      <c r="E811" s="545"/>
      <c r="F811" s="546"/>
    </row>
    <row r="812" spans="1:6" s="542" customFormat="1" ht="15">
      <c r="A812" s="544"/>
      <c r="B812" s="545"/>
      <c r="C812" s="545"/>
      <c r="D812" s="545"/>
      <c r="E812" s="545"/>
      <c r="F812" s="546"/>
    </row>
    <row r="813" spans="1:6" s="542" customFormat="1" ht="15">
      <c r="A813" s="544"/>
      <c r="B813" s="545"/>
      <c r="C813" s="545"/>
      <c r="D813" s="545"/>
      <c r="E813" s="545"/>
      <c r="F813" s="546"/>
    </row>
    <row r="814" spans="1:6" s="542" customFormat="1" ht="15">
      <c r="A814" s="544"/>
      <c r="B814" s="545"/>
      <c r="C814" s="545"/>
      <c r="D814" s="545"/>
      <c r="E814" s="545"/>
      <c r="F814" s="546"/>
    </row>
    <row r="815" spans="1:6" s="542" customFormat="1" ht="15">
      <c r="A815" s="544"/>
      <c r="B815" s="545"/>
      <c r="C815" s="545"/>
      <c r="D815" s="545"/>
      <c r="E815" s="545"/>
      <c r="F815" s="546"/>
    </row>
    <row r="816" spans="1:6" s="542" customFormat="1" ht="15">
      <c r="A816" s="544"/>
      <c r="B816" s="545"/>
      <c r="C816" s="545"/>
      <c r="D816" s="545"/>
      <c r="E816" s="545"/>
      <c r="F816" s="546"/>
    </row>
    <row r="817" spans="1:6" s="542" customFormat="1" ht="15">
      <c r="A817" s="544"/>
      <c r="B817" s="545"/>
      <c r="C817" s="545"/>
      <c r="D817" s="545"/>
      <c r="E817" s="545"/>
      <c r="F817" s="546"/>
    </row>
    <row r="818" spans="1:6" s="542" customFormat="1" ht="15">
      <c r="A818" s="544"/>
      <c r="B818" s="545"/>
      <c r="C818" s="545"/>
      <c r="D818" s="545"/>
      <c r="E818" s="545"/>
      <c r="F818" s="546"/>
    </row>
    <row r="819" spans="1:6" s="542" customFormat="1" ht="15">
      <c r="A819" s="544"/>
      <c r="B819" s="545"/>
      <c r="C819" s="545"/>
      <c r="D819" s="545"/>
      <c r="E819" s="545"/>
      <c r="F819" s="546"/>
    </row>
    <row r="820" spans="1:6" s="542" customFormat="1" ht="15">
      <c r="A820" s="544"/>
      <c r="B820" s="545"/>
      <c r="C820" s="545"/>
      <c r="D820" s="545"/>
      <c r="E820" s="545"/>
      <c r="F820" s="546"/>
    </row>
    <row r="821" spans="1:6" s="542" customFormat="1" ht="15">
      <c r="A821" s="544"/>
      <c r="B821" s="545"/>
      <c r="C821" s="545"/>
      <c r="D821" s="545"/>
      <c r="E821" s="545"/>
      <c r="F821" s="546"/>
    </row>
    <row r="822" spans="1:6" s="542" customFormat="1" ht="15">
      <c r="A822" s="544"/>
      <c r="B822" s="545"/>
      <c r="C822" s="545"/>
      <c r="D822" s="545"/>
      <c r="E822" s="545"/>
      <c r="F822" s="546"/>
    </row>
    <row r="823" spans="1:6" s="542" customFormat="1" ht="15">
      <c r="A823" s="544"/>
      <c r="B823" s="545"/>
      <c r="C823" s="545"/>
      <c r="D823" s="545"/>
      <c r="E823" s="545"/>
      <c r="F823" s="546"/>
    </row>
    <row r="824" spans="1:6" s="542" customFormat="1" ht="15">
      <c r="A824" s="544"/>
      <c r="B824" s="545"/>
      <c r="C824" s="545"/>
      <c r="D824" s="545"/>
      <c r="E824" s="545"/>
      <c r="F824" s="546"/>
    </row>
    <row r="825" spans="1:6" s="542" customFormat="1" ht="15">
      <c r="A825" s="544"/>
      <c r="B825" s="545"/>
      <c r="C825" s="545"/>
      <c r="D825" s="545"/>
      <c r="E825" s="545"/>
      <c r="F825" s="546"/>
    </row>
    <row r="826" spans="1:6" s="542" customFormat="1" ht="15">
      <c r="A826" s="544"/>
      <c r="B826" s="545"/>
      <c r="C826" s="545"/>
      <c r="D826" s="545"/>
      <c r="E826" s="545"/>
      <c r="F826" s="546"/>
    </row>
    <row r="827" spans="1:6" s="542" customFormat="1" ht="15">
      <c r="A827" s="544"/>
      <c r="B827" s="545"/>
      <c r="C827" s="545"/>
      <c r="D827" s="545"/>
      <c r="E827" s="545"/>
      <c r="F827" s="546"/>
    </row>
    <row r="828" spans="1:6" s="542" customFormat="1" ht="15">
      <c r="A828" s="544"/>
      <c r="B828" s="545"/>
      <c r="C828" s="545"/>
      <c r="D828" s="545"/>
      <c r="E828" s="545"/>
      <c r="F828" s="546"/>
    </row>
    <row r="829" spans="1:6" s="542" customFormat="1" ht="15">
      <c r="A829" s="544"/>
      <c r="B829" s="545"/>
      <c r="C829" s="545"/>
      <c r="D829" s="545"/>
      <c r="E829" s="545"/>
      <c r="F829" s="546"/>
    </row>
    <row r="830" spans="1:6" s="542" customFormat="1" ht="15">
      <c r="A830" s="544"/>
      <c r="B830" s="545"/>
      <c r="C830" s="545"/>
      <c r="D830" s="545"/>
      <c r="E830" s="545"/>
      <c r="F830" s="546"/>
    </row>
    <row r="831" spans="1:6" s="542" customFormat="1" ht="15">
      <c r="A831" s="544"/>
      <c r="B831" s="545"/>
      <c r="C831" s="545"/>
      <c r="D831" s="545"/>
      <c r="E831" s="545"/>
      <c r="F831" s="546"/>
    </row>
    <row r="832" spans="1:6" s="542" customFormat="1" ht="15">
      <c r="A832" s="544"/>
      <c r="B832" s="545"/>
      <c r="C832" s="545"/>
      <c r="D832" s="545"/>
      <c r="E832" s="545"/>
      <c r="F832" s="546"/>
    </row>
    <row r="833" spans="1:6" s="542" customFormat="1" ht="15">
      <c r="A833" s="544"/>
      <c r="B833" s="545"/>
      <c r="C833" s="545"/>
      <c r="D833" s="545"/>
      <c r="E833" s="545"/>
      <c r="F833" s="546"/>
    </row>
    <row r="834" spans="1:6" s="542" customFormat="1" ht="15">
      <c r="A834" s="544"/>
      <c r="B834" s="545"/>
      <c r="C834" s="545"/>
      <c r="D834" s="545"/>
      <c r="E834" s="545"/>
      <c r="F834" s="546"/>
    </row>
    <row r="835" spans="1:6" s="542" customFormat="1" ht="15">
      <c r="A835" s="544"/>
      <c r="B835" s="545"/>
      <c r="C835" s="545"/>
      <c r="D835" s="545"/>
      <c r="E835" s="545"/>
      <c r="F835" s="546"/>
    </row>
    <row r="836" spans="1:6" s="542" customFormat="1" ht="15">
      <c r="A836" s="544"/>
      <c r="B836" s="545"/>
      <c r="C836" s="545"/>
      <c r="D836" s="545"/>
      <c r="E836" s="545"/>
      <c r="F836" s="546"/>
    </row>
    <row r="837" spans="1:6" s="542" customFormat="1" ht="15">
      <c r="A837" s="544"/>
      <c r="B837" s="545"/>
      <c r="C837" s="545"/>
      <c r="D837" s="545"/>
      <c r="E837" s="545"/>
      <c r="F837" s="546"/>
    </row>
    <row r="838" spans="1:6" s="542" customFormat="1" ht="15">
      <c r="A838" s="544"/>
      <c r="B838" s="545"/>
      <c r="C838" s="545"/>
      <c r="D838" s="545"/>
      <c r="E838" s="545"/>
      <c r="F838" s="546"/>
    </row>
    <row r="839" spans="1:6" s="542" customFormat="1" ht="15">
      <c r="A839" s="544"/>
      <c r="B839" s="545"/>
      <c r="C839" s="545"/>
      <c r="D839" s="545"/>
      <c r="E839" s="545"/>
      <c r="F839" s="546"/>
    </row>
    <row r="840" spans="1:6" s="542" customFormat="1" ht="15">
      <c r="A840" s="544"/>
      <c r="B840" s="545"/>
      <c r="C840" s="545"/>
      <c r="D840" s="545"/>
      <c r="E840" s="545"/>
      <c r="F840" s="546"/>
    </row>
    <row r="841" spans="1:6" s="542" customFormat="1" ht="15">
      <c r="A841" s="544"/>
      <c r="B841" s="545"/>
      <c r="C841" s="545"/>
      <c r="D841" s="545"/>
      <c r="E841" s="545"/>
      <c r="F841" s="546"/>
    </row>
    <row r="842" spans="1:6" s="542" customFormat="1" ht="15">
      <c r="A842" s="544"/>
      <c r="B842" s="545"/>
      <c r="C842" s="545"/>
      <c r="D842" s="545"/>
      <c r="E842" s="545"/>
      <c r="F842" s="546"/>
    </row>
    <row r="843" spans="1:6" s="542" customFormat="1" ht="15">
      <c r="A843" s="544"/>
      <c r="B843" s="545"/>
      <c r="C843" s="545"/>
      <c r="D843" s="545"/>
      <c r="E843" s="545"/>
      <c r="F843" s="546"/>
    </row>
    <row r="844" spans="1:6" s="542" customFormat="1" ht="15">
      <c r="A844" s="544"/>
      <c r="B844" s="545"/>
      <c r="C844" s="545"/>
      <c r="D844" s="545"/>
      <c r="E844" s="545"/>
      <c r="F844" s="546"/>
    </row>
    <row r="845" spans="1:6" s="542" customFormat="1" ht="15">
      <c r="A845" s="544"/>
      <c r="B845" s="545"/>
      <c r="C845" s="545"/>
      <c r="D845" s="545"/>
      <c r="E845" s="545"/>
      <c r="F845" s="546"/>
    </row>
    <row r="846" spans="1:6" s="542" customFormat="1" ht="15">
      <c r="A846" s="544"/>
      <c r="B846" s="545"/>
      <c r="C846" s="545"/>
      <c r="D846" s="545"/>
      <c r="E846" s="545"/>
      <c r="F846" s="546"/>
    </row>
    <row r="847" spans="1:6" s="542" customFormat="1" ht="15">
      <c r="A847" s="544"/>
      <c r="B847" s="545"/>
      <c r="C847" s="545"/>
      <c r="D847" s="545"/>
      <c r="E847" s="545"/>
      <c r="F847" s="546"/>
    </row>
    <row r="848" spans="1:6" s="542" customFormat="1" ht="15">
      <c r="A848" s="544"/>
      <c r="B848" s="545"/>
      <c r="C848" s="545"/>
      <c r="D848" s="545"/>
      <c r="E848" s="545"/>
      <c r="F848" s="546"/>
    </row>
    <row r="849" spans="1:6" s="542" customFormat="1" ht="15">
      <c r="A849" s="544"/>
      <c r="B849" s="545"/>
      <c r="C849" s="545"/>
      <c r="D849" s="545"/>
      <c r="E849" s="545"/>
      <c r="F849" s="546"/>
    </row>
    <row r="850" spans="1:6" s="542" customFormat="1" ht="15">
      <c r="A850" s="544"/>
      <c r="B850" s="545"/>
      <c r="C850" s="545"/>
      <c r="D850" s="545"/>
      <c r="E850" s="545"/>
      <c r="F850" s="546"/>
    </row>
    <row r="851" spans="1:6" s="542" customFormat="1" ht="15">
      <c r="A851" s="544"/>
      <c r="B851" s="545"/>
      <c r="C851" s="545"/>
      <c r="D851" s="545"/>
      <c r="E851" s="545"/>
      <c r="F851" s="546"/>
    </row>
    <row r="852" spans="1:6" s="542" customFormat="1" ht="15">
      <c r="A852" s="544"/>
      <c r="B852" s="545"/>
      <c r="C852" s="545"/>
      <c r="D852" s="545"/>
      <c r="E852" s="545"/>
      <c r="F852" s="546"/>
    </row>
    <row r="853" spans="1:6" s="542" customFormat="1" ht="15">
      <c r="A853" s="544"/>
      <c r="B853" s="545"/>
      <c r="C853" s="545"/>
      <c r="D853" s="545"/>
      <c r="E853" s="545"/>
      <c r="F853" s="546"/>
    </row>
    <row r="854" spans="1:6" s="542" customFormat="1" ht="15">
      <c r="A854" s="544"/>
      <c r="B854" s="545"/>
      <c r="C854" s="545"/>
      <c r="D854" s="545"/>
      <c r="E854" s="545"/>
      <c r="F854" s="546"/>
    </row>
    <row r="855" spans="1:6" s="542" customFormat="1" ht="15">
      <c r="A855" s="544"/>
      <c r="B855" s="545"/>
      <c r="C855" s="545"/>
      <c r="D855" s="545"/>
      <c r="E855" s="545"/>
      <c r="F855" s="546"/>
    </row>
    <row r="856" spans="1:6" s="542" customFormat="1" ht="15">
      <c r="A856" s="544"/>
      <c r="B856" s="545"/>
      <c r="C856" s="545"/>
      <c r="D856" s="545"/>
      <c r="E856" s="545"/>
      <c r="F856" s="546"/>
    </row>
    <row r="857" spans="1:6" s="542" customFormat="1" ht="15">
      <c r="A857" s="544"/>
      <c r="B857" s="545"/>
      <c r="C857" s="545"/>
      <c r="D857" s="545"/>
      <c r="E857" s="545"/>
      <c r="F857" s="546"/>
    </row>
    <row r="858" spans="1:6" s="542" customFormat="1" ht="15">
      <c r="A858" s="544"/>
      <c r="B858" s="545"/>
      <c r="C858" s="545"/>
      <c r="D858" s="545"/>
      <c r="E858" s="545"/>
      <c r="F858" s="546"/>
    </row>
    <row r="859" spans="1:6" s="542" customFormat="1" ht="15">
      <c r="A859" s="544"/>
      <c r="B859" s="545"/>
      <c r="C859" s="545"/>
      <c r="D859" s="545"/>
      <c r="E859" s="545"/>
      <c r="F859" s="546"/>
    </row>
    <row r="860" spans="1:6" s="542" customFormat="1" ht="15">
      <c r="A860" s="544"/>
      <c r="B860" s="545"/>
      <c r="C860" s="545"/>
      <c r="D860" s="545"/>
      <c r="E860" s="545"/>
      <c r="F860" s="546"/>
    </row>
    <row r="861" spans="1:6" s="542" customFormat="1" ht="15">
      <c r="A861" s="544"/>
      <c r="B861" s="545"/>
      <c r="C861" s="545"/>
      <c r="D861" s="545"/>
      <c r="E861" s="545"/>
      <c r="F861" s="546"/>
    </row>
    <row r="862" spans="1:6" s="542" customFormat="1" ht="15">
      <c r="A862" s="544"/>
      <c r="B862" s="545"/>
      <c r="C862" s="545"/>
      <c r="D862" s="545"/>
      <c r="E862" s="545"/>
      <c r="F862" s="546"/>
    </row>
    <row r="863" spans="1:6" s="542" customFormat="1" ht="15">
      <c r="A863" s="544"/>
      <c r="B863" s="545"/>
      <c r="C863" s="545"/>
      <c r="D863" s="545"/>
      <c r="E863" s="545"/>
      <c r="F863" s="546"/>
    </row>
    <row r="864" spans="1:6" s="542" customFormat="1" ht="15">
      <c r="A864" s="544"/>
      <c r="B864" s="545"/>
      <c r="C864" s="545"/>
      <c r="D864" s="545"/>
      <c r="E864" s="545"/>
      <c r="F864" s="546"/>
    </row>
    <row r="865" spans="1:6" s="542" customFormat="1" ht="15">
      <c r="A865" s="544"/>
      <c r="B865" s="545"/>
      <c r="C865" s="545"/>
      <c r="D865" s="545"/>
      <c r="E865" s="545"/>
      <c r="F865" s="546"/>
    </row>
    <row r="866" spans="1:6" s="542" customFormat="1" ht="15">
      <c r="A866" s="544"/>
      <c r="B866" s="545"/>
      <c r="C866" s="545"/>
      <c r="D866" s="545"/>
      <c r="E866" s="545"/>
      <c r="F866" s="546"/>
    </row>
    <row r="867" spans="1:6" s="542" customFormat="1" ht="15">
      <c r="A867" s="544"/>
      <c r="B867" s="545"/>
      <c r="C867" s="545"/>
      <c r="D867" s="545"/>
      <c r="E867" s="545"/>
      <c r="F867" s="546"/>
    </row>
    <row r="868" spans="1:6" s="542" customFormat="1" ht="15">
      <c r="A868" s="544"/>
      <c r="B868" s="545"/>
      <c r="C868" s="545"/>
      <c r="D868" s="545"/>
      <c r="E868" s="545"/>
      <c r="F868" s="546"/>
    </row>
    <row r="869" spans="1:6" s="542" customFormat="1" ht="15">
      <c r="A869" s="544"/>
      <c r="B869" s="545"/>
      <c r="C869" s="545"/>
      <c r="D869" s="545"/>
      <c r="E869" s="545"/>
      <c r="F869" s="546"/>
    </row>
    <row r="870" spans="1:6" s="542" customFormat="1" ht="15">
      <c r="A870" s="544"/>
      <c r="B870" s="545"/>
      <c r="C870" s="545"/>
      <c r="D870" s="545"/>
      <c r="E870" s="545"/>
      <c r="F870" s="546"/>
    </row>
    <row r="871" spans="1:6" s="542" customFormat="1" ht="15">
      <c r="A871" s="544"/>
      <c r="B871" s="545"/>
      <c r="C871" s="545"/>
      <c r="D871" s="545"/>
      <c r="E871" s="545"/>
      <c r="F871" s="546"/>
    </row>
    <row r="872" spans="1:6" s="542" customFormat="1" ht="15">
      <c r="A872" s="544"/>
      <c r="B872" s="545"/>
      <c r="C872" s="545"/>
      <c r="D872" s="545"/>
      <c r="E872" s="545"/>
      <c r="F872" s="546"/>
    </row>
    <row r="873" spans="1:6" s="542" customFormat="1" ht="15">
      <c r="A873" s="544"/>
      <c r="B873" s="545"/>
      <c r="C873" s="545"/>
      <c r="D873" s="545"/>
      <c r="E873" s="545"/>
      <c r="F873" s="546"/>
    </row>
    <row r="874" spans="1:6" s="542" customFormat="1" ht="15">
      <c r="A874" s="544"/>
      <c r="B874" s="545"/>
      <c r="C874" s="545"/>
      <c r="D874" s="545"/>
      <c r="E874" s="545"/>
      <c r="F874" s="546"/>
    </row>
    <row r="875" spans="1:6" s="542" customFormat="1" ht="15">
      <c r="A875" s="544"/>
      <c r="B875" s="545"/>
      <c r="C875" s="545"/>
      <c r="D875" s="545"/>
      <c r="E875" s="545"/>
      <c r="F875" s="546"/>
    </row>
    <row r="876" spans="1:6" s="542" customFormat="1" ht="15">
      <c r="A876" s="544"/>
      <c r="B876" s="545"/>
      <c r="C876" s="545"/>
      <c r="D876" s="545"/>
      <c r="E876" s="545"/>
      <c r="F876" s="546"/>
    </row>
    <row r="877" spans="1:6" s="542" customFormat="1" ht="15">
      <c r="A877" s="544"/>
      <c r="B877" s="545"/>
      <c r="C877" s="545"/>
      <c r="D877" s="545"/>
      <c r="E877" s="545"/>
      <c r="F877" s="546"/>
    </row>
    <row r="878" spans="1:6" s="542" customFormat="1" ht="15">
      <c r="A878" s="544"/>
      <c r="B878" s="545"/>
      <c r="C878" s="545"/>
      <c r="D878" s="545"/>
      <c r="E878" s="545"/>
      <c r="F878" s="546"/>
    </row>
    <row r="879" spans="1:6" s="542" customFormat="1" ht="15">
      <c r="A879" s="544"/>
      <c r="B879" s="545"/>
      <c r="C879" s="545"/>
      <c r="D879" s="545"/>
      <c r="E879" s="545"/>
      <c r="F879" s="546"/>
    </row>
    <row r="880" spans="1:6" s="542" customFormat="1" ht="15">
      <c r="A880" s="544"/>
      <c r="B880" s="545"/>
      <c r="C880" s="545"/>
      <c r="D880" s="545"/>
      <c r="E880" s="545"/>
      <c r="F880" s="546"/>
    </row>
    <row r="881" spans="1:6" s="542" customFormat="1" ht="15">
      <c r="A881" s="544"/>
      <c r="B881" s="545"/>
      <c r="C881" s="545"/>
      <c r="D881" s="545"/>
      <c r="E881" s="545"/>
      <c r="F881" s="546"/>
    </row>
    <row r="882" spans="1:6" s="542" customFormat="1" ht="15">
      <c r="A882" s="544"/>
      <c r="B882" s="545"/>
      <c r="C882" s="545"/>
      <c r="D882" s="545"/>
      <c r="E882" s="545"/>
      <c r="F882" s="546"/>
    </row>
    <row r="883" spans="1:6" s="542" customFormat="1" ht="15">
      <c r="A883" s="544"/>
      <c r="B883" s="545"/>
      <c r="C883" s="545"/>
      <c r="D883" s="545"/>
      <c r="E883" s="545"/>
      <c r="F883" s="546"/>
    </row>
    <row r="884" spans="1:6" s="542" customFormat="1" ht="15">
      <c r="A884" s="544"/>
      <c r="B884" s="545"/>
      <c r="C884" s="545"/>
      <c r="D884" s="545"/>
      <c r="E884" s="545"/>
      <c r="F884" s="546"/>
    </row>
    <row r="885" spans="1:6" s="542" customFormat="1" ht="15">
      <c r="A885" s="544"/>
      <c r="B885" s="545"/>
      <c r="C885" s="545"/>
      <c r="D885" s="545"/>
      <c r="E885" s="545"/>
      <c r="F885" s="546"/>
    </row>
    <row r="886" spans="1:6" s="542" customFormat="1" ht="15">
      <c r="A886" s="544"/>
      <c r="B886" s="545"/>
      <c r="C886" s="545"/>
      <c r="D886" s="545"/>
      <c r="E886" s="545"/>
      <c r="F886" s="546"/>
    </row>
    <row r="887" spans="1:6" s="542" customFormat="1" ht="15">
      <c r="A887" s="544"/>
      <c r="B887" s="545"/>
      <c r="C887" s="545"/>
      <c r="D887" s="545"/>
      <c r="E887" s="545"/>
      <c r="F887" s="546"/>
    </row>
    <row r="888" spans="1:6" s="542" customFormat="1" ht="15">
      <c r="A888" s="544"/>
      <c r="B888" s="545"/>
      <c r="C888" s="545"/>
      <c r="D888" s="545"/>
      <c r="E888" s="545"/>
      <c r="F888" s="546"/>
    </row>
    <row r="889" spans="1:6" s="542" customFormat="1" ht="15">
      <c r="A889" s="544"/>
      <c r="B889" s="545"/>
      <c r="C889" s="545"/>
      <c r="D889" s="545"/>
      <c r="E889" s="545"/>
      <c r="F889" s="546"/>
    </row>
    <row r="890" spans="1:6" s="542" customFormat="1" ht="15">
      <c r="A890" s="544"/>
      <c r="B890" s="545"/>
      <c r="C890" s="545"/>
      <c r="D890" s="545"/>
      <c r="E890" s="545"/>
      <c r="F890" s="546"/>
    </row>
    <row r="891" spans="1:6" s="542" customFormat="1" ht="15">
      <c r="A891" s="544"/>
      <c r="B891" s="545"/>
      <c r="C891" s="545"/>
      <c r="D891" s="545"/>
      <c r="E891" s="545"/>
      <c r="F891" s="546"/>
    </row>
    <row r="892" spans="1:6" s="542" customFormat="1" ht="15">
      <c r="A892" s="544"/>
      <c r="B892" s="545"/>
      <c r="C892" s="545"/>
      <c r="D892" s="545"/>
      <c r="E892" s="545"/>
      <c r="F892" s="546"/>
    </row>
    <row r="893" spans="1:6" s="542" customFormat="1" ht="15">
      <c r="A893" s="544"/>
      <c r="B893" s="545"/>
      <c r="C893" s="545"/>
      <c r="D893" s="545"/>
      <c r="E893" s="545"/>
      <c r="F893" s="546"/>
    </row>
    <row r="894" spans="1:6" s="542" customFormat="1" ht="15">
      <c r="A894" s="544"/>
      <c r="B894" s="545"/>
      <c r="C894" s="545"/>
      <c r="D894" s="545"/>
      <c r="E894" s="545"/>
      <c r="F894" s="546"/>
    </row>
    <row r="895" spans="1:6" s="542" customFormat="1" ht="15">
      <c r="A895" s="544"/>
      <c r="B895" s="545"/>
      <c r="C895" s="545"/>
      <c r="D895" s="545"/>
      <c r="E895" s="545"/>
      <c r="F895" s="546"/>
    </row>
    <row r="896" spans="1:6" s="542" customFormat="1" ht="15">
      <c r="A896" s="544"/>
      <c r="B896" s="545"/>
      <c r="C896" s="545"/>
      <c r="D896" s="545"/>
      <c r="E896" s="545"/>
      <c r="F896" s="546"/>
    </row>
    <row r="897" spans="1:6" s="542" customFormat="1" ht="15">
      <c r="A897" s="544"/>
      <c r="B897" s="545"/>
      <c r="C897" s="545"/>
      <c r="D897" s="545"/>
      <c r="E897" s="545"/>
      <c r="F897" s="546"/>
    </row>
    <row r="898" spans="1:6" s="542" customFormat="1" ht="15">
      <c r="A898" s="544"/>
      <c r="B898" s="545"/>
      <c r="C898" s="545"/>
      <c r="D898" s="545"/>
      <c r="E898" s="545"/>
      <c r="F898" s="546"/>
    </row>
    <row r="899" spans="1:6" s="542" customFormat="1" ht="15">
      <c r="A899" s="544"/>
      <c r="B899" s="545"/>
      <c r="C899" s="545"/>
      <c r="D899" s="545"/>
      <c r="E899" s="545"/>
      <c r="F899" s="546"/>
    </row>
    <row r="900" spans="1:6" s="542" customFormat="1" ht="15">
      <c r="A900" s="544"/>
      <c r="B900" s="545"/>
      <c r="C900" s="545"/>
      <c r="D900" s="545"/>
      <c r="E900" s="545"/>
      <c r="F900" s="546"/>
    </row>
    <row r="901" spans="1:6" s="542" customFormat="1" ht="15">
      <c r="A901" s="544"/>
      <c r="B901" s="545"/>
      <c r="C901" s="545"/>
      <c r="D901" s="545"/>
      <c r="E901" s="545"/>
      <c r="F901" s="546"/>
    </row>
    <row r="902" spans="1:6" s="542" customFormat="1" ht="15">
      <c r="A902" s="544"/>
      <c r="B902" s="545"/>
      <c r="C902" s="545"/>
      <c r="D902" s="545"/>
      <c r="E902" s="545"/>
      <c r="F902" s="546"/>
    </row>
    <row r="903" spans="1:6" s="542" customFormat="1" ht="15">
      <c r="A903" s="544"/>
      <c r="B903" s="545"/>
      <c r="C903" s="545"/>
      <c r="D903" s="545"/>
      <c r="E903" s="545"/>
      <c r="F903" s="546"/>
    </row>
    <row r="904" spans="1:6" s="542" customFormat="1" ht="15">
      <c r="A904" s="544"/>
      <c r="B904" s="545"/>
      <c r="C904" s="545"/>
      <c r="D904" s="545"/>
      <c r="E904" s="545"/>
      <c r="F904" s="546"/>
    </row>
    <row r="905" spans="1:6" s="542" customFormat="1" ht="15">
      <c r="A905" s="544"/>
      <c r="B905" s="545"/>
      <c r="C905" s="545"/>
      <c r="D905" s="545"/>
      <c r="E905" s="545"/>
      <c r="F905" s="546"/>
    </row>
    <row r="906" spans="1:6" s="542" customFormat="1" ht="15">
      <c r="A906" s="544"/>
      <c r="B906" s="545"/>
      <c r="C906" s="545"/>
      <c r="D906" s="545"/>
      <c r="E906" s="545"/>
      <c r="F906" s="546"/>
    </row>
    <row r="907" spans="1:6" s="542" customFormat="1" ht="15">
      <c r="A907" s="544"/>
      <c r="B907" s="545"/>
      <c r="C907" s="545"/>
      <c r="D907" s="545"/>
      <c r="E907" s="545"/>
      <c r="F907" s="546"/>
    </row>
    <row r="908" spans="1:6" s="542" customFormat="1" ht="15">
      <c r="A908" s="544"/>
      <c r="B908" s="545"/>
      <c r="C908" s="545"/>
      <c r="D908" s="545"/>
      <c r="E908" s="545"/>
      <c r="F908" s="546"/>
    </row>
    <row r="909" spans="1:6" s="542" customFormat="1" ht="15">
      <c r="A909" s="544"/>
      <c r="B909" s="545"/>
      <c r="C909" s="545"/>
      <c r="D909" s="545"/>
      <c r="E909" s="545"/>
      <c r="F909" s="546"/>
    </row>
    <row r="910" spans="1:6" s="542" customFormat="1" ht="15">
      <c r="A910" s="544"/>
      <c r="B910" s="545"/>
      <c r="C910" s="545"/>
      <c r="D910" s="545"/>
      <c r="E910" s="545"/>
      <c r="F910" s="546"/>
    </row>
    <row r="911" spans="1:6" s="542" customFormat="1" ht="15">
      <c r="A911" s="544"/>
      <c r="B911" s="545"/>
      <c r="C911" s="545"/>
      <c r="D911" s="545"/>
      <c r="E911" s="545"/>
      <c r="F911" s="546"/>
    </row>
    <row r="912" spans="1:6" s="542" customFormat="1" ht="15">
      <c r="A912" s="544"/>
      <c r="B912" s="545"/>
      <c r="C912" s="545"/>
      <c r="D912" s="545"/>
      <c r="E912" s="545"/>
      <c r="F912" s="546"/>
    </row>
    <row r="913" spans="1:6" s="542" customFormat="1" ht="15">
      <c r="A913" s="544"/>
      <c r="B913" s="545"/>
      <c r="C913" s="545"/>
      <c r="D913" s="545"/>
      <c r="E913" s="545"/>
      <c r="F913" s="546"/>
    </row>
    <row r="914" spans="1:6" s="542" customFormat="1" ht="15">
      <c r="A914" s="544"/>
      <c r="B914" s="545"/>
      <c r="C914" s="545"/>
      <c r="D914" s="545"/>
      <c r="E914" s="545"/>
      <c r="F914" s="546"/>
    </row>
    <row r="915" spans="1:6" s="542" customFormat="1" ht="15">
      <c r="A915" s="544"/>
      <c r="B915" s="545"/>
      <c r="C915" s="545"/>
      <c r="D915" s="545"/>
      <c r="E915" s="545"/>
      <c r="F915" s="546"/>
    </row>
    <row r="916" spans="1:6" s="542" customFormat="1" ht="15">
      <c r="A916" s="544"/>
      <c r="B916" s="545"/>
      <c r="C916" s="545"/>
      <c r="D916" s="545"/>
      <c r="E916" s="545"/>
      <c r="F916" s="546"/>
    </row>
    <row r="917" spans="1:6" s="542" customFormat="1" ht="15">
      <c r="A917" s="544"/>
      <c r="B917" s="545"/>
      <c r="C917" s="545"/>
      <c r="D917" s="545"/>
      <c r="E917" s="545"/>
      <c r="F917" s="546"/>
    </row>
    <row r="918" spans="1:6" s="542" customFormat="1" ht="15">
      <c r="A918" s="544"/>
      <c r="B918" s="545"/>
      <c r="C918" s="545"/>
      <c r="D918" s="545"/>
      <c r="E918" s="545"/>
      <c r="F918" s="546"/>
    </row>
    <row r="919" spans="1:6" s="542" customFormat="1" ht="15">
      <c r="A919" s="544"/>
      <c r="B919" s="545"/>
      <c r="C919" s="545"/>
      <c r="D919" s="545"/>
      <c r="E919" s="545"/>
      <c r="F919" s="546"/>
    </row>
    <row r="920" spans="1:6" s="542" customFormat="1" ht="15">
      <c r="A920" s="544"/>
      <c r="B920" s="545"/>
      <c r="C920" s="545"/>
      <c r="D920" s="545"/>
      <c r="E920" s="545"/>
      <c r="F920" s="546"/>
    </row>
    <row r="921" spans="1:6" s="542" customFormat="1" ht="15">
      <c r="A921" s="544"/>
      <c r="B921" s="545"/>
      <c r="C921" s="545"/>
      <c r="D921" s="545"/>
      <c r="E921" s="545"/>
      <c r="F921" s="546"/>
    </row>
    <row r="922" spans="1:6" s="542" customFormat="1" ht="15">
      <c r="A922" s="544"/>
      <c r="B922" s="545"/>
      <c r="C922" s="545"/>
      <c r="D922" s="545"/>
      <c r="E922" s="545"/>
      <c r="F922" s="546"/>
    </row>
    <row r="923" spans="1:6" s="542" customFormat="1" ht="15">
      <c r="A923" s="544"/>
      <c r="B923" s="545"/>
      <c r="C923" s="545"/>
      <c r="D923" s="545"/>
      <c r="E923" s="545"/>
      <c r="F923" s="546"/>
    </row>
    <row r="924" spans="1:6" s="542" customFormat="1" ht="15">
      <c r="A924" s="544"/>
      <c r="B924" s="545"/>
      <c r="C924" s="545"/>
      <c r="D924" s="545"/>
      <c r="E924" s="545"/>
      <c r="F924" s="546"/>
    </row>
    <row r="925" spans="1:6" s="542" customFormat="1" ht="15">
      <c r="A925" s="544"/>
      <c r="B925" s="545"/>
      <c r="C925" s="545"/>
      <c r="D925" s="545"/>
      <c r="E925" s="545"/>
      <c r="F925" s="546"/>
    </row>
    <row r="926" spans="1:6" s="542" customFormat="1" ht="15">
      <c r="A926" s="544"/>
      <c r="B926" s="545"/>
      <c r="C926" s="545"/>
      <c r="D926" s="545"/>
      <c r="E926" s="545"/>
      <c r="F926" s="546"/>
    </row>
    <row r="927" spans="1:6" s="542" customFormat="1" ht="15">
      <c r="A927" s="544"/>
      <c r="B927" s="545"/>
      <c r="C927" s="545"/>
      <c r="D927" s="545"/>
      <c r="E927" s="545"/>
      <c r="F927" s="546"/>
    </row>
    <row r="928" spans="1:6" s="542" customFormat="1" ht="15">
      <c r="A928" s="544"/>
      <c r="B928" s="545"/>
      <c r="C928" s="545"/>
      <c r="D928" s="545"/>
      <c r="E928" s="545"/>
      <c r="F928" s="546"/>
    </row>
    <row r="929" spans="1:6" s="542" customFormat="1" ht="15">
      <c r="A929" s="544"/>
      <c r="B929" s="545"/>
      <c r="C929" s="545"/>
      <c r="D929" s="545"/>
      <c r="E929" s="545"/>
      <c r="F929" s="546"/>
    </row>
    <row r="930" spans="1:6" s="542" customFormat="1" ht="15">
      <c r="A930" s="544"/>
      <c r="B930" s="545"/>
      <c r="C930" s="545"/>
      <c r="D930" s="545"/>
      <c r="E930" s="545"/>
      <c r="F930" s="546"/>
    </row>
    <row r="931" spans="1:6" s="542" customFormat="1" ht="15">
      <c r="A931" s="544"/>
      <c r="B931" s="545"/>
      <c r="C931" s="545"/>
      <c r="D931" s="545"/>
      <c r="E931" s="545"/>
      <c r="F931" s="546"/>
    </row>
    <row r="932" spans="1:6" s="542" customFormat="1" ht="15">
      <c r="A932" s="544"/>
      <c r="B932" s="545"/>
      <c r="C932" s="545"/>
      <c r="D932" s="545"/>
      <c r="E932" s="545"/>
      <c r="F932" s="546"/>
    </row>
    <row r="933" spans="1:6" s="542" customFormat="1" ht="15">
      <c r="A933" s="544"/>
      <c r="B933" s="545"/>
      <c r="C933" s="545"/>
      <c r="D933" s="545"/>
      <c r="E933" s="545"/>
      <c r="F933" s="546"/>
    </row>
    <row r="934" spans="1:6" s="542" customFormat="1" ht="15">
      <c r="A934" s="544"/>
      <c r="B934" s="545"/>
      <c r="C934" s="545"/>
      <c r="D934" s="545"/>
      <c r="E934" s="545"/>
      <c r="F934" s="546"/>
    </row>
    <row r="935" spans="1:6" s="542" customFormat="1" ht="15">
      <c r="A935" s="544"/>
      <c r="B935" s="545"/>
      <c r="C935" s="545"/>
      <c r="D935" s="545"/>
      <c r="E935" s="545"/>
      <c r="F935" s="546"/>
    </row>
    <row r="936" spans="1:6" s="542" customFormat="1" ht="15">
      <c r="A936" s="544"/>
      <c r="B936" s="545"/>
      <c r="C936" s="545"/>
      <c r="D936" s="545"/>
      <c r="E936" s="545"/>
      <c r="F936" s="546"/>
    </row>
    <row r="937" spans="1:6" s="542" customFormat="1" ht="15">
      <c r="A937" s="544"/>
      <c r="B937" s="545"/>
      <c r="C937" s="545"/>
      <c r="D937" s="545"/>
      <c r="E937" s="545"/>
      <c r="F937" s="546"/>
    </row>
    <row r="938" spans="1:6" s="542" customFormat="1" ht="15">
      <c r="A938" s="544"/>
      <c r="B938" s="545"/>
      <c r="C938" s="545"/>
      <c r="D938" s="545"/>
      <c r="E938" s="545"/>
      <c r="F938" s="546"/>
    </row>
    <row r="939" spans="1:6" s="542" customFormat="1" ht="15">
      <c r="A939" s="544"/>
      <c r="B939" s="545"/>
      <c r="C939" s="545"/>
      <c r="D939" s="545"/>
      <c r="E939" s="545"/>
      <c r="F939" s="546"/>
    </row>
    <row r="940" spans="1:6" s="542" customFormat="1" ht="15">
      <c r="A940" s="544"/>
      <c r="B940" s="545"/>
      <c r="C940" s="545"/>
      <c r="D940" s="545"/>
      <c r="E940" s="545"/>
      <c r="F940" s="546"/>
    </row>
    <row r="941" spans="1:6" s="542" customFormat="1" ht="15">
      <c r="A941" s="544"/>
      <c r="B941" s="545"/>
      <c r="C941" s="545"/>
      <c r="D941" s="545"/>
      <c r="E941" s="545"/>
      <c r="F941" s="546"/>
    </row>
    <row r="942" spans="1:6" s="542" customFormat="1" ht="15">
      <c r="A942" s="544"/>
      <c r="B942" s="545"/>
      <c r="C942" s="545"/>
      <c r="D942" s="545"/>
      <c r="E942" s="545"/>
      <c r="F942" s="546"/>
    </row>
    <row r="943" spans="1:6" s="542" customFormat="1" ht="15">
      <c r="A943" s="544"/>
      <c r="B943" s="545"/>
      <c r="C943" s="545"/>
      <c r="D943" s="545"/>
      <c r="E943" s="545"/>
      <c r="F943" s="546"/>
    </row>
    <row r="944" spans="1:6" s="542" customFormat="1" ht="15">
      <c r="A944" s="544"/>
      <c r="B944" s="545"/>
      <c r="C944" s="545"/>
      <c r="D944" s="545"/>
      <c r="E944" s="545"/>
      <c r="F944" s="546"/>
    </row>
    <row r="945" spans="1:6" s="542" customFormat="1" ht="15">
      <c r="A945" s="544"/>
      <c r="B945" s="545"/>
      <c r="C945" s="545"/>
      <c r="D945" s="545"/>
      <c r="E945" s="545"/>
      <c r="F945" s="546"/>
    </row>
    <row r="946" spans="1:6" s="542" customFormat="1" ht="15">
      <c r="A946" s="544"/>
      <c r="B946" s="545"/>
      <c r="C946" s="545"/>
      <c r="D946" s="545"/>
      <c r="E946" s="545"/>
      <c r="F946" s="546"/>
    </row>
    <row r="947" spans="1:6" s="542" customFormat="1" ht="15">
      <c r="A947" s="544"/>
      <c r="B947" s="545"/>
      <c r="C947" s="545"/>
      <c r="D947" s="545"/>
      <c r="E947" s="545"/>
      <c r="F947" s="546"/>
    </row>
    <row r="948" spans="1:6" s="542" customFormat="1" ht="15">
      <c r="A948" s="544"/>
      <c r="B948" s="545"/>
      <c r="C948" s="545"/>
      <c r="D948" s="545"/>
      <c r="E948" s="545"/>
      <c r="F948" s="546"/>
    </row>
    <row r="949" spans="1:6" s="542" customFormat="1" ht="15">
      <c r="A949" s="544"/>
      <c r="B949" s="545"/>
      <c r="C949" s="545"/>
      <c r="D949" s="545"/>
      <c r="E949" s="545"/>
      <c r="F949" s="546"/>
    </row>
    <row r="950" spans="1:6" s="542" customFormat="1" ht="15">
      <c r="A950" s="544"/>
      <c r="B950" s="545"/>
      <c r="C950" s="545"/>
      <c r="D950" s="545"/>
      <c r="E950" s="545"/>
      <c r="F950" s="546"/>
    </row>
    <row r="951" spans="1:6" s="542" customFormat="1" ht="15">
      <c r="A951" s="544"/>
      <c r="B951" s="545"/>
      <c r="C951" s="545"/>
      <c r="D951" s="545"/>
      <c r="E951" s="545"/>
      <c r="F951" s="546"/>
    </row>
    <row r="952" spans="1:6" s="542" customFormat="1" ht="15">
      <c r="A952" s="544"/>
      <c r="B952" s="545"/>
      <c r="C952" s="545"/>
      <c r="D952" s="545"/>
      <c r="E952" s="545"/>
      <c r="F952" s="546"/>
    </row>
    <row r="953" spans="1:6" s="542" customFormat="1" ht="15">
      <c r="A953" s="544"/>
      <c r="B953" s="545"/>
      <c r="C953" s="545"/>
      <c r="D953" s="545"/>
      <c r="E953" s="545"/>
      <c r="F953" s="546"/>
    </row>
    <row r="954" spans="1:6" s="542" customFormat="1" ht="15">
      <c r="A954" s="544"/>
      <c r="B954" s="545"/>
      <c r="C954" s="545"/>
      <c r="D954" s="545"/>
      <c r="E954" s="545"/>
      <c r="F954" s="546"/>
    </row>
    <row r="955" spans="1:6" s="542" customFormat="1" ht="15">
      <c r="A955" s="544"/>
      <c r="B955" s="545"/>
      <c r="C955" s="545"/>
      <c r="D955" s="545"/>
      <c r="E955" s="545"/>
      <c r="F955" s="546"/>
    </row>
    <row r="956" spans="1:6" s="542" customFormat="1" ht="15">
      <c r="A956" s="544"/>
      <c r="B956" s="545"/>
      <c r="C956" s="545"/>
      <c r="D956" s="545"/>
      <c r="E956" s="545"/>
      <c r="F956" s="546"/>
    </row>
    <row r="957" spans="1:6" s="542" customFormat="1" ht="15">
      <c r="A957" s="544"/>
      <c r="B957" s="545"/>
      <c r="C957" s="545"/>
      <c r="D957" s="545"/>
      <c r="E957" s="545"/>
      <c r="F957" s="546"/>
    </row>
    <row r="958" spans="1:6" s="542" customFormat="1" ht="15">
      <c r="A958" s="544"/>
      <c r="B958" s="545"/>
      <c r="C958" s="545"/>
      <c r="D958" s="545"/>
      <c r="E958" s="545"/>
      <c r="F958" s="546"/>
    </row>
    <row r="959" spans="1:6" s="542" customFormat="1" ht="15">
      <c r="A959" s="544"/>
      <c r="B959" s="545"/>
      <c r="C959" s="545"/>
      <c r="D959" s="545"/>
      <c r="E959" s="545"/>
      <c r="F959" s="546"/>
    </row>
    <row r="960" spans="1:6" s="542" customFormat="1" ht="15">
      <c r="A960" s="544"/>
      <c r="B960" s="545"/>
      <c r="C960" s="545"/>
      <c r="D960" s="545"/>
      <c r="E960" s="545"/>
      <c r="F960" s="546"/>
    </row>
    <row r="961" spans="1:6" s="542" customFormat="1" ht="15">
      <c r="A961" s="544"/>
      <c r="B961" s="545"/>
      <c r="C961" s="545"/>
      <c r="D961" s="545"/>
      <c r="E961" s="545"/>
      <c r="F961" s="546"/>
    </row>
    <row r="962" spans="1:6" s="542" customFormat="1" ht="15">
      <c r="A962" s="544"/>
      <c r="B962" s="545"/>
      <c r="C962" s="545"/>
      <c r="D962" s="545"/>
      <c r="E962" s="545"/>
      <c r="F962" s="546"/>
    </row>
    <row r="963" spans="1:6" s="542" customFormat="1" ht="15">
      <c r="A963" s="544"/>
      <c r="B963" s="545"/>
      <c r="C963" s="545"/>
      <c r="D963" s="545"/>
      <c r="E963" s="545"/>
      <c r="F963" s="546"/>
    </row>
    <row r="964" spans="1:6" s="542" customFormat="1" ht="15">
      <c r="A964" s="544"/>
      <c r="B964" s="545"/>
      <c r="C964" s="545"/>
      <c r="D964" s="545"/>
      <c r="E964" s="545"/>
      <c r="F964" s="546"/>
    </row>
    <row r="965" spans="1:6" s="542" customFormat="1" ht="15">
      <c r="A965" s="544"/>
      <c r="B965" s="545"/>
      <c r="C965" s="545"/>
      <c r="D965" s="545"/>
      <c r="E965" s="545"/>
      <c r="F965" s="546"/>
    </row>
    <row r="966" spans="1:6" s="542" customFormat="1" ht="15">
      <c r="A966" s="544"/>
      <c r="B966" s="545"/>
      <c r="C966" s="545"/>
      <c r="D966" s="545"/>
      <c r="E966" s="545"/>
      <c r="F966" s="546"/>
    </row>
    <row r="967" spans="1:6" s="542" customFormat="1" ht="15">
      <c r="A967" s="544"/>
      <c r="B967" s="545"/>
      <c r="C967" s="545"/>
      <c r="D967" s="545"/>
      <c r="E967" s="545"/>
      <c r="F967" s="546"/>
    </row>
    <row r="968" spans="1:6" s="542" customFormat="1" ht="15">
      <c r="A968" s="544"/>
      <c r="B968" s="545"/>
      <c r="C968" s="545"/>
      <c r="D968" s="545"/>
      <c r="E968" s="545"/>
      <c r="F968" s="546"/>
    </row>
    <row r="969" spans="1:6" s="542" customFormat="1" ht="15">
      <c r="A969" s="544"/>
      <c r="B969" s="545"/>
      <c r="C969" s="545"/>
      <c r="D969" s="545"/>
      <c r="E969" s="545"/>
      <c r="F969" s="546"/>
    </row>
    <row r="970" spans="1:6" s="542" customFormat="1" ht="15">
      <c r="A970" s="544"/>
      <c r="B970" s="545"/>
      <c r="C970" s="545"/>
      <c r="D970" s="545"/>
      <c r="E970" s="545"/>
      <c r="F970" s="546"/>
    </row>
    <row r="971" spans="1:6" s="542" customFormat="1" ht="15">
      <c r="A971" s="544"/>
      <c r="B971" s="545"/>
      <c r="C971" s="545"/>
      <c r="D971" s="545"/>
      <c r="E971" s="545"/>
      <c r="F971" s="546"/>
    </row>
    <row r="972" spans="1:6" s="542" customFormat="1" ht="15">
      <c r="A972" s="544"/>
      <c r="B972" s="545"/>
      <c r="C972" s="545"/>
      <c r="D972" s="545"/>
      <c r="E972" s="545"/>
      <c r="F972" s="546"/>
    </row>
    <row r="973" spans="1:6" s="542" customFormat="1" ht="15">
      <c r="A973" s="544"/>
      <c r="B973" s="545"/>
      <c r="C973" s="545"/>
      <c r="D973" s="545"/>
      <c r="E973" s="545"/>
      <c r="F973" s="546"/>
    </row>
    <row r="974" spans="1:6" s="542" customFormat="1" ht="15">
      <c r="A974" s="544"/>
      <c r="B974" s="545"/>
      <c r="C974" s="545"/>
      <c r="D974" s="545"/>
      <c r="E974" s="545"/>
      <c r="F974" s="546"/>
    </row>
    <row r="975" spans="1:6" s="542" customFormat="1" ht="15">
      <c r="A975" s="544"/>
      <c r="B975" s="545"/>
      <c r="C975" s="545"/>
      <c r="D975" s="545"/>
      <c r="E975" s="545"/>
      <c r="F975" s="546"/>
    </row>
    <row r="976" spans="1:6" s="542" customFormat="1" ht="15">
      <c r="A976" s="544"/>
      <c r="B976" s="545"/>
      <c r="C976" s="545"/>
      <c r="D976" s="545"/>
      <c r="E976" s="545"/>
      <c r="F976" s="546"/>
    </row>
    <row r="977" spans="1:6" s="542" customFormat="1" ht="15">
      <c r="A977" s="544"/>
      <c r="B977" s="545"/>
      <c r="C977" s="545"/>
      <c r="D977" s="545"/>
      <c r="E977" s="545"/>
      <c r="F977" s="546"/>
    </row>
    <row r="978" spans="1:6" s="542" customFormat="1" ht="15">
      <c r="A978" s="544"/>
      <c r="B978" s="545"/>
      <c r="C978" s="545"/>
      <c r="D978" s="545"/>
      <c r="E978" s="545"/>
      <c r="F978" s="546"/>
    </row>
    <row r="979" spans="1:6" s="542" customFormat="1" ht="15">
      <c r="A979" s="544"/>
      <c r="B979" s="545"/>
      <c r="C979" s="545"/>
      <c r="D979" s="545"/>
      <c r="E979" s="545"/>
      <c r="F979" s="546"/>
    </row>
    <row r="980" spans="1:6" s="542" customFormat="1" ht="15">
      <c r="A980" s="544"/>
      <c r="B980" s="545"/>
      <c r="C980" s="545"/>
      <c r="D980" s="545"/>
      <c r="E980" s="545"/>
      <c r="F980" s="546"/>
    </row>
    <row r="981" spans="1:6" s="542" customFormat="1" ht="15">
      <c r="A981" s="544"/>
      <c r="B981" s="545"/>
      <c r="C981" s="545"/>
      <c r="D981" s="545"/>
      <c r="E981" s="545"/>
      <c r="F981" s="546"/>
    </row>
    <row r="982" spans="1:6" s="542" customFormat="1" ht="15">
      <c r="A982" s="544"/>
      <c r="B982" s="545"/>
      <c r="C982" s="545"/>
      <c r="D982" s="545"/>
      <c r="E982" s="545"/>
      <c r="F982" s="546"/>
    </row>
    <row r="983" spans="1:6" s="542" customFormat="1" ht="15">
      <c r="A983" s="544"/>
      <c r="B983" s="545"/>
      <c r="C983" s="545"/>
      <c r="D983" s="545"/>
      <c r="E983" s="545"/>
      <c r="F983" s="546"/>
    </row>
    <row r="984" spans="1:6" s="542" customFormat="1" ht="15">
      <c r="A984" s="544"/>
      <c r="B984" s="545"/>
      <c r="C984" s="545"/>
      <c r="D984" s="545"/>
      <c r="E984" s="545"/>
      <c r="F984" s="546"/>
    </row>
    <row r="985" spans="1:6" s="542" customFormat="1" ht="15">
      <c r="A985" s="544"/>
      <c r="B985" s="545"/>
      <c r="C985" s="545"/>
      <c r="D985" s="545"/>
      <c r="E985" s="545"/>
      <c r="F985" s="546"/>
    </row>
    <row r="986" spans="1:6" s="542" customFormat="1" ht="15">
      <c r="A986" s="544"/>
      <c r="B986" s="545"/>
      <c r="C986" s="545"/>
      <c r="D986" s="545"/>
      <c r="E986" s="545"/>
      <c r="F986" s="546"/>
    </row>
    <row r="987" spans="1:6" s="542" customFormat="1" ht="15">
      <c r="A987" s="544"/>
      <c r="B987" s="545"/>
      <c r="C987" s="545"/>
      <c r="D987" s="545"/>
      <c r="E987" s="545"/>
      <c r="F987" s="546"/>
    </row>
    <row r="988" spans="1:6" s="542" customFormat="1" ht="15">
      <c r="A988" s="544"/>
      <c r="B988" s="545"/>
      <c r="C988" s="545"/>
      <c r="D988" s="545"/>
      <c r="E988" s="545"/>
      <c r="F988" s="546"/>
    </row>
    <row r="989" spans="1:6" s="542" customFormat="1" ht="15">
      <c r="A989" s="544"/>
      <c r="B989" s="545"/>
      <c r="C989" s="545"/>
      <c r="D989" s="545"/>
      <c r="E989" s="545"/>
      <c r="F989" s="546"/>
    </row>
    <row r="990" spans="1:6" s="542" customFormat="1" ht="15">
      <c r="A990" s="544"/>
      <c r="B990" s="545"/>
      <c r="C990" s="545"/>
      <c r="D990" s="545"/>
      <c r="E990" s="545"/>
      <c r="F990" s="546"/>
    </row>
    <row r="991" spans="1:6" s="542" customFormat="1" ht="15">
      <c r="A991" s="544"/>
      <c r="B991" s="545"/>
      <c r="C991" s="545"/>
      <c r="D991" s="545"/>
      <c r="E991" s="545"/>
      <c r="F991" s="546"/>
    </row>
    <row r="992" spans="1:6" s="542" customFormat="1" ht="15">
      <c r="A992" s="544"/>
      <c r="B992" s="545"/>
      <c r="C992" s="545"/>
      <c r="D992" s="545"/>
      <c r="E992" s="545"/>
      <c r="F992" s="546"/>
    </row>
    <row r="993" spans="1:6" s="542" customFormat="1" ht="15">
      <c r="A993" s="544"/>
      <c r="B993" s="545"/>
      <c r="C993" s="545"/>
      <c r="D993" s="545"/>
      <c r="E993" s="545"/>
      <c r="F993" s="546"/>
    </row>
    <row r="994" spans="1:6" s="542" customFormat="1" ht="15">
      <c r="A994" s="544"/>
      <c r="B994" s="545"/>
      <c r="C994" s="545"/>
      <c r="D994" s="545"/>
      <c r="E994" s="545"/>
      <c r="F994" s="546"/>
    </row>
    <row r="995" spans="1:6" s="542" customFormat="1" ht="15">
      <c r="A995" s="544"/>
      <c r="B995" s="545"/>
      <c r="C995" s="545"/>
      <c r="D995" s="545"/>
      <c r="E995" s="545"/>
      <c r="F995" s="546"/>
    </row>
    <row r="996" spans="1:6" s="542" customFormat="1" ht="15">
      <c r="A996" s="544"/>
      <c r="B996" s="545"/>
      <c r="C996" s="545"/>
      <c r="D996" s="545"/>
      <c r="E996" s="545"/>
      <c r="F996" s="546"/>
    </row>
    <row r="997" spans="1:6" s="542" customFormat="1" ht="15">
      <c r="A997" s="544"/>
      <c r="B997" s="545"/>
      <c r="C997" s="545"/>
      <c r="D997" s="545"/>
      <c r="E997" s="545"/>
      <c r="F997" s="546"/>
    </row>
    <row r="998" spans="1:6" s="542" customFormat="1" ht="15">
      <c r="A998" s="544"/>
      <c r="B998" s="545"/>
      <c r="C998" s="545"/>
      <c r="D998" s="545"/>
      <c r="E998" s="545"/>
      <c r="F998" s="546"/>
    </row>
    <row r="999" spans="1:6" s="542" customFormat="1" ht="15">
      <c r="A999" s="544"/>
      <c r="B999" s="545"/>
      <c r="C999" s="545"/>
      <c r="D999" s="545"/>
      <c r="E999" s="545"/>
      <c r="F999" s="546"/>
    </row>
    <row r="1000" spans="1:6" s="542" customFormat="1" ht="15">
      <c r="A1000" s="544"/>
      <c r="B1000" s="545"/>
      <c r="C1000" s="545"/>
      <c r="D1000" s="545"/>
      <c r="E1000" s="545"/>
      <c r="F1000" s="546"/>
    </row>
    <row r="1001" spans="1:6" s="542" customFormat="1" ht="15">
      <c r="A1001" s="544"/>
      <c r="B1001" s="545"/>
      <c r="C1001" s="545"/>
      <c r="D1001" s="545"/>
      <c r="E1001" s="545"/>
      <c r="F1001" s="546"/>
    </row>
    <row r="1002" spans="1:6" s="542" customFormat="1" ht="15">
      <c r="A1002" s="544"/>
      <c r="B1002" s="545"/>
      <c r="C1002" s="545"/>
      <c r="D1002" s="545"/>
      <c r="E1002" s="545"/>
      <c r="F1002" s="546"/>
    </row>
    <row r="1003" spans="1:6" s="542" customFormat="1" ht="15">
      <c r="A1003" s="544"/>
      <c r="B1003" s="545"/>
      <c r="C1003" s="545"/>
      <c r="D1003" s="545"/>
      <c r="E1003" s="545"/>
      <c r="F1003" s="546"/>
    </row>
    <row r="1004" spans="1:6" s="542" customFormat="1" ht="15">
      <c r="A1004" s="544"/>
      <c r="B1004" s="545"/>
      <c r="C1004" s="545"/>
      <c r="D1004" s="545"/>
      <c r="E1004" s="545"/>
      <c r="F1004" s="546"/>
    </row>
    <row r="1005" spans="1:6" s="542" customFormat="1" ht="15">
      <c r="A1005" s="544"/>
      <c r="B1005" s="545"/>
      <c r="C1005" s="545"/>
      <c r="D1005" s="545"/>
      <c r="E1005" s="545"/>
      <c r="F1005" s="546"/>
    </row>
    <row r="1006" spans="1:6" s="542" customFormat="1" ht="15">
      <c r="A1006" s="544"/>
      <c r="B1006" s="545"/>
      <c r="C1006" s="545"/>
      <c r="D1006" s="545"/>
      <c r="E1006" s="545"/>
      <c r="F1006" s="546"/>
    </row>
    <row r="1007" spans="1:6" s="542" customFormat="1" ht="15">
      <c r="A1007" s="544"/>
      <c r="B1007" s="545"/>
      <c r="C1007" s="545"/>
      <c r="D1007" s="545"/>
      <c r="E1007" s="545"/>
      <c r="F1007" s="546"/>
    </row>
    <row r="1008" spans="1:6" s="542" customFormat="1" ht="15">
      <c r="A1008" s="544"/>
      <c r="B1008" s="545"/>
      <c r="C1008" s="545"/>
      <c r="D1008" s="545"/>
      <c r="E1008" s="545"/>
      <c r="F1008" s="546"/>
    </row>
    <row r="1009" spans="1:6" s="542" customFormat="1" ht="15">
      <c r="A1009" s="544"/>
      <c r="B1009" s="545"/>
      <c r="C1009" s="545"/>
      <c r="D1009" s="545"/>
      <c r="E1009" s="545"/>
      <c r="F1009" s="546"/>
    </row>
    <row r="1010" spans="1:6" s="542" customFormat="1" ht="15">
      <c r="A1010" s="544"/>
      <c r="B1010" s="545"/>
      <c r="C1010" s="545"/>
      <c r="D1010" s="545"/>
      <c r="E1010" s="545"/>
      <c r="F1010" s="546"/>
    </row>
    <row r="1011" spans="1:6" s="542" customFormat="1" ht="15">
      <c r="A1011" s="544"/>
      <c r="B1011" s="545"/>
      <c r="C1011" s="545"/>
      <c r="D1011" s="545"/>
      <c r="E1011" s="545"/>
      <c r="F1011" s="546"/>
    </row>
    <row r="1012" spans="1:6" s="542" customFormat="1" ht="15">
      <c r="A1012" s="544"/>
      <c r="B1012" s="545"/>
      <c r="C1012" s="545"/>
      <c r="D1012" s="545"/>
      <c r="E1012" s="545"/>
      <c r="F1012" s="546"/>
    </row>
    <row r="1013" spans="1:6" s="542" customFormat="1" ht="15">
      <c r="A1013" s="544"/>
      <c r="B1013" s="545"/>
      <c r="C1013" s="545"/>
      <c r="D1013" s="545"/>
      <c r="E1013" s="545"/>
      <c r="F1013" s="546"/>
    </row>
    <row r="1014" spans="1:6" s="542" customFormat="1" ht="15">
      <c r="A1014" s="544"/>
      <c r="B1014" s="545"/>
      <c r="C1014" s="545"/>
      <c r="D1014" s="545"/>
      <c r="E1014" s="545"/>
      <c r="F1014" s="546"/>
    </row>
    <row r="1015" spans="1:6" s="542" customFormat="1" ht="15">
      <c r="A1015" s="544"/>
      <c r="B1015" s="545"/>
      <c r="C1015" s="545"/>
      <c r="D1015" s="545"/>
      <c r="E1015" s="545"/>
      <c r="F1015" s="546"/>
    </row>
    <row r="1016" spans="1:6" s="542" customFormat="1" ht="15">
      <c r="A1016" s="544"/>
      <c r="B1016" s="545"/>
      <c r="C1016" s="545"/>
      <c r="D1016" s="545"/>
      <c r="E1016" s="545"/>
      <c r="F1016" s="546"/>
    </row>
    <row r="1017" spans="1:6" s="542" customFormat="1" ht="15">
      <c r="A1017" s="544"/>
      <c r="B1017" s="545"/>
      <c r="C1017" s="545"/>
      <c r="D1017" s="545"/>
      <c r="E1017" s="545"/>
      <c r="F1017" s="546"/>
    </row>
    <row r="1018" spans="1:6" s="542" customFormat="1" ht="15">
      <c r="A1018" s="544"/>
      <c r="B1018" s="545"/>
      <c r="C1018" s="545"/>
      <c r="D1018" s="545"/>
      <c r="E1018" s="545"/>
      <c r="F1018" s="546"/>
    </row>
    <row r="1019" spans="1:6" s="542" customFormat="1" ht="15">
      <c r="A1019" s="544"/>
      <c r="B1019" s="545"/>
      <c r="C1019" s="545"/>
      <c r="D1019" s="545"/>
      <c r="E1019" s="545"/>
      <c r="F1019" s="546"/>
    </row>
    <row r="1020" spans="1:6" s="542" customFormat="1" ht="15">
      <c r="A1020" s="544"/>
      <c r="B1020" s="545"/>
      <c r="C1020" s="545"/>
      <c r="D1020" s="545"/>
      <c r="E1020" s="545"/>
      <c r="F1020" s="546"/>
    </row>
    <row r="1021" spans="1:6" s="542" customFormat="1" ht="15">
      <c r="A1021" s="544"/>
      <c r="B1021" s="545"/>
      <c r="C1021" s="545"/>
      <c r="D1021" s="545"/>
      <c r="E1021" s="545"/>
      <c r="F1021" s="546"/>
    </row>
    <row r="1022" spans="1:6" s="542" customFormat="1" ht="15">
      <c r="A1022" s="544"/>
      <c r="B1022" s="545"/>
      <c r="C1022" s="545"/>
      <c r="D1022" s="545"/>
      <c r="E1022" s="545"/>
      <c r="F1022" s="546"/>
    </row>
    <row r="1023" spans="1:6" s="542" customFormat="1" ht="15">
      <c r="A1023" s="544"/>
      <c r="B1023" s="545"/>
      <c r="C1023" s="545"/>
      <c r="D1023" s="545"/>
      <c r="E1023" s="545"/>
      <c r="F1023" s="546"/>
    </row>
    <row r="1024" spans="1:6" s="542" customFormat="1" ht="15">
      <c r="A1024" s="544"/>
      <c r="B1024" s="545"/>
      <c r="C1024" s="545"/>
      <c r="D1024" s="545"/>
      <c r="E1024" s="545"/>
      <c r="F1024" s="546"/>
    </row>
    <row r="1025" spans="1:6" s="542" customFormat="1" ht="15">
      <c r="A1025" s="544"/>
      <c r="B1025" s="545"/>
      <c r="C1025" s="545"/>
      <c r="D1025" s="545"/>
      <c r="E1025" s="545"/>
      <c r="F1025" s="546"/>
    </row>
    <row r="1026" spans="1:6" s="542" customFormat="1" ht="15">
      <c r="A1026" s="544"/>
      <c r="B1026" s="545"/>
      <c r="C1026" s="545"/>
      <c r="D1026" s="545"/>
      <c r="E1026" s="545"/>
      <c r="F1026" s="546"/>
    </row>
    <row r="1027" spans="1:6" s="542" customFormat="1" ht="15">
      <c r="A1027" s="544"/>
      <c r="B1027" s="545"/>
      <c r="C1027" s="545"/>
      <c r="D1027" s="545"/>
      <c r="E1027" s="545"/>
      <c r="F1027" s="546"/>
    </row>
    <row r="1028" spans="1:6" s="542" customFormat="1" ht="15">
      <c r="A1028" s="544"/>
      <c r="B1028" s="545"/>
      <c r="C1028" s="545"/>
      <c r="D1028" s="545"/>
      <c r="E1028" s="545"/>
      <c r="F1028" s="546"/>
    </row>
    <row r="1029" spans="1:6" s="542" customFormat="1" ht="15">
      <c r="A1029" s="544"/>
      <c r="B1029" s="545"/>
      <c r="C1029" s="545"/>
      <c r="D1029" s="545"/>
      <c r="E1029" s="545"/>
      <c r="F1029" s="546"/>
    </row>
    <row r="1030" spans="1:6" s="542" customFormat="1" ht="15">
      <c r="A1030" s="544"/>
      <c r="B1030" s="545"/>
      <c r="C1030" s="545"/>
      <c r="D1030" s="545"/>
      <c r="E1030" s="545"/>
      <c r="F1030" s="546"/>
    </row>
    <row r="1031" spans="1:6" s="542" customFormat="1" ht="15">
      <c r="A1031" s="544"/>
      <c r="B1031" s="545"/>
      <c r="C1031" s="545"/>
      <c r="D1031" s="545"/>
      <c r="E1031" s="545"/>
      <c r="F1031" s="546"/>
    </row>
    <row r="1032" spans="1:6" s="542" customFormat="1" ht="15">
      <c r="A1032" s="544"/>
      <c r="B1032" s="545"/>
      <c r="C1032" s="545"/>
      <c r="D1032" s="545"/>
      <c r="E1032" s="545"/>
      <c r="F1032" s="546"/>
    </row>
    <row r="1033" spans="1:6" s="542" customFormat="1" ht="15">
      <c r="A1033" s="544"/>
      <c r="B1033" s="545"/>
      <c r="C1033" s="545"/>
      <c r="D1033" s="545"/>
      <c r="E1033" s="545"/>
      <c r="F1033" s="546"/>
    </row>
    <row r="1034" spans="1:6" s="542" customFormat="1" ht="15">
      <c r="A1034" s="544"/>
      <c r="B1034" s="545"/>
      <c r="C1034" s="545"/>
      <c r="D1034" s="545"/>
      <c r="E1034" s="545"/>
      <c r="F1034" s="546"/>
    </row>
    <row r="1035" spans="1:6" s="542" customFormat="1" ht="15">
      <c r="A1035" s="544"/>
      <c r="B1035" s="545"/>
      <c r="C1035" s="545"/>
      <c r="D1035" s="545"/>
      <c r="E1035" s="545"/>
      <c r="F1035" s="546"/>
    </row>
    <row r="1036" spans="1:6" s="542" customFormat="1" ht="15">
      <c r="A1036" s="544"/>
      <c r="B1036" s="545"/>
      <c r="C1036" s="545"/>
      <c r="D1036" s="545"/>
      <c r="E1036" s="545"/>
      <c r="F1036" s="546"/>
    </row>
    <row r="1037" spans="1:6" s="542" customFormat="1" ht="15">
      <c r="A1037" s="544"/>
      <c r="B1037" s="545"/>
      <c r="C1037" s="545"/>
      <c r="D1037" s="545"/>
      <c r="E1037" s="545"/>
      <c r="F1037" s="546"/>
    </row>
    <row r="1038" spans="1:6" s="542" customFormat="1" ht="15">
      <c r="A1038" s="544"/>
      <c r="B1038" s="545"/>
      <c r="C1038" s="545"/>
      <c r="D1038" s="545"/>
      <c r="E1038" s="545"/>
      <c r="F1038" s="546"/>
    </row>
    <row r="1039" spans="1:6" s="542" customFormat="1" ht="15">
      <c r="A1039" s="544"/>
      <c r="B1039" s="545"/>
      <c r="C1039" s="545"/>
      <c r="D1039" s="545"/>
      <c r="E1039" s="545"/>
      <c r="F1039" s="546"/>
    </row>
    <row r="1040" spans="1:6" s="542" customFormat="1" ht="15">
      <c r="A1040" s="544"/>
      <c r="B1040" s="545"/>
      <c r="C1040" s="545"/>
      <c r="D1040" s="545"/>
      <c r="E1040" s="545"/>
      <c r="F1040" s="546"/>
    </row>
    <row r="1041" spans="1:6" s="542" customFormat="1" ht="15">
      <c r="A1041" s="544"/>
      <c r="B1041" s="545"/>
      <c r="C1041" s="545"/>
      <c r="D1041" s="545"/>
      <c r="E1041" s="545"/>
      <c r="F1041" s="546"/>
    </row>
    <row r="1042" spans="1:6" s="542" customFormat="1" ht="15">
      <c r="A1042" s="544"/>
      <c r="B1042" s="545"/>
      <c r="C1042" s="545"/>
      <c r="D1042" s="545"/>
      <c r="E1042" s="545"/>
      <c r="F1042" s="546"/>
    </row>
    <row r="1043" spans="1:6" s="542" customFormat="1" ht="15">
      <c r="A1043" s="544"/>
      <c r="B1043" s="545"/>
      <c r="C1043" s="545"/>
      <c r="D1043" s="545"/>
      <c r="E1043" s="545"/>
      <c r="F1043" s="546"/>
    </row>
    <row r="1044" spans="1:6" s="542" customFormat="1" ht="15">
      <c r="A1044" s="544"/>
      <c r="B1044" s="545"/>
      <c r="C1044" s="545"/>
      <c r="D1044" s="545"/>
      <c r="E1044" s="545"/>
      <c r="F1044" s="546"/>
    </row>
    <row r="1045" spans="1:6" s="542" customFormat="1" ht="15">
      <c r="A1045" s="544"/>
      <c r="B1045" s="545"/>
      <c r="C1045" s="545"/>
      <c r="D1045" s="545"/>
      <c r="E1045" s="545"/>
      <c r="F1045" s="546"/>
    </row>
    <row r="1046" spans="1:6" s="542" customFormat="1" ht="15">
      <c r="A1046" s="544"/>
      <c r="B1046" s="545"/>
      <c r="C1046" s="545"/>
      <c r="D1046" s="545"/>
      <c r="E1046" s="545"/>
      <c r="F1046" s="546"/>
    </row>
    <row r="1047" spans="1:6" s="542" customFormat="1" ht="15">
      <c r="A1047" s="544"/>
      <c r="B1047" s="545"/>
      <c r="C1047" s="545"/>
      <c r="D1047" s="545"/>
      <c r="E1047" s="545"/>
      <c r="F1047" s="546"/>
    </row>
    <row r="1048" spans="1:6" s="542" customFormat="1" ht="15">
      <c r="A1048" s="544"/>
      <c r="B1048" s="545"/>
      <c r="C1048" s="545"/>
      <c r="D1048" s="545"/>
      <c r="E1048" s="545"/>
      <c r="F1048" s="546"/>
    </row>
    <row r="1049" spans="1:6" s="542" customFormat="1" ht="15">
      <c r="A1049" s="544"/>
      <c r="B1049" s="545"/>
      <c r="C1049" s="545"/>
      <c r="D1049" s="545"/>
      <c r="E1049" s="545"/>
      <c r="F1049" s="546"/>
    </row>
    <row r="1050" spans="1:6" s="542" customFormat="1" ht="15">
      <c r="A1050" s="544"/>
      <c r="B1050" s="545"/>
      <c r="C1050" s="545"/>
      <c r="D1050" s="545"/>
      <c r="E1050" s="545"/>
      <c r="F1050" s="546"/>
    </row>
    <row r="1051" spans="1:6" s="542" customFormat="1" ht="15">
      <c r="A1051" s="544"/>
      <c r="B1051" s="545"/>
      <c r="C1051" s="545"/>
      <c r="D1051" s="545"/>
      <c r="E1051" s="545"/>
      <c r="F1051" s="546"/>
    </row>
    <row r="1052" spans="1:6" s="542" customFormat="1" ht="15">
      <c r="A1052" s="544"/>
      <c r="B1052" s="545"/>
      <c r="C1052" s="545"/>
      <c r="D1052" s="545"/>
      <c r="E1052" s="545"/>
      <c r="F1052" s="546"/>
    </row>
    <row r="1053" spans="1:6" s="542" customFormat="1" ht="15">
      <c r="A1053" s="544"/>
      <c r="B1053" s="545"/>
      <c r="C1053" s="545"/>
      <c r="D1053" s="545"/>
      <c r="E1053" s="545"/>
      <c r="F1053" s="546"/>
    </row>
    <row r="1054" spans="1:6" s="542" customFormat="1" ht="15">
      <c r="A1054" s="544"/>
      <c r="B1054" s="545"/>
      <c r="C1054" s="545"/>
      <c r="D1054" s="545"/>
      <c r="E1054" s="545"/>
      <c r="F1054" s="546"/>
    </row>
    <row r="1055" spans="1:6" s="542" customFormat="1" ht="15">
      <c r="A1055" s="544"/>
      <c r="B1055" s="545"/>
      <c r="C1055" s="545"/>
      <c r="D1055" s="545"/>
      <c r="E1055" s="545"/>
      <c r="F1055" s="546"/>
    </row>
    <row r="1056" spans="1:6" s="542" customFormat="1" ht="15">
      <c r="A1056" s="544"/>
      <c r="B1056" s="545"/>
      <c r="C1056" s="545"/>
      <c r="D1056" s="545"/>
      <c r="E1056" s="545"/>
      <c r="F1056" s="546"/>
    </row>
    <row r="1057" spans="1:6" s="542" customFormat="1" ht="15">
      <c r="A1057" s="544"/>
      <c r="B1057" s="545"/>
      <c r="C1057" s="545"/>
      <c r="D1057" s="545"/>
      <c r="E1057" s="545"/>
      <c r="F1057" s="546"/>
    </row>
    <row r="1058" spans="1:6" s="542" customFormat="1" ht="15">
      <c r="A1058" s="544"/>
      <c r="B1058" s="545"/>
      <c r="C1058" s="545"/>
      <c r="D1058" s="545"/>
      <c r="E1058" s="545"/>
      <c r="F1058" s="546"/>
    </row>
    <row r="1059" spans="1:6" s="542" customFormat="1" ht="15">
      <c r="A1059" s="544"/>
      <c r="B1059" s="545"/>
      <c r="C1059" s="545"/>
      <c r="D1059" s="545"/>
      <c r="E1059" s="545"/>
      <c r="F1059" s="546"/>
    </row>
    <row r="1060" spans="1:6" s="542" customFormat="1" ht="15">
      <c r="A1060" s="544"/>
      <c r="B1060" s="545"/>
      <c r="C1060" s="545"/>
      <c r="D1060" s="545"/>
      <c r="E1060" s="545"/>
      <c r="F1060" s="546"/>
    </row>
    <row r="1061" spans="1:6" s="542" customFormat="1" ht="15">
      <c r="A1061" s="544"/>
      <c r="B1061" s="545"/>
      <c r="C1061" s="545"/>
      <c r="D1061" s="545"/>
      <c r="E1061" s="545"/>
      <c r="F1061" s="546"/>
    </row>
    <row r="1062" spans="1:6" s="542" customFormat="1" ht="15">
      <c r="A1062" s="544"/>
      <c r="B1062" s="545"/>
      <c r="C1062" s="545"/>
      <c r="D1062" s="545"/>
      <c r="E1062" s="545"/>
      <c r="F1062" s="546"/>
    </row>
    <row r="1063" spans="1:6" s="542" customFormat="1" ht="15">
      <c r="A1063" s="544"/>
      <c r="B1063" s="545"/>
      <c r="C1063" s="545"/>
      <c r="D1063" s="545"/>
      <c r="E1063" s="545"/>
      <c r="F1063" s="546"/>
    </row>
    <row r="1064" spans="1:6" s="542" customFormat="1" ht="15">
      <c r="A1064" s="544"/>
      <c r="B1064" s="545"/>
      <c r="C1064" s="545"/>
      <c r="D1064" s="545"/>
      <c r="E1064" s="545"/>
      <c r="F1064" s="546"/>
    </row>
    <row r="1065" spans="1:6" s="542" customFormat="1" ht="15">
      <c r="A1065" s="544"/>
      <c r="B1065" s="545"/>
      <c r="C1065" s="545"/>
      <c r="D1065" s="545"/>
      <c r="E1065" s="545"/>
      <c r="F1065" s="546"/>
    </row>
    <row r="1066" spans="1:6" s="542" customFormat="1" ht="15">
      <c r="A1066" s="544"/>
      <c r="B1066" s="545"/>
      <c r="C1066" s="545"/>
      <c r="D1066" s="545"/>
      <c r="E1066" s="545"/>
      <c r="F1066" s="546"/>
    </row>
    <row r="1067" spans="1:6" s="542" customFormat="1" ht="15">
      <c r="A1067" s="544"/>
      <c r="B1067" s="545"/>
      <c r="C1067" s="545"/>
      <c r="D1067" s="545"/>
      <c r="E1067" s="545"/>
      <c r="F1067" s="546"/>
    </row>
    <row r="1068" spans="1:6" s="542" customFormat="1" ht="15">
      <c r="A1068" s="544"/>
      <c r="B1068" s="545"/>
      <c r="C1068" s="545"/>
      <c r="D1068" s="545"/>
      <c r="E1068" s="545"/>
      <c r="F1068" s="546"/>
    </row>
    <row r="1069" spans="1:6" s="542" customFormat="1" ht="15">
      <c r="A1069" s="544"/>
      <c r="B1069" s="545"/>
      <c r="C1069" s="545"/>
      <c r="D1069" s="545"/>
      <c r="E1069" s="545"/>
      <c r="F1069" s="546"/>
    </row>
    <row r="1070" spans="1:6" s="542" customFormat="1" ht="15">
      <c r="A1070" s="544"/>
      <c r="B1070" s="545"/>
      <c r="C1070" s="545"/>
      <c r="D1070" s="545"/>
      <c r="E1070" s="545"/>
      <c r="F1070" s="546"/>
    </row>
    <row r="1071" spans="1:6" s="542" customFormat="1" ht="15">
      <c r="A1071" s="544"/>
      <c r="B1071" s="545"/>
      <c r="C1071" s="545"/>
      <c r="D1071" s="545"/>
      <c r="E1071" s="545"/>
      <c r="F1071" s="546"/>
    </row>
    <row r="1072" spans="1:6" s="542" customFormat="1" ht="15">
      <c r="A1072" s="544"/>
      <c r="B1072" s="545"/>
      <c r="C1072" s="545"/>
      <c r="D1072" s="545"/>
      <c r="E1072" s="545"/>
      <c r="F1072" s="546"/>
    </row>
    <row r="1073" spans="1:6" s="542" customFormat="1" ht="15">
      <c r="A1073" s="544"/>
      <c r="B1073" s="545"/>
      <c r="C1073" s="545"/>
      <c r="D1073" s="545"/>
      <c r="E1073" s="545"/>
      <c r="F1073" s="546"/>
    </row>
    <row r="1074" spans="1:6" s="542" customFormat="1" ht="15">
      <c r="A1074" s="544"/>
      <c r="B1074" s="545"/>
      <c r="C1074" s="545"/>
      <c r="D1074" s="545"/>
      <c r="E1074" s="545"/>
      <c r="F1074" s="546"/>
    </row>
    <row r="1075" spans="1:6" s="542" customFormat="1" ht="15">
      <c r="A1075" s="544"/>
      <c r="B1075" s="545"/>
      <c r="C1075" s="545"/>
      <c r="D1075" s="545"/>
      <c r="E1075" s="545"/>
      <c r="F1075" s="546"/>
    </row>
    <row r="1076" spans="1:6" s="542" customFormat="1" ht="15">
      <c r="A1076" s="544"/>
      <c r="B1076" s="545"/>
      <c r="C1076" s="545"/>
      <c r="D1076" s="545"/>
      <c r="E1076" s="545"/>
      <c r="F1076" s="546"/>
    </row>
    <row r="1077" spans="1:6" s="542" customFormat="1" ht="15">
      <c r="A1077" s="544"/>
      <c r="B1077" s="545"/>
      <c r="C1077" s="545"/>
      <c r="D1077" s="545"/>
      <c r="E1077" s="545"/>
      <c r="F1077" s="546"/>
    </row>
    <row r="1078" spans="1:6" s="542" customFormat="1" ht="15">
      <c r="A1078" s="544"/>
      <c r="B1078" s="545"/>
      <c r="C1078" s="545"/>
      <c r="D1078" s="545"/>
      <c r="E1078" s="545"/>
      <c r="F1078" s="546"/>
    </row>
    <row r="1079" spans="1:6" s="542" customFormat="1" ht="15">
      <c r="A1079" s="544"/>
      <c r="B1079" s="545"/>
      <c r="C1079" s="545"/>
      <c r="D1079" s="545"/>
      <c r="E1079" s="545"/>
      <c r="F1079" s="546"/>
    </row>
    <row r="1080" spans="1:6" s="542" customFormat="1" ht="15">
      <c r="A1080" s="544"/>
      <c r="B1080" s="545"/>
      <c r="C1080" s="545"/>
      <c r="D1080" s="545"/>
      <c r="E1080" s="545"/>
      <c r="F1080" s="546"/>
    </row>
    <row r="1081" spans="1:6" s="542" customFormat="1" ht="15">
      <c r="A1081" s="544"/>
      <c r="B1081" s="545"/>
      <c r="C1081" s="545"/>
      <c r="D1081" s="545"/>
      <c r="E1081" s="545"/>
      <c r="F1081" s="546"/>
    </row>
    <row r="1082" spans="1:6" s="542" customFormat="1" ht="15">
      <c r="A1082" s="544"/>
      <c r="B1082" s="545"/>
      <c r="C1082" s="545"/>
      <c r="D1082" s="545"/>
      <c r="E1082" s="545"/>
      <c r="F1082" s="546"/>
    </row>
    <row r="1083" spans="1:6" s="542" customFormat="1" ht="15">
      <c r="A1083" s="544"/>
      <c r="B1083" s="545"/>
      <c r="C1083" s="545"/>
      <c r="D1083" s="545"/>
      <c r="E1083" s="545"/>
      <c r="F1083" s="546"/>
    </row>
    <row r="1084" spans="1:6" s="542" customFormat="1" ht="15">
      <c r="A1084" s="544"/>
      <c r="B1084" s="545"/>
      <c r="C1084" s="545"/>
      <c r="D1084" s="545"/>
      <c r="E1084" s="545"/>
      <c r="F1084" s="546"/>
    </row>
    <row r="1085" spans="1:6" s="542" customFormat="1" ht="15">
      <c r="A1085" s="544"/>
      <c r="B1085" s="545"/>
      <c r="C1085" s="545"/>
      <c r="D1085" s="545"/>
      <c r="E1085" s="545"/>
      <c r="F1085" s="546"/>
    </row>
    <row r="1086" spans="1:6" s="542" customFormat="1" ht="15">
      <c r="A1086" s="544"/>
      <c r="B1086" s="545"/>
      <c r="C1086" s="545"/>
      <c r="D1086" s="545"/>
      <c r="E1086" s="545"/>
      <c r="F1086" s="546"/>
    </row>
    <row r="1087" spans="1:6" s="542" customFormat="1" ht="15">
      <c r="A1087" s="544"/>
      <c r="B1087" s="545"/>
      <c r="C1087" s="545"/>
      <c r="D1087" s="545"/>
      <c r="E1087" s="545"/>
      <c r="F1087" s="546"/>
    </row>
    <row r="1088" spans="1:6" s="542" customFormat="1" ht="15">
      <c r="A1088" s="544"/>
      <c r="B1088" s="545"/>
      <c r="C1088" s="545"/>
      <c r="D1088" s="545"/>
      <c r="E1088" s="545"/>
      <c r="F1088" s="546"/>
    </row>
    <row r="1089" spans="1:6" s="542" customFormat="1" ht="15">
      <c r="A1089" s="544"/>
      <c r="B1089" s="545"/>
      <c r="C1089" s="545"/>
      <c r="D1089" s="545"/>
      <c r="E1089" s="545"/>
      <c r="F1089" s="546"/>
    </row>
    <row r="1090" spans="1:6" s="542" customFormat="1" ht="15">
      <c r="A1090" s="544"/>
      <c r="B1090" s="545"/>
      <c r="C1090" s="545"/>
      <c r="D1090" s="545"/>
      <c r="E1090" s="545"/>
      <c r="F1090" s="546"/>
    </row>
    <row r="1091" spans="1:6" s="542" customFormat="1" ht="15">
      <c r="A1091" s="544"/>
      <c r="B1091" s="545"/>
      <c r="C1091" s="545"/>
      <c r="D1091" s="545"/>
      <c r="E1091" s="545"/>
      <c r="F1091" s="546"/>
    </row>
    <row r="1092" spans="1:6" s="542" customFormat="1" ht="15">
      <c r="A1092" s="544"/>
      <c r="B1092" s="545"/>
      <c r="C1092" s="545"/>
      <c r="D1092" s="545"/>
      <c r="E1092" s="545"/>
      <c r="F1092" s="546"/>
    </row>
    <row r="1093" spans="1:6" s="542" customFormat="1" ht="15">
      <c r="A1093" s="544"/>
      <c r="B1093" s="545"/>
      <c r="C1093" s="545"/>
      <c r="D1093" s="545"/>
      <c r="E1093" s="545"/>
      <c r="F1093" s="546"/>
    </row>
    <row r="1094" spans="1:6" s="542" customFormat="1" ht="15">
      <c r="A1094" s="544"/>
      <c r="B1094" s="545"/>
      <c r="C1094" s="545"/>
      <c r="D1094" s="545"/>
      <c r="E1094" s="545"/>
      <c r="F1094" s="546"/>
    </row>
    <row r="1095" spans="1:6" s="542" customFormat="1" ht="15">
      <c r="A1095" s="544"/>
      <c r="B1095" s="545"/>
      <c r="C1095" s="545"/>
      <c r="D1095" s="545"/>
      <c r="E1095" s="545"/>
      <c r="F1095" s="546"/>
    </row>
    <row r="1096" spans="1:6" s="542" customFormat="1" ht="15">
      <c r="A1096" s="544"/>
      <c r="B1096" s="545"/>
      <c r="C1096" s="545"/>
      <c r="D1096" s="545"/>
      <c r="E1096" s="545"/>
      <c r="F1096" s="546"/>
    </row>
    <row r="1097" spans="1:6" s="542" customFormat="1" ht="15">
      <c r="A1097" s="544"/>
      <c r="B1097" s="545"/>
      <c r="C1097" s="545"/>
      <c r="D1097" s="545"/>
      <c r="E1097" s="545"/>
      <c r="F1097" s="546"/>
    </row>
    <row r="1098" spans="1:6" s="542" customFormat="1" ht="15">
      <c r="A1098" s="544"/>
      <c r="B1098" s="545"/>
      <c r="C1098" s="545"/>
      <c r="D1098" s="545"/>
      <c r="E1098" s="545"/>
      <c r="F1098" s="546"/>
    </row>
    <row r="1099" spans="1:6" s="542" customFormat="1" ht="15">
      <c r="A1099" s="544"/>
      <c r="B1099" s="545"/>
      <c r="C1099" s="545"/>
      <c r="D1099" s="545"/>
      <c r="E1099" s="545"/>
      <c r="F1099" s="546"/>
    </row>
    <row r="1100" spans="1:6" s="542" customFormat="1" ht="15">
      <c r="A1100" s="544"/>
      <c r="B1100" s="545"/>
      <c r="C1100" s="545"/>
      <c r="D1100" s="545"/>
      <c r="E1100" s="545"/>
      <c r="F1100" s="546"/>
    </row>
    <row r="1101" spans="1:6" s="542" customFormat="1" ht="15">
      <c r="A1101" s="544"/>
      <c r="B1101" s="545"/>
      <c r="C1101" s="545"/>
      <c r="D1101" s="545"/>
      <c r="E1101" s="545"/>
      <c r="F1101" s="546"/>
    </row>
    <row r="1102" spans="1:6" s="542" customFormat="1" ht="15">
      <c r="A1102" s="544"/>
      <c r="B1102" s="545"/>
      <c r="C1102" s="545"/>
      <c r="D1102" s="545"/>
      <c r="E1102" s="545"/>
      <c r="F1102" s="546"/>
    </row>
    <row r="1103" spans="1:6" s="542" customFormat="1" ht="15">
      <c r="A1103" s="544"/>
      <c r="B1103" s="545"/>
      <c r="C1103" s="545"/>
      <c r="D1103" s="545"/>
      <c r="E1103" s="545"/>
      <c r="F1103" s="546"/>
    </row>
    <row r="1104" spans="1:6" s="542" customFormat="1" ht="15">
      <c r="A1104" s="544"/>
      <c r="B1104" s="545"/>
      <c r="C1104" s="545"/>
      <c r="D1104" s="545"/>
      <c r="E1104" s="545"/>
      <c r="F1104" s="546"/>
    </row>
    <row r="1105" spans="1:6" s="542" customFormat="1" ht="15">
      <c r="A1105" s="544"/>
      <c r="B1105" s="545"/>
      <c r="C1105" s="545"/>
      <c r="D1105" s="545"/>
      <c r="E1105" s="545"/>
      <c r="F1105" s="546"/>
    </row>
    <row r="1106" spans="1:6" s="542" customFormat="1" ht="15">
      <c r="A1106" s="544"/>
      <c r="B1106" s="545"/>
      <c r="C1106" s="545"/>
      <c r="D1106" s="545"/>
      <c r="E1106" s="545"/>
      <c r="F1106" s="546"/>
    </row>
    <row r="1107" spans="1:6" s="542" customFormat="1" ht="15">
      <c r="A1107" s="544"/>
      <c r="B1107" s="545"/>
      <c r="C1107" s="545"/>
      <c r="D1107" s="545"/>
      <c r="E1107" s="545"/>
      <c r="F1107" s="546"/>
    </row>
    <row r="1108" spans="1:6" s="542" customFormat="1" ht="15">
      <c r="A1108" s="544"/>
      <c r="B1108" s="545"/>
      <c r="C1108" s="545"/>
      <c r="D1108" s="545"/>
      <c r="E1108" s="545"/>
      <c r="F1108" s="546"/>
    </row>
    <row r="1109" spans="1:6" s="542" customFormat="1" ht="15">
      <c r="A1109" s="544"/>
      <c r="B1109" s="545"/>
      <c r="C1109" s="545"/>
      <c r="D1109" s="545"/>
      <c r="E1109" s="545"/>
      <c r="F1109" s="546"/>
    </row>
    <row r="1110" spans="1:6" s="542" customFormat="1" ht="15">
      <c r="A1110" s="544"/>
      <c r="B1110" s="545"/>
      <c r="C1110" s="545"/>
      <c r="D1110" s="545"/>
      <c r="E1110" s="545"/>
      <c r="F1110" s="546"/>
    </row>
    <row r="1111" spans="1:6" s="542" customFormat="1" ht="15">
      <c r="A1111" s="544"/>
      <c r="B1111" s="545"/>
      <c r="C1111" s="545"/>
      <c r="D1111" s="545"/>
      <c r="E1111" s="545"/>
      <c r="F1111" s="546"/>
    </row>
    <row r="1112" spans="1:6" s="542" customFormat="1" ht="15">
      <c r="A1112" s="544"/>
      <c r="B1112" s="545"/>
      <c r="C1112" s="545"/>
      <c r="D1112" s="545"/>
      <c r="E1112" s="545"/>
      <c r="F1112" s="546"/>
    </row>
    <row r="1113" spans="1:6" s="542" customFormat="1" ht="15">
      <c r="A1113" s="544"/>
      <c r="B1113" s="545"/>
      <c r="C1113" s="545"/>
      <c r="D1113" s="545"/>
      <c r="E1113" s="545"/>
      <c r="F1113" s="546"/>
    </row>
    <row r="1114" spans="1:6" s="542" customFormat="1" ht="15">
      <c r="A1114" s="544"/>
      <c r="B1114" s="545"/>
      <c r="C1114" s="545"/>
      <c r="D1114" s="545"/>
      <c r="E1114" s="545"/>
      <c r="F1114" s="546"/>
    </row>
    <row r="1115" spans="1:6" s="542" customFormat="1" ht="15">
      <c r="A1115" s="544"/>
      <c r="B1115" s="545"/>
      <c r="C1115" s="545"/>
      <c r="D1115" s="545"/>
      <c r="E1115" s="545"/>
      <c r="F1115" s="546"/>
    </row>
    <row r="1116" spans="1:6" s="542" customFormat="1" ht="15">
      <c r="A1116" s="544"/>
      <c r="B1116" s="545"/>
      <c r="C1116" s="545"/>
      <c r="D1116" s="545"/>
      <c r="E1116" s="545"/>
      <c r="F1116" s="546"/>
    </row>
    <row r="1117" spans="1:6" s="542" customFormat="1" ht="15">
      <c r="A1117" s="544"/>
      <c r="B1117" s="545"/>
      <c r="C1117" s="545"/>
      <c r="D1117" s="545"/>
      <c r="E1117" s="545"/>
      <c r="F1117" s="546"/>
    </row>
    <row r="1118" spans="1:6" s="542" customFormat="1" ht="15">
      <c r="A1118" s="544"/>
      <c r="B1118" s="545"/>
      <c r="C1118" s="545"/>
      <c r="D1118" s="545"/>
      <c r="E1118" s="545"/>
      <c r="F1118" s="546"/>
    </row>
    <row r="1119" spans="1:6" s="542" customFormat="1" ht="15">
      <c r="A1119" s="544"/>
      <c r="B1119" s="545"/>
      <c r="C1119" s="545"/>
      <c r="D1119" s="545"/>
      <c r="E1119" s="545"/>
      <c r="F1119" s="546"/>
    </row>
    <row r="1120" spans="1:6" s="542" customFormat="1" ht="15">
      <c r="A1120" s="544"/>
      <c r="B1120" s="545"/>
      <c r="C1120" s="545"/>
      <c r="D1120" s="545"/>
      <c r="E1120" s="545"/>
      <c r="F1120" s="546"/>
    </row>
    <row r="1121" spans="1:6" s="542" customFormat="1" ht="15">
      <c r="A1121" s="544"/>
      <c r="B1121" s="545"/>
      <c r="C1121" s="545"/>
      <c r="D1121" s="545"/>
      <c r="E1121" s="545"/>
      <c r="F1121" s="546"/>
    </row>
    <row r="1122" spans="1:6" s="542" customFormat="1" ht="15">
      <c r="A1122" s="544"/>
      <c r="B1122" s="545"/>
      <c r="C1122" s="545"/>
      <c r="D1122" s="545"/>
      <c r="E1122" s="545"/>
      <c r="F1122" s="546"/>
    </row>
    <row r="1123" spans="1:6" s="542" customFormat="1" ht="15">
      <c r="A1123" s="544"/>
      <c r="B1123" s="545"/>
      <c r="C1123" s="545"/>
      <c r="D1123" s="545"/>
      <c r="E1123" s="545"/>
      <c r="F1123" s="546"/>
    </row>
    <row r="1124" spans="1:6" s="542" customFormat="1" ht="15">
      <c r="A1124" s="544"/>
      <c r="B1124" s="545"/>
      <c r="C1124" s="545"/>
      <c r="D1124" s="545"/>
      <c r="E1124" s="545"/>
      <c r="F1124" s="546"/>
    </row>
    <row r="1125" spans="1:6" s="542" customFormat="1" ht="15">
      <c r="A1125" s="544"/>
      <c r="B1125" s="545"/>
      <c r="C1125" s="545"/>
      <c r="D1125" s="545"/>
      <c r="E1125" s="545"/>
      <c r="F1125" s="546"/>
    </row>
    <row r="1126" spans="1:6" s="542" customFormat="1" ht="15">
      <c r="A1126" s="544"/>
      <c r="B1126" s="545"/>
      <c r="C1126" s="545"/>
      <c r="D1126" s="545"/>
      <c r="E1126" s="545"/>
      <c r="F1126" s="546"/>
    </row>
    <row r="1127" spans="1:6" s="542" customFormat="1" ht="15">
      <c r="A1127" s="544"/>
      <c r="B1127" s="545"/>
      <c r="C1127" s="545"/>
      <c r="D1127" s="545"/>
      <c r="E1127" s="545"/>
      <c r="F1127" s="546"/>
    </row>
    <row r="1128" spans="1:6" s="542" customFormat="1" ht="15">
      <c r="A1128" s="544"/>
      <c r="B1128" s="545"/>
      <c r="C1128" s="545"/>
      <c r="D1128" s="545"/>
      <c r="E1128" s="545"/>
      <c r="F1128" s="546"/>
    </row>
    <row r="1129" spans="1:6" s="542" customFormat="1" ht="15">
      <c r="A1129" s="544"/>
      <c r="B1129" s="545"/>
      <c r="C1129" s="545"/>
      <c r="D1129" s="545"/>
      <c r="E1129" s="545"/>
      <c r="F1129" s="546"/>
    </row>
    <row r="1130" spans="1:6" s="542" customFormat="1" ht="15">
      <c r="A1130" s="544"/>
      <c r="B1130" s="545"/>
      <c r="C1130" s="545"/>
      <c r="D1130" s="545"/>
      <c r="E1130" s="545"/>
      <c r="F1130" s="546"/>
    </row>
    <row r="1131" spans="1:6" s="542" customFormat="1" ht="15">
      <c r="A1131" s="544"/>
      <c r="B1131" s="545"/>
      <c r="C1131" s="545"/>
      <c r="D1131" s="545"/>
      <c r="E1131" s="545"/>
      <c r="F1131" s="546"/>
    </row>
    <row r="1132" spans="1:6" s="542" customFormat="1" ht="15">
      <c r="A1132" s="544"/>
      <c r="B1132" s="545"/>
      <c r="C1132" s="545"/>
      <c r="D1132" s="545"/>
      <c r="E1132" s="545"/>
      <c r="F1132" s="546"/>
    </row>
    <row r="1133" spans="1:6" s="542" customFormat="1" ht="15">
      <c r="A1133" s="544"/>
      <c r="B1133" s="545"/>
      <c r="C1133" s="545"/>
      <c r="D1133" s="545"/>
      <c r="E1133" s="545"/>
      <c r="F1133" s="546"/>
    </row>
    <row r="1134" spans="1:6" s="542" customFormat="1" ht="15">
      <c r="A1134" s="544"/>
      <c r="B1134" s="545"/>
      <c r="C1134" s="545"/>
      <c r="D1134" s="545"/>
      <c r="E1134" s="545"/>
      <c r="F1134" s="546"/>
    </row>
    <row r="1135" spans="1:6" s="542" customFormat="1" ht="15">
      <c r="A1135" s="544"/>
      <c r="B1135" s="545"/>
      <c r="C1135" s="545"/>
      <c r="D1135" s="545"/>
      <c r="E1135" s="545"/>
      <c r="F1135" s="546"/>
    </row>
    <row r="1136" spans="1:6" s="542" customFormat="1" ht="15">
      <c r="A1136" s="544"/>
      <c r="B1136" s="545"/>
      <c r="C1136" s="545"/>
      <c r="D1136" s="545"/>
      <c r="E1136" s="545"/>
      <c r="F1136" s="546"/>
    </row>
    <row r="1137" spans="1:6" s="542" customFormat="1" ht="15">
      <c r="A1137" s="544"/>
      <c r="B1137" s="545"/>
      <c r="C1137" s="545"/>
      <c r="D1137" s="545"/>
      <c r="E1137" s="545"/>
      <c r="F1137" s="546"/>
    </row>
    <row r="1138" spans="1:6" s="542" customFormat="1" ht="15">
      <c r="A1138" s="544"/>
      <c r="B1138" s="545"/>
      <c r="C1138" s="545"/>
      <c r="D1138" s="545"/>
      <c r="E1138" s="545"/>
      <c r="F1138" s="546"/>
    </row>
    <row r="1139" spans="1:6" s="542" customFormat="1" ht="15">
      <c r="A1139" s="544"/>
      <c r="B1139" s="545"/>
      <c r="C1139" s="545"/>
      <c r="D1139" s="545"/>
      <c r="E1139" s="545"/>
      <c r="F1139" s="546"/>
    </row>
    <row r="1140" spans="1:6" s="542" customFormat="1" ht="15">
      <c r="A1140" s="544"/>
      <c r="B1140" s="545"/>
      <c r="C1140" s="545"/>
      <c r="D1140" s="545"/>
      <c r="E1140" s="545"/>
      <c r="F1140" s="546"/>
    </row>
    <row r="1141" spans="1:6" s="542" customFormat="1" ht="15">
      <c r="A1141" s="544"/>
      <c r="B1141" s="545"/>
      <c r="C1141" s="545"/>
      <c r="D1141" s="545"/>
      <c r="E1141" s="545"/>
      <c r="F1141" s="546"/>
    </row>
    <row r="1142" spans="1:6" s="542" customFormat="1" ht="15">
      <c r="A1142" s="544"/>
      <c r="B1142" s="545"/>
      <c r="C1142" s="545"/>
      <c r="D1142" s="545"/>
      <c r="E1142" s="545"/>
      <c r="F1142" s="546"/>
    </row>
    <row r="1143" spans="1:6" s="542" customFormat="1" ht="15">
      <c r="A1143" s="544"/>
      <c r="B1143" s="545"/>
      <c r="C1143" s="545"/>
      <c r="D1143" s="545"/>
      <c r="E1143" s="545"/>
      <c r="F1143" s="546"/>
    </row>
    <row r="1144" spans="1:6" s="542" customFormat="1" ht="15">
      <c r="A1144" s="544"/>
      <c r="B1144" s="545"/>
      <c r="C1144" s="545"/>
      <c r="D1144" s="545"/>
      <c r="E1144" s="545"/>
      <c r="F1144" s="546"/>
    </row>
    <row r="1145" spans="1:6" s="542" customFormat="1" ht="15">
      <c r="A1145" s="544"/>
      <c r="B1145" s="545"/>
      <c r="C1145" s="545"/>
      <c r="D1145" s="545"/>
      <c r="E1145" s="545"/>
      <c r="F1145" s="546"/>
    </row>
    <row r="1146" spans="1:6" s="542" customFormat="1" ht="15">
      <c r="A1146" s="544"/>
      <c r="B1146" s="545"/>
      <c r="C1146" s="545"/>
      <c r="D1146" s="545"/>
      <c r="E1146" s="545"/>
      <c r="F1146" s="546"/>
    </row>
    <row r="1147" spans="1:6" s="542" customFormat="1" ht="15">
      <c r="A1147" s="544"/>
      <c r="B1147" s="545"/>
      <c r="C1147" s="545"/>
      <c r="D1147" s="545"/>
      <c r="E1147" s="545"/>
      <c r="F1147" s="546"/>
    </row>
    <row r="1148" spans="1:6" s="542" customFormat="1" ht="15">
      <c r="A1148" s="544"/>
      <c r="B1148" s="545"/>
      <c r="C1148" s="545"/>
      <c r="D1148" s="545"/>
      <c r="E1148" s="545"/>
      <c r="F1148" s="546"/>
    </row>
    <row r="1149" spans="1:6" s="542" customFormat="1" ht="15">
      <c r="A1149" s="544"/>
      <c r="B1149" s="545"/>
      <c r="C1149" s="545"/>
      <c r="D1149" s="545"/>
      <c r="E1149" s="545"/>
      <c r="F1149" s="546"/>
    </row>
    <row r="1150" spans="1:6" s="542" customFormat="1" ht="15">
      <c r="A1150" s="544"/>
      <c r="B1150" s="545"/>
      <c r="C1150" s="545"/>
      <c r="D1150" s="545"/>
      <c r="E1150" s="545"/>
      <c r="F1150" s="546"/>
    </row>
    <row r="1151" spans="1:6" s="542" customFormat="1" ht="15">
      <c r="A1151" s="544"/>
      <c r="B1151" s="545"/>
      <c r="C1151" s="545"/>
      <c r="D1151" s="545"/>
      <c r="E1151" s="545"/>
      <c r="F1151" s="546"/>
    </row>
    <row r="1152" spans="1:6" s="542" customFormat="1" ht="15">
      <c r="A1152" s="544"/>
      <c r="B1152" s="545"/>
      <c r="C1152" s="545"/>
      <c r="D1152" s="545"/>
      <c r="E1152" s="545"/>
      <c r="F1152" s="546"/>
    </row>
    <row r="1153" spans="1:6" s="542" customFormat="1" ht="15">
      <c r="A1153" s="544"/>
      <c r="B1153" s="545"/>
      <c r="C1153" s="545"/>
      <c r="D1153" s="545"/>
      <c r="E1153" s="545"/>
      <c r="F1153" s="546"/>
    </row>
    <row r="1154" spans="1:6" s="542" customFormat="1" ht="15">
      <c r="A1154" s="544"/>
      <c r="B1154" s="545"/>
      <c r="C1154" s="545"/>
      <c r="D1154" s="545"/>
      <c r="E1154" s="545"/>
      <c r="F1154" s="546"/>
    </row>
    <row r="1155" spans="1:6" s="542" customFormat="1" ht="15">
      <c r="A1155" s="544"/>
      <c r="B1155" s="545"/>
      <c r="C1155" s="545"/>
      <c r="D1155" s="545"/>
      <c r="E1155" s="545"/>
      <c r="F1155" s="546"/>
    </row>
    <row r="1156" spans="1:6" s="542" customFormat="1" ht="15">
      <c r="A1156" s="544"/>
      <c r="B1156" s="545"/>
      <c r="C1156" s="545"/>
      <c r="D1156" s="545"/>
      <c r="E1156" s="545"/>
      <c r="F1156" s="546"/>
    </row>
    <row r="1157" spans="1:6" s="542" customFormat="1" ht="15">
      <c r="A1157" s="544"/>
      <c r="B1157" s="545"/>
      <c r="C1157" s="545"/>
      <c r="D1157" s="545"/>
      <c r="E1157" s="545"/>
      <c r="F1157" s="546"/>
    </row>
    <row r="1158" spans="1:6" s="542" customFormat="1" ht="15">
      <c r="A1158" s="544"/>
      <c r="B1158" s="545"/>
      <c r="C1158" s="545"/>
      <c r="D1158" s="545"/>
      <c r="E1158" s="545"/>
      <c r="F1158" s="546"/>
    </row>
    <row r="1159" spans="1:6" s="542" customFormat="1" ht="15">
      <c r="A1159" s="544"/>
      <c r="B1159" s="545"/>
      <c r="C1159" s="545"/>
      <c r="D1159" s="545"/>
      <c r="E1159" s="545"/>
      <c r="F1159" s="546"/>
    </row>
    <row r="1160" spans="1:6" s="542" customFormat="1" ht="15">
      <c r="A1160" s="544"/>
      <c r="B1160" s="545"/>
      <c r="C1160" s="545"/>
      <c r="D1160" s="545"/>
      <c r="E1160" s="545"/>
      <c r="F1160" s="546"/>
    </row>
    <row r="1161" spans="1:6" s="542" customFormat="1" ht="15">
      <c r="A1161" s="544"/>
      <c r="B1161" s="545"/>
      <c r="C1161" s="545"/>
      <c r="D1161" s="545"/>
      <c r="E1161" s="545"/>
      <c r="F1161" s="546"/>
    </row>
    <row r="1162" spans="1:6" s="542" customFormat="1" ht="15">
      <c r="A1162" s="544"/>
      <c r="B1162" s="545"/>
      <c r="C1162" s="545"/>
      <c r="D1162" s="545"/>
      <c r="E1162" s="545"/>
      <c r="F1162" s="546"/>
    </row>
    <row r="1163" spans="1:6" s="542" customFormat="1" ht="15">
      <c r="A1163" s="544"/>
      <c r="B1163" s="545"/>
      <c r="C1163" s="545"/>
      <c r="D1163" s="545"/>
      <c r="E1163" s="545"/>
      <c r="F1163" s="546"/>
    </row>
    <row r="1164" spans="1:6" s="542" customFormat="1" ht="15">
      <c r="A1164" s="544"/>
      <c r="B1164" s="545"/>
      <c r="C1164" s="545"/>
      <c r="D1164" s="545"/>
      <c r="E1164" s="545"/>
      <c r="F1164" s="546"/>
    </row>
    <row r="1165" spans="1:6" s="542" customFormat="1" ht="15">
      <c r="A1165" s="544"/>
      <c r="B1165" s="545"/>
      <c r="C1165" s="545"/>
      <c r="D1165" s="545"/>
      <c r="E1165" s="545"/>
      <c r="F1165" s="546"/>
    </row>
    <row r="1166" spans="1:6" s="542" customFormat="1" ht="15">
      <c r="A1166" s="544"/>
      <c r="B1166" s="545"/>
      <c r="C1166" s="545"/>
      <c r="D1166" s="545"/>
      <c r="E1166" s="545"/>
      <c r="F1166" s="546"/>
    </row>
    <row r="1167" spans="1:6" s="542" customFormat="1" ht="15">
      <c r="A1167" s="544"/>
      <c r="B1167" s="545"/>
      <c r="C1167" s="545"/>
      <c r="D1167" s="545"/>
      <c r="E1167" s="545"/>
      <c r="F1167" s="546"/>
    </row>
    <row r="1168" spans="1:6" s="542" customFormat="1" ht="15">
      <c r="A1168" s="544"/>
      <c r="B1168" s="545"/>
      <c r="C1168" s="545"/>
      <c r="D1168" s="545"/>
      <c r="E1168" s="545"/>
      <c r="F1168" s="546"/>
    </row>
    <row r="1169" spans="1:6" s="542" customFormat="1" ht="15">
      <c r="A1169" s="544"/>
      <c r="B1169" s="545"/>
      <c r="C1169" s="545"/>
      <c r="D1169" s="545"/>
      <c r="E1169" s="545"/>
      <c r="F1169" s="546"/>
    </row>
    <row r="1170" spans="1:6" s="542" customFormat="1" ht="15">
      <c r="A1170" s="544"/>
      <c r="B1170" s="545"/>
      <c r="C1170" s="545"/>
      <c r="D1170" s="545"/>
      <c r="E1170" s="545"/>
      <c r="F1170" s="546"/>
    </row>
    <row r="1171" spans="1:6" s="542" customFormat="1" ht="15">
      <c r="A1171" s="544"/>
      <c r="B1171" s="545"/>
      <c r="C1171" s="545"/>
      <c r="D1171" s="545"/>
      <c r="E1171" s="545"/>
      <c r="F1171" s="546"/>
    </row>
    <row r="1172" spans="1:6" s="542" customFormat="1" ht="15">
      <c r="A1172" s="544"/>
      <c r="B1172" s="545"/>
      <c r="C1172" s="545"/>
      <c r="D1172" s="545"/>
      <c r="E1172" s="545"/>
      <c r="F1172" s="546"/>
    </row>
    <row r="1173" spans="1:6" s="542" customFormat="1" ht="15">
      <c r="A1173" s="544"/>
      <c r="B1173" s="545"/>
      <c r="C1173" s="545"/>
      <c r="D1173" s="545"/>
      <c r="E1173" s="545"/>
      <c r="F1173" s="546"/>
    </row>
    <row r="1174" spans="1:6" s="542" customFormat="1" ht="15">
      <c r="A1174" s="544"/>
      <c r="B1174" s="545"/>
      <c r="C1174" s="545"/>
      <c r="D1174" s="545"/>
      <c r="E1174" s="545"/>
      <c r="F1174" s="546"/>
    </row>
    <row r="1175" spans="1:6" s="542" customFormat="1" ht="15">
      <c r="A1175" s="544"/>
      <c r="B1175" s="545"/>
      <c r="C1175" s="545"/>
      <c r="D1175" s="545"/>
      <c r="E1175" s="545"/>
      <c r="F1175" s="546"/>
    </row>
    <row r="1176" spans="1:6" s="542" customFormat="1" ht="15">
      <c r="A1176" s="544"/>
      <c r="B1176" s="545"/>
      <c r="C1176" s="545"/>
      <c r="D1176" s="545"/>
      <c r="E1176" s="545"/>
      <c r="F1176" s="546"/>
    </row>
    <row r="1177" spans="1:6" s="542" customFormat="1" ht="15">
      <c r="A1177" s="544"/>
      <c r="B1177" s="545"/>
      <c r="C1177" s="545"/>
      <c r="D1177" s="545"/>
      <c r="E1177" s="545"/>
      <c r="F1177" s="546"/>
    </row>
    <row r="1178" spans="1:6" s="542" customFormat="1" ht="15">
      <c r="A1178" s="544"/>
      <c r="B1178" s="545"/>
      <c r="C1178" s="545"/>
      <c r="D1178" s="545"/>
      <c r="E1178" s="545"/>
      <c r="F1178" s="546"/>
    </row>
    <row r="1179" spans="1:6" s="542" customFormat="1" ht="15">
      <c r="A1179" s="544"/>
      <c r="B1179" s="545"/>
      <c r="C1179" s="545"/>
      <c r="D1179" s="545"/>
      <c r="E1179" s="545"/>
      <c r="F1179" s="546"/>
    </row>
    <row r="1180" spans="1:6" s="542" customFormat="1" ht="15">
      <c r="A1180" s="544"/>
      <c r="B1180" s="545"/>
      <c r="C1180" s="545"/>
      <c r="D1180" s="545"/>
      <c r="E1180" s="545"/>
      <c r="F1180" s="546"/>
    </row>
    <row r="1181" spans="1:6" s="542" customFormat="1" ht="15">
      <c r="A1181" s="544"/>
      <c r="B1181" s="545"/>
      <c r="C1181" s="545"/>
      <c r="D1181" s="545"/>
      <c r="E1181" s="545"/>
      <c r="F1181" s="546"/>
    </row>
    <row r="1182" spans="1:6" s="542" customFormat="1" ht="15">
      <c r="A1182" s="544"/>
      <c r="B1182" s="545"/>
      <c r="C1182" s="545"/>
      <c r="D1182" s="545"/>
      <c r="E1182" s="545"/>
      <c r="F1182" s="546"/>
    </row>
    <row r="1183" spans="1:6" s="542" customFormat="1" ht="15">
      <c r="A1183" s="544"/>
      <c r="B1183" s="545"/>
      <c r="C1183" s="545"/>
      <c r="D1183" s="545"/>
      <c r="E1183" s="545"/>
      <c r="F1183" s="546"/>
    </row>
    <row r="1184" spans="1:6" s="542" customFormat="1" ht="15">
      <c r="A1184" s="544"/>
      <c r="B1184" s="545"/>
      <c r="C1184" s="545"/>
      <c r="D1184" s="545"/>
      <c r="E1184" s="545"/>
      <c r="F1184" s="546"/>
    </row>
    <row r="1185" spans="1:6" s="542" customFormat="1" ht="15">
      <c r="A1185" s="544"/>
      <c r="B1185" s="545"/>
      <c r="C1185" s="545"/>
      <c r="D1185" s="545"/>
      <c r="E1185" s="545"/>
      <c r="F1185" s="546"/>
    </row>
    <row r="1186" spans="1:6" s="542" customFormat="1" ht="15">
      <c r="A1186" s="544"/>
      <c r="B1186" s="545"/>
      <c r="C1186" s="545"/>
      <c r="D1186" s="545"/>
      <c r="E1186" s="545"/>
      <c r="F1186" s="546"/>
    </row>
    <row r="1187" spans="1:6" s="542" customFormat="1" ht="15">
      <c r="A1187" s="544"/>
      <c r="B1187" s="545"/>
      <c r="C1187" s="545"/>
      <c r="D1187" s="545"/>
      <c r="E1187" s="545"/>
      <c r="F1187" s="546"/>
    </row>
    <row r="1188" spans="1:6" s="542" customFormat="1" ht="15">
      <c r="A1188" s="544"/>
      <c r="B1188" s="545"/>
      <c r="C1188" s="545"/>
      <c r="D1188" s="545"/>
      <c r="E1188" s="545"/>
      <c r="F1188" s="546"/>
    </row>
    <row r="1189" spans="1:6" s="542" customFormat="1" ht="15">
      <c r="A1189" s="544"/>
      <c r="B1189" s="545"/>
      <c r="C1189" s="545"/>
      <c r="D1189" s="545"/>
      <c r="E1189" s="545"/>
      <c r="F1189" s="546"/>
    </row>
    <row r="1190" spans="1:6" s="542" customFormat="1" ht="15">
      <c r="A1190" s="544"/>
      <c r="B1190" s="545"/>
      <c r="C1190" s="545"/>
      <c r="D1190" s="545"/>
      <c r="E1190" s="545"/>
      <c r="F1190" s="546"/>
    </row>
    <row r="1191" spans="1:6" s="542" customFormat="1" ht="15">
      <c r="A1191" s="544"/>
      <c r="B1191" s="545"/>
      <c r="C1191" s="545"/>
      <c r="D1191" s="545"/>
      <c r="E1191" s="545"/>
      <c r="F1191" s="546"/>
    </row>
    <row r="1192" spans="1:6" s="542" customFormat="1" ht="15">
      <c r="A1192" s="544"/>
      <c r="B1192" s="545"/>
      <c r="C1192" s="545"/>
      <c r="D1192" s="545"/>
      <c r="E1192" s="545"/>
      <c r="F1192" s="546"/>
    </row>
    <row r="1193" spans="1:6" s="542" customFormat="1" ht="15">
      <c r="A1193" s="544"/>
      <c r="B1193" s="545"/>
      <c r="C1193" s="545"/>
      <c r="D1193" s="545"/>
      <c r="E1193" s="545"/>
      <c r="F1193" s="546"/>
    </row>
    <row r="1194" spans="1:6" s="542" customFormat="1" ht="15">
      <c r="A1194" s="544"/>
      <c r="B1194" s="545"/>
      <c r="C1194" s="545"/>
      <c r="D1194" s="545"/>
      <c r="E1194" s="545"/>
      <c r="F1194" s="546"/>
    </row>
    <row r="1195" spans="1:6" s="542" customFormat="1" ht="15">
      <c r="A1195" s="544"/>
      <c r="B1195" s="545"/>
      <c r="C1195" s="545"/>
      <c r="D1195" s="545"/>
      <c r="E1195" s="545"/>
      <c r="F1195" s="546"/>
    </row>
    <row r="1196" spans="1:6" s="542" customFormat="1" ht="15">
      <c r="A1196" s="544"/>
      <c r="B1196" s="545"/>
      <c r="C1196" s="545"/>
      <c r="D1196" s="545"/>
      <c r="E1196" s="545"/>
      <c r="F1196" s="546"/>
    </row>
    <row r="1197" spans="1:6" s="542" customFormat="1" ht="15">
      <c r="A1197" s="544"/>
      <c r="B1197" s="545"/>
      <c r="C1197" s="545"/>
      <c r="D1197" s="545"/>
      <c r="E1197" s="545"/>
      <c r="F1197" s="546"/>
    </row>
    <row r="1198" spans="1:6" s="542" customFormat="1" ht="15">
      <c r="A1198" s="544"/>
      <c r="B1198" s="545"/>
      <c r="C1198" s="545"/>
      <c r="D1198" s="545"/>
      <c r="E1198" s="545"/>
      <c r="F1198" s="546"/>
    </row>
    <row r="1199" spans="1:6" s="542" customFormat="1" ht="15">
      <c r="A1199" s="544"/>
      <c r="B1199" s="545"/>
      <c r="C1199" s="545"/>
      <c r="D1199" s="545"/>
      <c r="E1199" s="545"/>
      <c r="F1199" s="546"/>
    </row>
    <row r="1200" spans="1:6" s="542" customFormat="1" ht="15">
      <c r="A1200" s="544"/>
      <c r="B1200" s="545"/>
      <c r="C1200" s="545"/>
      <c r="D1200" s="545"/>
      <c r="E1200" s="545"/>
      <c r="F1200" s="546"/>
    </row>
    <row r="1201" spans="1:6" s="542" customFormat="1" ht="15">
      <c r="A1201" s="544"/>
      <c r="B1201" s="545"/>
      <c r="C1201" s="545"/>
      <c r="D1201" s="545"/>
      <c r="E1201" s="545"/>
      <c r="F1201" s="546"/>
    </row>
    <row r="1202" spans="1:6" s="542" customFormat="1" ht="15">
      <c r="A1202" s="544"/>
      <c r="B1202" s="545"/>
      <c r="C1202" s="545"/>
      <c r="D1202" s="545"/>
      <c r="E1202" s="545"/>
      <c r="F1202" s="546"/>
    </row>
    <row r="1203" spans="1:6" s="542" customFormat="1" ht="15">
      <c r="A1203" s="544"/>
      <c r="B1203" s="545"/>
      <c r="C1203" s="545"/>
      <c r="D1203" s="545"/>
      <c r="E1203" s="545"/>
      <c r="F1203" s="546"/>
    </row>
    <row r="1204" spans="1:6" s="542" customFormat="1" ht="15">
      <c r="A1204" s="544"/>
      <c r="B1204" s="545"/>
      <c r="C1204" s="545"/>
      <c r="D1204" s="545"/>
      <c r="E1204" s="545"/>
      <c r="F1204" s="546"/>
    </row>
    <row r="1205" spans="1:6" s="542" customFormat="1" ht="15">
      <c r="A1205" s="544"/>
      <c r="B1205" s="545"/>
      <c r="C1205" s="545"/>
      <c r="D1205" s="545"/>
      <c r="E1205" s="545"/>
      <c r="F1205" s="546"/>
    </row>
    <row r="1206" spans="1:6" s="542" customFormat="1" ht="15">
      <c r="A1206" s="544"/>
      <c r="B1206" s="545"/>
      <c r="C1206" s="545"/>
      <c r="D1206" s="545"/>
      <c r="E1206" s="545"/>
      <c r="F1206" s="546"/>
    </row>
    <row r="1207" spans="1:6" s="542" customFormat="1" ht="15">
      <c r="A1207" s="544"/>
      <c r="B1207" s="545"/>
      <c r="C1207" s="545"/>
      <c r="D1207" s="545"/>
      <c r="E1207" s="545"/>
      <c r="F1207" s="546"/>
    </row>
    <row r="1208" spans="1:6" s="542" customFormat="1" ht="15">
      <c r="A1208" s="544"/>
      <c r="B1208" s="545"/>
      <c r="C1208" s="545"/>
      <c r="D1208" s="545"/>
      <c r="E1208" s="545"/>
      <c r="F1208" s="546"/>
    </row>
    <row r="1209" spans="1:6" s="542" customFormat="1" ht="15">
      <c r="A1209" s="544"/>
      <c r="B1209" s="545"/>
      <c r="C1209" s="545"/>
      <c r="D1209" s="545"/>
      <c r="E1209" s="545"/>
      <c r="F1209" s="546"/>
    </row>
    <row r="1210" spans="1:6" s="542" customFormat="1" ht="15">
      <c r="A1210" s="544"/>
      <c r="B1210" s="545"/>
      <c r="C1210" s="545"/>
      <c r="D1210" s="545"/>
      <c r="E1210" s="545"/>
      <c r="F1210" s="546"/>
    </row>
    <row r="1211" spans="1:6" s="542" customFormat="1" ht="15">
      <c r="A1211" s="544"/>
      <c r="B1211" s="545"/>
      <c r="C1211" s="545"/>
      <c r="D1211" s="545"/>
      <c r="E1211" s="545"/>
      <c r="F1211" s="546"/>
    </row>
    <row r="1212" spans="1:6" s="542" customFormat="1" ht="15">
      <c r="A1212" s="544"/>
      <c r="B1212" s="545"/>
      <c r="C1212" s="545"/>
      <c r="D1212" s="545"/>
      <c r="E1212" s="545"/>
      <c r="F1212" s="546"/>
    </row>
    <row r="1213" spans="1:6" s="542" customFormat="1" ht="15">
      <c r="A1213" s="544"/>
      <c r="B1213" s="545"/>
      <c r="C1213" s="545"/>
      <c r="D1213" s="545"/>
      <c r="E1213" s="545"/>
      <c r="F1213" s="546"/>
    </row>
    <row r="1214" spans="1:6" s="542" customFormat="1" ht="15">
      <c r="A1214" s="544"/>
      <c r="B1214" s="545"/>
      <c r="C1214" s="545"/>
      <c r="D1214" s="545"/>
      <c r="E1214" s="545"/>
      <c r="F1214" s="546"/>
    </row>
    <row r="1215" spans="1:6" s="542" customFormat="1" ht="15">
      <c r="A1215" s="544"/>
      <c r="B1215" s="545"/>
      <c r="C1215" s="545"/>
      <c r="D1215" s="545"/>
      <c r="E1215" s="545"/>
      <c r="F1215" s="546"/>
    </row>
    <row r="1216" spans="1:6" s="542" customFormat="1" ht="15">
      <c r="A1216" s="544"/>
      <c r="B1216" s="545"/>
      <c r="C1216" s="545"/>
      <c r="D1216" s="545"/>
      <c r="E1216" s="545"/>
      <c r="F1216" s="546"/>
    </row>
    <row r="1217" spans="1:6" s="542" customFormat="1" ht="15">
      <c r="A1217" s="544"/>
      <c r="B1217" s="545"/>
      <c r="C1217" s="545"/>
      <c r="D1217" s="545"/>
      <c r="E1217" s="545"/>
      <c r="F1217" s="546"/>
    </row>
    <row r="1218" spans="1:6" s="542" customFormat="1" ht="15">
      <c r="A1218" s="544"/>
      <c r="B1218" s="545"/>
      <c r="C1218" s="545"/>
      <c r="D1218" s="545"/>
      <c r="E1218" s="545"/>
      <c r="F1218" s="546"/>
    </row>
    <row r="1219" spans="1:6" s="542" customFormat="1" ht="15">
      <c r="A1219" s="544"/>
      <c r="B1219" s="545"/>
      <c r="C1219" s="545"/>
      <c r="D1219" s="545"/>
      <c r="E1219" s="545"/>
      <c r="F1219" s="546"/>
    </row>
    <row r="1220" spans="1:6" s="542" customFormat="1" ht="15">
      <c r="A1220" s="544"/>
      <c r="B1220" s="545"/>
      <c r="C1220" s="545"/>
      <c r="D1220" s="545"/>
      <c r="E1220" s="545"/>
      <c r="F1220" s="546"/>
    </row>
    <row r="1221" spans="1:6" s="542" customFormat="1" ht="15">
      <c r="A1221" s="544"/>
      <c r="B1221" s="545"/>
      <c r="C1221" s="545"/>
      <c r="D1221" s="545"/>
      <c r="E1221" s="545"/>
      <c r="F1221" s="546"/>
    </row>
    <row r="1222" spans="1:6" s="542" customFormat="1" ht="15">
      <c r="A1222" s="544"/>
      <c r="B1222" s="545"/>
      <c r="C1222" s="545"/>
      <c r="D1222" s="545"/>
      <c r="E1222" s="545"/>
      <c r="F1222" s="546"/>
    </row>
    <row r="1223" spans="1:6" s="542" customFormat="1" ht="15">
      <c r="A1223" s="544"/>
      <c r="B1223" s="545"/>
      <c r="C1223" s="545"/>
      <c r="D1223" s="545"/>
      <c r="E1223" s="545"/>
      <c r="F1223" s="546"/>
    </row>
    <row r="1224" spans="1:6" s="542" customFormat="1" ht="15">
      <c r="A1224" s="544"/>
      <c r="B1224" s="545"/>
      <c r="C1224" s="545"/>
      <c r="D1224" s="545"/>
      <c r="E1224" s="545"/>
      <c r="F1224" s="546"/>
    </row>
    <row r="1225" spans="1:6" s="542" customFormat="1" ht="15">
      <c r="A1225" s="544"/>
      <c r="B1225" s="545"/>
      <c r="C1225" s="545"/>
      <c r="D1225" s="545"/>
      <c r="E1225" s="545"/>
      <c r="F1225" s="546"/>
    </row>
    <row r="1226" spans="1:6" s="542" customFormat="1" ht="15">
      <c r="A1226" s="544"/>
      <c r="B1226" s="545"/>
      <c r="C1226" s="545"/>
      <c r="D1226" s="545"/>
      <c r="E1226" s="545"/>
      <c r="F1226" s="546"/>
    </row>
    <row r="1227" spans="1:6" s="542" customFormat="1" ht="15">
      <c r="A1227" s="544"/>
      <c r="B1227" s="545"/>
      <c r="C1227" s="545"/>
      <c r="D1227" s="545"/>
      <c r="E1227" s="545"/>
      <c r="F1227" s="546"/>
    </row>
    <row r="1228" spans="1:6" s="542" customFormat="1" ht="15">
      <c r="A1228" s="544"/>
      <c r="B1228" s="545"/>
      <c r="C1228" s="545"/>
      <c r="D1228" s="545"/>
      <c r="E1228" s="545"/>
      <c r="F1228" s="546"/>
    </row>
    <row r="1229" spans="1:6" s="542" customFormat="1" ht="15">
      <c r="A1229" s="544"/>
      <c r="B1229" s="545"/>
      <c r="C1229" s="545"/>
      <c r="D1229" s="545"/>
      <c r="E1229" s="545"/>
      <c r="F1229" s="546"/>
    </row>
    <row r="1230" spans="1:6" s="542" customFormat="1" ht="15">
      <c r="A1230" s="544"/>
      <c r="B1230" s="545"/>
      <c r="C1230" s="545"/>
      <c r="D1230" s="545"/>
      <c r="E1230" s="545"/>
      <c r="F1230" s="546"/>
    </row>
    <row r="1231" spans="1:6" s="542" customFormat="1" ht="15">
      <c r="A1231" s="544"/>
      <c r="B1231" s="545"/>
      <c r="C1231" s="545"/>
      <c r="D1231" s="545"/>
      <c r="E1231" s="545"/>
      <c r="F1231" s="546"/>
    </row>
    <row r="1232" spans="1:6" s="542" customFormat="1" ht="15">
      <c r="A1232" s="544"/>
      <c r="B1232" s="545"/>
      <c r="C1232" s="545"/>
      <c r="D1232" s="545"/>
      <c r="E1232" s="545"/>
      <c r="F1232" s="546"/>
    </row>
    <row r="1233" spans="1:6" s="542" customFormat="1" ht="15">
      <c r="A1233" s="544"/>
      <c r="B1233" s="545"/>
      <c r="C1233" s="545"/>
      <c r="D1233" s="545"/>
      <c r="E1233" s="545"/>
      <c r="F1233" s="546"/>
    </row>
    <row r="1234" spans="1:6" s="542" customFormat="1" ht="15">
      <c r="A1234" s="544"/>
      <c r="B1234" s="545"/>
      <c r="C1234" s="545"/>
      <c r="D1234" s="545"/>
      <c r="E1234" s="545"/>
      <c r="F1234" s="546"/>
    </row>
    <row r="1235" spans="1:6" s="542" customFormat="1" ht="15">
      <c r="A1235" s="544"/>
      <c r="B1235" s="545"/>
      <c r="C1235" s="545"/>
      <c r="D1235" s="545"/>
      <c r="E1235" s="545"/>
      <c r="F1235" s="546"/>
    </row>
    <row r="1236" spans="1:6" s="542" customFormat="1" ht="15">
      <c r="A1236" s="544"/>
      <c r="B1236" s="545"/>
      <c r="C1236" s="545"/>
      <c r="D1236" s="545"/>
      <c r="E1236" s="545"/>
      <c r="F1236" s="546"/>
    </row>
    <row r="1237" spans="1:6" s="542" customFormat="1" ht="15">
      <c r="A1237" s="544"/>
      <c r="B1237" s="545"/>
      <c r="C1237" s="545"/>
      <c r="D1237" s="545"/>
      <c r="E1237" s="545"/>
      <c r="F1237" s="546"/>
    </row>
    <row r="1238" spans="1:6" s="542" customFormat="1" ht="15">
      <c r="A1238" s="544"/>
      <c r="B1238" s="545"/>
      <c r="C1238" s="545"/>
      <c r="D1238" s="545"/>
      <c r="E1238" s="545"/>
      <c r="F1238" s="546"/>
    </row>
    <row r="1239" spans="1:6" s="542" customFormat="1" ht="15">
      <c r="A1239" s="544"/>
      <c r="B1239" s="545"/>
      <c r="C1239" s="545"/>
      <c r="D1239" s="545"/>
      <c r="E1239" s="545"/>
      <c r="F1239" s="546"/>
    </row>
    <row r="1240" spans="1:6" s="542" customFormat="1" ht="15">
      <c r="A1240" s="544"/>
      <c r="B1240" s="545"/>
      <c r="C1240" s="545"/>
      <c r="D1240" s="545"/>
      <c r="E1240" s="545"/>
      <c r="F1240" s="546"/>
    </row>
    <row r="1241" spans="1:6" s="542" customFormat="1" ht="15">
      <c r="A1241" s="544"/>
      <c r="B1241" s="545"/>
      <c r="C1241" s="545"/>
      <c r="D1241" s="545"/>
      <c r="E1241" s="545"/>
      <c r="F1241" s="546"/>
    </row>
    <row r="1242" spans="1:6" s="542" customFormat="1" ht="15">
      <c r="A1242" s="544"/>
      <c r="B1242" s="545"/>
      <c r="C1242" s="545"/>
      <c r="D1242" s="545"/>
      <c r="E1242" s="545"/>
      <c r="F1242" s="546"/>
    </row>
    <row r="1243" spans="1:6" s="542" customFormat="1" ht="15">
      <c r="A1243" s="544"/>
      <c r="B1243" s="545"/>
      <c r="C1243" s="545"/>
      <c r="D1243" s="545"/>
      <c r="E1243" s="545"/>
      <c r="F1243" s="546"/>
    </row>
    <row r="1244" spans="1:6" s="542" customFormat="1" ht="15">
      <c r="A1244" s="544"/>
      <c r="B1244" s="545"/>
      <c r="C1244" s="545"/>
      <c r="D1244" s="545"/>
      <c r="E1244" s="545"/>
      <c r="F1244" s="546"/>
    </row>
    <row r="1245" spans="1:6" s="542" customFormat="1" ht="15">
      <c r="A1245" s="544"/>
      <c r="B1245" s="545"/>
      <c r="C1245" s="545"/>
      <c r="D1245" s="545"/>
      <c r="E1245" s="545"/>
      <c r="F1245" s="546"/>
    </row>
    <row r="1246" spans="1:6" s="542" customFormat="1" ht="15">
      <c r="A1246" s="544"/>
      <c r="B1246" s="545"/>
      <c r="C1246" s="545"/>
      <c r="D1246" s="545"/>
      <c r="E1246" s="545"/>
      <c r="F1246" s="546"/>
    </row>
    <row r="1247" spans="1:6" s="542" customFormat="1" ht="15">
      <c r="A1247" s="544"/>
      <c r="B1247" s="545"/>
      <c r="C1247" s="545"/>
      <c r="D1247" s="545"/>
      <c r="E1247" s="545"/>
      <c r="F1247" s="546"/>
    </row>
    <row r="1248" spans="1:6" s="542" customFormat="1" ht="15">
      <c r="A1248" s="544"/>
      <c r="B1248" s="545"/>
      <c r="C1248" s="545"/>
      <c r="D1248" s="545"/>
      <c r="E1248" s="545"/>
      <c r="F1248" s="546"/>
    </row>
    <row r="1249" spans="1:6" s="542" customFormat="1" ht="15">
      <c r="A1249" s="544"/>
      <c r="B1249" s="545"/>
      <c r="C1249" s="545"/>
      <c r="D1249" s="545"/>
      <c r="E1249" s="545"/>
      <c r="F1249" s="546"/>
    </row>
    <row r="1250" spans="1:6" s="542" customFormat="1" ht="15">
      <c r="A1250" s="544"/>
      <c r="B1250" s="545"/>
      <c r="C1250" s="545"/>
      <c r="D1250" s="545"/>
      <c r="E1250" s="545"/>
      <c r="F1250" s="546"/>
    </row>
    <row r="1251" spans="1:6" s="542" customFormat="1" ht="15">
      <c r="A1251" s="544"/>
      <c r="B1251" s="545"/>
      <c r="C1251" s="545"/>
      <c r="D1251" s="545"/>
      <c r="E1251" s="545"/>
      <c r="F1251" s="546"/>
    </row>
    <row r="1252" spans="1:6" s="542" customFormat="1" ht="15">
      <c r="A1252" s="544"/>
      <c r="B1252" s="545"/>
      <c r="C1252" s="545"/>
      <c r="D1252" s="545"/>
      <c r="E1252" s="545"/>
      <c r="F1252" s="546"/>
    </row>
    <row r="1253" spans="1:6" s="542" customFormat="1" ht="15">
      <c r="A1253" s="544"/>
      <c r="B1253" s="545"/>
      <c r="C1253" s="545"/>
      <c r="D1253" s="545"/>
      <c r="E1253" s="545"/>
      <c r="F1253" s="546"/>
    </row>
    <row r="1254" spans="1:6" s="542" customFormat="1" ht="15">
      <c r="A1254" s="544"/>
      <c r="B1254" s="545"/>
      <c r="C1254" s="545"/>
      <c r="D1254" s="545"/>
      <c r="E1254" s="545"/>
      <c r="F1254" s="546"/>
    </row>
    <row r="1255" spans="1:6" s="542" customFormat="1" ht="15">
      <c r="A1255" s="544"/>
      <c r="B1255" s="545"/>
      <c r="C1255" s="545"/>
      <c r="D1255" s="545"/>
      <c r="E1255" s="545"/>
      <c r="F1255" s="546"/>
    </row>
    <row r="1256" spans="1:6" s="542" customFormat="1" ht="15">
      <c r="A1256" s="544"/>
      <c r="B1256" s="545"/>
      <c r="C1256" s="545"/>
      <c r="D1256" s="545"/>
      <c r="E1256" s="545"/>
      <c r="F1256" s="546"/>
    </row>
    <row r="1257" spans="1:6" s="542" customFormat="1" ht="15">
      <c r="A1257" s="544"/>
      <c r="B1257" s="545"/>
      <c r="C1257" s="545"/>
      <c r="D1257" s="545"/>
      <c r="E1257" s="545"/>
      <c r="F1257" s="546"/>
    </row>
    <row r="1258" spans="1:6" s="542" customFormat="1" ht="15">
      <c r="A1258" s="544"/>
      <c r="B1258" s="545"/>
      <c r="C1258" s="545"/>
      <c r="D1258" s="545"/>
      <c r="E1258" s="545"/>
      <c r="F1258" s="546"/>
    </row>
    <row r="1259" spans="1:6" s="542" customFormat="1" ht="15">
      <c r="A1259" s="544"/>
      <c r="B1259" s="545"/>
      <c r="C1259" s="545"/>
      <c r="D1259" s="545"/>
      <c r="E1259" s="545"/>
      <c r="F1259" s="546"/>
    </row>
    <row r="1260" spans="1:6" s="542" customFormat="1" ht="15">
      <c r="A1260" s="544"/>
      <c r="B1260" s="545"/>
      <c r="C1260" s="545"/>
      <c r="D1260" s="545"/>
      <c r="E1260" s="545"/>
      <c r="F1260" s="546"/>
    </row>
    <row r="1261" spans="1:6" s="542" customFormat="1" ht="15">
      <c r="A1261" s="544"/>
      <c r="B1261" s="545"/>
      <c r="C1261" s="545"/>
      <c r="D1261" s="545"/>
      <c r="E1261" s="545"/>
      <c r="F1261" s="546"/>
    </row>
    <row r="1262" spans="1:6" s="542" customFormat="1" ht="15">
      <c r="A1262" s="544"/>
      <c r="B1262" s="545"/>
      <c r="C1262" s="545"/>
      <c r="D1262" s="545"/>
      <c r="E1262" s="545"/>
      <c r="F1262" s="546"/>
    </row>
    <row r="1263" spans="1:6" s="542" customFormat="1" ht="15">
      <c r="A1263" s="544"/>
      <c r="B1263" s="545"/>
      <c r="C1263" s="545"/>
      <c r="D1263" s="545"/>
      <c r="E1263" s="545"/>
      <c r="F1263" s="546"/>
    </row>
    <row r="1264" spans="1:6" s="542" customFormat="1" ht="15">
      <c r="A1264" s="544"/>
      <c r="B1264" s="545"/>
      <c r="C1264" s="545"/>
      <c r="D1264" s="545"/>
      <c r="E1264" s="545"/>
      <c r="F1264" s="546"/>
    </row>
    <row r="1265" spans="1:6" s="542" customFormat="1" ht="15">
      <c r="A1265" s="544"/>
      <c r="B1265" s="545"/>
      <c r="C1265" s="545"/>
      <c r="D1265" s="545"/>
      <c r="E1265" s="545"/>
      <c r="F1265" s="546"/>
    </row>
    <row r="1266" spans="1:6" s="542" customFormat="1" ht="15">
      <c r="A1266" s="544"/>
      <c r="B1266" s="545"/>
      <c r="C1266" s="545"/>
      <c r="D1266" s="545"/>
      <c r="E1266" s="545"/>
      <c r="F1266" s="546"/>
    </row>
    <row r="1267" spans="1:6" s="542" customFormat="1" ht="15">
      <c r="A1267" s="544"/>
      <c r="B1267" s="545"/>
      <c r="C1267" s="545"/>
      <c r="D1267" s="545"/>
      <c r="E1267" s="545"/>
      <c r="F1267" s="546"/>
    </row>
    <row r="1268" spans="1:6" s="542" customFormat="1" ht="15">
      <c r="A1268" s="544"/>
      <c r="B1268" s="545"/>
      <c r="C1268" s="545"/>
      <c r="D1268" s="545"/>
      <c r="E1268" s="545"/>
      <c r="F1268" s="546"/>
    </row>
    <row r="1269" spans="1:6" s="542" customFormat="1" ht="15">
      <c r="A1269" s="544"/>
      <c r="B1269" s="545"/>
      <c r="C1269" s="545"/>
      <c r="D1269" s="545"/>
      <c r="E1269" s="545"/>
      <c r="F1269" s="546"/>
    </row>
    <row r="1270" spans="1:6" s="542" customFormat="1" ht="15">
      <c r="A1270" s="544"/>
      <c r="B1270" s="545"/>
      <c r="C1270" s="545"/>
      <c r="D1270" s="545"/>
      <c r="E1270" s="545"/>
      <c r="F1270" s="546"/>
    </row>
    <row r="1271" spans="1:6" s="542" customFormat="1" ht="15">
      <c r="A1271" s="544"/>
      <c r="B1271" s="545"/>
      <c r="C1271" s="545"/>
      <c r="D1271" s="545"/>
      <c r="E1271" s="545"/>
      <c r="F1271" s="546"/>
    </row>
    <row r="1272" spans="1:6" s="542" customFormat="1" ht="15">
      <c r="A1272" s="544"/>
      <c r="B1272" s="545"/>
      <c r="C1272" s="545"/>
      <c r="D1272" s="545"/>
      <c r="E1272" s="545"/>
      <c r="F1272" s="546"/>
    </row>
    <row r="1273" spans="1:6" s="542" customFormat="1" ht="15">
      <c r="A1273" s="544"/>
      <c r="B1273" s="545"/>
      <c r="C1273" s="545"/>
      <c r="D1273" s="545"/>
      <c r="E1273" s="545"/>
      <c r="F1273" s="546"/>
    </row>
    <row r="1274" spans="1:6" s="542" customFormat="1" ht="15">
      <c r="A1274" s="544"/>
      <c r="B1274" s="545"/>
      <c r="C1274" s="545"/>
      <c r="D1274" s="545"/>
      <c r="E1274" s="545"/>
      <c r="F1274" s="546"/>
    </row>
    <row r="1275" spans="1:6" s="542" customFormat="1" ht="15">
      <c r="A1275" s="544"/>
      <c r="B1275" s="545"/>
      <c r="C1275" s="545"/>
      <c r="D1275" s="545"/>
      <c r="E1275" s="545"/>
      <c r="F1275" s="546"/>
    </row>
    <row r="1276" spans="1:6" s="542" customFormat="1" ht="15">
      <c r="A1276" s="544"/>
      <c r="B1276" s="545"/>
      <c r="C1276" s="545"/>
      <c r="D1276" s="545"/>
      <c r="E1276" s="545"/>
      <c r="F1276" s="546"/>
    </row>
    <row r="1277" spans="1:6" s="542" customFormat="1" ht="15">
      <c r="A1277" s="544"/>
      <c r="B1277" s="545"/>
      <c r="C1277" s="545"/>
      <c r="D1277" s="545"/>
      <c r="E1277" s="545"/>
      <c r="F1277" s="546"/>
    </row>
    <row r="1278" spans="1:6" s="542" customFormat="1" ht="15">
      <c r="A1278" s="544"/>
      <c r="B1278" s="545"/>
      <c r="C1278" s="545"/>
      <c r="D1278" s="545"/>
      <c r="E1278" s="545"/>
      <c r="F1278" s="546"/>
    </row>
    <row r="1279" spans="1:6" s="542" customFormat="1" ht="15">
      <c r="A1279" s="544"/>
      <c r="B1279" s="545"/>
      <c r="C1279" s="545"/>
      <c r="D1279" s="545"/>
      <c r="E1279" s="545"/>
      <c r="F1279" s="546"/>
    </row>
    <row r="1280" spans="1:6" s="542" customFormat="1" ht="15">
      <c r="A1280" s="544"/>
      <c r="B1280" s="545"/>
      <c r="C1280" s="545"/>
      <c r="D1280" s="545"/>
      <c r="E1280" s="545"/>
      <c r="F1280" s="546"/>
    </row>
    <row r="1281" spans="1:6" s="542" customFormat="1" ht="15">
      <c r="A1281" s="544"/>
      <c r="B1281" s="545"/>
      <c r="C1281" s="545"/>
      <c r="D1281" s="545"/>
      <c r="E1281" s="545"/>
      <c r="F1281" s="546"/>
    </row>
    <row r="1282" spans="1:6" s="542" customFormat="1" ht="15">
      <c r="A1282" s="544"/>
      <c r="B1282" s="545"/>
      <c r="C1282" s="545"/>
      <c r="D1282" s="545"/>
      <c r="E1282" s="545"/>
      <c r="F1282" s="546"/>
    </row>
    <row r="1283" spans="1:6" s="542" customFormat="1" ht="15">
      <c r="A1283" s="544"/>
      <c r="B1283" s="545"/>
      <c r="C1283" s="545"/>
      <c r="D1283" s="545"/>
      <c r="E1283" s="545"/>
      <c r="F1283" s="546"/>
    </row>
    <row r="1284" spans="1:6" s="542" customFormat="1" ht="15">
      <c r="A1284" s="544"/>
      <c r="B1284" s="545"/>
      <c r="C1284" s="545"/>
      <c r="D1284" s="545"/>
      <c r="E1284" s="545"/>
      <c r="F1284" s="546"/>
    </row>
    <row r="1285" spans="1:6" s="542" customFormat="1" ht="15">
      <c r="A1285" s="544"/>
      <c r="B1285" s="545"/>
      <c r="C1285" s="545"/>
      <c r="D1285" s="545"/>
      <c r="E1285" s="545"/>
      <c r="F1285" s="546"/>
    </row>
    <row r="1286" spans="1:6" s="542" customFormat="1" ht="15">
      <c r="A1286" s="544"/>
      <c r="B1286" s="545"/>
      <c r="C1286" s="545"/>
      <c r="D1286" s="545"/>
      <c r="E1286" s="545"/>
      <c r="F1286" s="546"/>
    </row>
    <row r="1287" spans="1:6" s="542" customFormat="1" ht="15">
      <c r="A1287" s="544"/>
      <c r="B1287" s="545"/>
      <c r="C1287" s="545"/>
      <c r="D1287" s="545"/>
      <c r="E1287" s="545"/>
      <c r="F1287" s="546"/>
    </row>
    <row r="1288" spans="1:6" s="542" customFormat="1" ht="15">
      <c r="A1288" s="544"/>
      <c r="B1288" s="545"/>
      <c r="C1288" s="545"/>
      <c r="D1288" s="545"/>
      <c r="E1288" s="545"/>
      <c r="F1288" s="546"/>
    </row>
    <row r="1289" spans="1:6" s="542" customFormat="1" ht="15">
      <c r="A1289" s="544"/>
      <c r="B1289" s="545"/>
      <c r="C1289" s="545"/>
      <c r="D1289" s="545"/>
      <c r="E1289" s="545"/>
      <c r="F1289" s="546"/>
    </row>
    <row r="1290" spans="1:6" s="542" customFormat="1" ht="15">
      <c r="A1290" s="544"/>
      <c r="B1290" s="545"/>
      <c r="C1290" s="545"/>
      <c r="D1290" s="545"/>
      <c r="E1290" s="545"/>
      <c r="F1290" s="546"/>
    </row>
    <row r="1291" spans="1:6" s="542" customFormat="1" ht="15">
      <c r="A1291" s="544"/>
      <c r="B1291" s="545"/>
      <c r="C1291" s="545"/>
      <c r="D1291" s="545"/>
      <c r="E1291" s="545"/>
      <c r="F1291" s="546"/>
    </row>
    <row r="1292" spans="1:6" s="542" customFormat="1" ht="15">
      <c r="A1292" s="544"/>
      <c r="B1292" s="545"/>
      <c r="C1292" s="545"/>
      <c r="D1292" s="545"/>
      <c r="E1292" s="545"/>
      <c r="F1292" s="546"/>
    </row>
    <row r="1293" spans="1:6" s="542" customFormat="1" ht="15">
      <c r="A1293" s="544"/>
      <c r="B1293" s="545"/>
      <c r="C1293" s="545"/>
      <c r="D1293" s="545"/>
      <c r="E1293" s="545"/>
      <c r="F1293" s="546"/>
    </row>
    <row r="1294" spans="1:6" s="542" customFormat="1" ht="15">
      <c r="A1294" s="544"/>
      <c r="B1294" s="545"/>
      <c r="C1294" s="545"/>
      <c r="D1294" s="545"/>
      <c r="E1294" s="545"/>
      <c r="F1294" s="546"/>
    </row>
    <row r="1295" spans="1:6" s="542" customFormat="1" ht="15">
      <c r="A1295" s="544"/>
      <c r="B1295" s="545"/>
      <c r="C1295" s="545"/>
      <c r="D1295" s="545"/>
      <c r="E1295" s="545"/>
      <c r="F1295" s="546"/>
    </row>
    <row r="1296" spans="1:6" s="542" customFormat="1" ht="15">
      <c r="A1296" s="544"/>
      <c r="B1296" s="545"/>
      <c r="C1296" s="545"/>
      <c r="D1296" s="545"/>
      <c r="E1296" s="545"/>
      <c r="F1296" s="546"/>
    </row>
    <row r="1297" spans="1:6" s="542" customFormat="1" ht="15">
      <c r="A1297" s="544"/>
      <c r="B1297" s="545"/>
      <c r="C1297" s="545"/>
      <c r="D1297" s="545"/>
      <c r="E1297" s="545"/>
      <c r="F1297" s="546"/>
    </row>
    <row r="1298" spans="1:6" s="542" customFormat="1" ht="15">
      <c r="A1298" s="544"/>
      <c r="B1298" s="545"/>
      <c r="C1298" s="545"/>
      <c r="D1298" s="545"/>
      <c r="E1298" s="545"/>
      <c r="F1298" s="546"/>
    </row>
    <row r="1299" spans="1:6" s="542" customFormat="1" ht="15">
      <c r="A1299" s="544"/>
      <c r="B1299" s="545"/>
      <c r="C1299" s="545"/>
      <c r="D1299" s="545"/>
      <c r="E1299" s="545"/>
      <c r="F1299" s="546"/>
    </row>
    <row r="1300" spans="1:6" s="542" customFormat="1" ht="15">
      <c r="A1300" s="544"/>
      <c r="B1300" s="545"/>
      <c r="C1300" s="545"/>
      <c r="D1300" s="545"/>
      <c r="E1300" s="545"/>
      <c r="F1300" s="546"/>
    </row>
    <row r="1301" spans="1:6" s="542" customFormat="1" ht="15">
      <c r="A1301" s="544"/>
      <c r="B1301" s="545"/>
      <c r="C1301" s="545"/>
      <c r="D1301" s="545"/>
      <c r="E1301" s="545"/>
      <c r="F1301" s="546"/>
    </row>
    <row r="1302" spans="1:6" s="542" customFormat="1" ht="15">
      <c r="A1302" s="544"/>
      <c r="B1302" s="545"/>
      <c r="C1302" s="545"/>
      <c r="D1302" s="545"/>
      <c r="E1302" s="545"/>
      <c r="F1302" s="546"/>
    </row>
    <row r="1303" spans="1:6" s="542" customFormat="1" ht="15">
      <c r="A1303" s="544"/>
      <c r="B1303" s="545"/>
      <c r="C1303" s="545"/>
      <c r="D1303" s="545"/>
      <c r="E1303" s="545"/>
      <c r="F1303" s="546"/>
    </row>
    <row r="1304" spans="1:6" s="542" customFormat="1" ht="15">
      <c r="A1304" s="544"/>
      <c r="B1304" s="545"/>
      <c r="C1304" s="545"/>
      <c r="D1304" s="545"/>
      <c r="E1304" s="545"/>
      <c r="F1304" s="546"/>
    </row>
    <row r="1305" spans="1:6" s="542" customFormat="1" ht="15">
      <c r="A1305" s="544"/>
      <c r="B1305" s="545"/>
      <c r="C1305" s="545"/>
      <c r="D1305" s="545"/>
      <c r="E1305" s="545"/>
      <c r="F1305" s="546"/>
    </row>
    <row r="1306" spans="1:6" s="542" customFormat="1" ht="15">
      <c r="A1306" s="544"/>
      <c r="B1306" s="545"/>
      <c r="C1306" s="545"/>
      <c r="D1306" s="545"/>
      <c r="E1306" s="545"/>
      <c r="F1306" s="546"/>
    </row>
    <row r="1307" spans="1:6" s="542" customFormat="1" ht="15">
      <c r="A1307" s="544"/>
      <c r="B1307" s="545"/>
      <c r="C1307" s="545"/>
      <c r="D1307" s="545"/>
      <c r="E1307" s="545"/>
      <c r="F1307" s="546"/>
    </row>
    <row r="1308" spans="1:6" s="542" customFormat="1" ht="15">
      <c r="A1308" s="544"/>
      <c r="B1308" s="545"/>
      <c r="C1308" s="545"/>
      <c r="D1308" s="545"/>
      <c r="E1308" s="545"/>
      <c r="F1308" s="546"/>
    </row>
    <row r="1309" spans="1:6" s="542" customFormat="1" ht="15">
      <c r="A1309" s="544"/>
      <c r="B1309" s="545"/>
      <c r="C1309" s="545"/>
      <c r="D1309" s="545"/>
      <c r="E1309" s="545"/>
      <c r="F1309" s="546"/>
    </row>
    <row r="1310" spans="1:6" s="542" customFormat="1" ht="15">
      <c r="A1310" s="544"/>
      <c r="B1310" s="545"/>
      <c r="C1310" s="545"/>
      <c r="D1310" s="545"/>
      <c r="E1310" s="545"/>
      <c r="F1310" s="546"/>
    </row>
    <row r="1311" spans="1:6" s="542" customFormat="1" ht="15">
      <c r="A1311" s="544"/>
      <c r="B1311" s="545"/>
      <c r="C1311" s="545"/>
      <c r="D1311" s="545"/>
      <c r="E1311" s="545"/>
      <c r="F1311" s="546"/>
    </row>
    <row r="1312" spans="1:6" s="542" customFormat="1" ht="15">
      <c r="A1312" s="544"/>
      <c r="B1312" s="545"/>
      <c r="C1312" s="545"/>
      <c r="D1312" s="545"/>
      <c r="E1312" s="545"/>
      <c r="F1312" s="546"/>
    </row>
    <row r="1313" spans="1:6" s="542" customFormat="1" ht="15">
      <c r="A1313" s="544"/>
      <c r="B1313" s="545"/>
      <c r="C1313" s="545"/>
      <c r="D1313" s="545"/>
      <c r="E1313" s="545"/>
      <c r="F1313" s="546"/>
    </row>
    <row r="1314" spans="1:6" s="542" customFormat="1" ht="15">
      <c r="A1314" s="544"/>
      <c r="B1314" s="545"/>
      <c r="C1314" s="545"/>
      <c r="D1314" s="545"/>
      <c r="E1314" s="545"/>
      <c r="F1314" s="546"/>
    </row>
    <row r="1315" spans="1:6" s="542" customFormat="1" ht="15">
      <c r="A1315" s="544"/>
      <c r="B1315" s="545"/>
      <c r="C1315" s="545"/>
      <c r="D1315" s="545"/>
      <c r="E1315" s="545"/>
      <c r="F1315" s="546"/>
    </row>
    <row r="1316" spans="1:6" s="542" customFormat="1" ht="15">
      <c r="A1316" s="544"/>
      <c r="B1316" s="545"/>
      <c r="C1316" s="545"/>
      <c r="D1316" s="545"/>
      <c r="E1316" s="545"/>
      <c r="F1316" s="546"/>
    </row>
    <row r="1317" spans="1:6" s="542" customFormat="1" ht="15">
      <c r="A1317" s="544"/>
      <c r="B1317" s="545"/>
      <c r="C1317" s="545"/>
      <c r="D1317" s="545"/>
      <c r="E1317" s="545"/>
      <c r="F1317" s="546"/>
    </row>
    <row r="1318" spans="1:6" s="542" customFormat="1" ht="15">
      <c r="A1318" s="544"/>
      <c r="B1318" s="545"/>
      <c r="C1318" s="545"/>
      <c r="D1318" s="545"/>
      <c r="E1318" s="545"/>
      <c r="F1318" s="546"/>
    </row>
    <row r="1319" spans="1:6" s="542" customFormat="1" ht="15">
      <c r="A1319" s="544"/>
      <c r="B1319" s="545"/>
      <c r="C1319" s="545"/>
      <c r="D1319" s="545"/>
      <c r="E1319" s="545"/>
      <c r="F1319" s="546"/>
    </row>
    <row r="1320" spans="1:6" s="542" customFormat="1" ht="15">
      <c r="A1320" s="544"/>
      <c r="B1320" s="545"/>
      <c r="C1320" s="545"/>
      <c r="D1320" s="545"/>
      <c r="E1320" s="545"/>
      <c r="F1320" s="546"/>
    </row>
    <row r="1321" spans="1:6" s="542" customFormat="1" ht="15">
      <c r="A1321" s="544"/>
      <c r="B1321" s="545"/>
      <c r="C1321" s="545"/>
      <c r="D1321" s="545"/>
      <c r="E1321" s="545"/>
      <c r="F1321" s="546"/>
    </row>
    <row r="1322" spans="1:6" s="542" customFormat="1" ht="15">
      <c r="A1322" s="544"/>
      <c r="B1322" s="545"/>
      <c r="C1322" s="545"/>
      <c r="D1322" s="545"/>
      <c r="E1322" s="545"/>
      <c r="F1322" s="546"/>
    </row>
    <row r="1323" spans="1:6" s="542" customFormat="1" ht="15">
      <c r="A1323" s="544"/>
      <c r="B1323" s="545"/>
      <c r="C1323" s="545"/>
      <c r="D1323" s="545"/>
      <c r="E1323" s="545"/>
      <c r="F1323" s="546"/>
    </row>
    <row r="1324" spans="1:6" s="542" customFormat="1" ht="15">
      <c r="A1324" s="544"/>
      <c r="B1324" s="545"/>
      <c r="C1324" s="545"/>
      <c r="D1324" s="545"/>
      <c r="E1324" s="545"/>
      <c r="F1324" s="546"/>
    </row>
    <row r="1325" spans="1:6" s="542" customFormat="1" ht="15">
      <c r="A1325" s="544"/>
      <c r="B1325" s="545"/>
      <c r="C1325" s="545"/>
      <c r="D1325" s="545"/>
      <c r="E1325" s="545"/>
      <c r="F1325" s="546"/>
    </row>
    <row r="1326" spans="1:6" s="542" customFormat="1" ht="15">
      <c r="A1326" s="544"/>
      <c r="B1326" s="545"/>
      <c r="C1326" s="545"/>
      <c r="D1326" s="545"/>
      <c r="E1326" s="545"/>
      <c r="F1326" s="546"/>
    </row>
    <row r="1327" spans="1:6" s="542" customFormat="1" ht="15">
      <c r="A1327" s="544"/>
      <c r="B1327" s="545"/>
      <c r="C1327" s="545"/>
      <c r="D1327" s="545"/>
      <c r="E1327" s="545"/>
      <c r="F1327" s="546"/>
    </row>
    <row r="1328" spans="1:6" s="542" customFormat="1" ht="15">
      <c r="A1328" s="544"/>
      <c r="B1328" s="545"/>
      <c r="C1328" s="545"/>
      <c r="D1328" s="545"/>
      <c r="E1328" s="545"/>
      <c r="F1328" s="546"/>
    </row>
    <row r="1329" spans="1:6" s="542" customFormat="1" ht="15">
      <c r="A1329" s="544"/>
      <c r="B1329" s="545"/>
      <c r="C1329" s="545"/>
      <c r="D1329" s="545"/>
      <c r="E1329" s="545"/>
      <c r="F1329" s="546"/>
    </row>
    <row r="1330" spans="1:6" s="542" customFormat="1" ht="15">
      <c r="A1330" s="544"/>
      <c r="B1330" s="545"/>
      <c r="C1330" s="545"/>
      <c r="D1330" s="545"/>
      <c r="E1330" s="545"/>
      <c r="F1330" s="546"/>
    </row>
    <row r="1331" spans="1:6" s="542" customFormat="1" ht="15">
      <c r="A1331" s="544"/>
      <c r="B1331" s="545"/>
      <c r="C1331" s="545"/>
      <c r="D1331" s="545"/>
      <c r="E1331" s="545"/>
      <c r="F1331" s="546"/>
    </row>
    <row r="1332" spans="1:6" s="542" customFormat="1" ht="15">
      <c r="A1332" s="544"/>
      <c r="B1332" s="545"/>
      <c r="C1332" s="545"/>
      <c r="D1332" s="545"/>
      <c r="E1332" s="545"/>
      <c r="F1332" s="546"/>
    </row>
    <row r="1333" spans="1:6" s="542" customFormat="1" ht="15">
      <c r="A1333" s="544"/>
      <c r="B1333" s="545"/>
      <c r="C1333" s="545"/>
      <c r="D1333" s="545"/>
      <c r="E1333" s="545"/>
      <c r="F1333" s="546"/>
    </row>
    <row r="1334" spans="1:6" s="542" customFormat="1" ht="15">
      <c r="A1334" s="544"/>
      <c r="B1334" s="545"/>
      <c r="C1334" s="545"/>
      <c r="D1334" s="545"/>
      <c r="E1334" s="545"/>
      <c r="F1334" s="546"/>
    </row>
    <row r="1335" spans="1:6" s="542" customFormat="1" ht="15">
      <c r="A1335" s="544"/>
      <c r="B1335" s="545"/>
      <c r="C1335" s="545"/>
      <c r="D1335" s="545"/>
      <c r="E1335" s="545"/>
      <c r="F1335" s="546"/>
    </row>
    <row r="1336" spans="1:6" s="542" customFormat="1" ht="15">
      <c r="A1336" s="544"/>
      <c r="B1336" s="545"/>
      <c r="C1336" s="545"/>
      <c r="D1336" s="545"/>
      <c r="E1336" s="545"/>
      <c r="F1336" s="546"/>
    </row>
    <row r="1337" spans="1:6" s="542" customFormat="1" ht="15">
      <c r="A1337" s="544"/>
      <c r="B1337" s="545"/>
      <c r="C1337" s="545"/>
      <c r="D1337" s="545"/>
      <c r="E1337" s="545"/>
      <c r="F1337" s="546"/>
    </row>
    <row r="1338" spans="1:6" s="542" customFormat="1" ht="15">
      <c r="A1338" s="544"/>
      <c r="B1338" s="545"/>
      <c r="C1338" s="545"/>
      <c r="D1338" s="545"/>
      <c r="E1338" s="545"/>
      <c r="F1338" s="546"/>
    </row>
    <row r="1339" spans="1:6" s="542" customFormat="1" ht="15">
      <c r="A1339" s="544"/>
      <c r="B1339" s="545"/>
      <c r="C1339" s="545"/>
      <c r="D1339" s="545"/>
      <c r="E1339" s="545"/>
      <c r="F1339" s="546"/>
    </row>
    <row r="1340" spans="1:6" s="542" customFormat="1" ht="15">
      <c r="A1340" s="544"/>
      <c r="B1340" s="545"/>
      <c r="C1340" s="545"/>
      <c r="D1340" s="545"/>
      <c r="E1340" s="545"/>
      <c r="F1340" s="546"/>
    </row>
    <row r="1341" spans="1:6" s="542" customFormat="1" ht="15">
      <c r="A1341" s="544"/>
      <c r="B1341" s="545"/>
      <c r="C1341" s="545"/>
      <c r="D1341" s="545"/>
      <c r="E1341" s="545"/>
      <c r="F1341" s="546"/>
    </row>
    <row r="1342" spans="1:6" s="542" customFormat="1" ht="15">
      <c r="A1342" s="544"/>
      <c r="B1342" s="545"/>
      <c r="C1342" s="545"/>
      <c r="D1342" s="545"/>
      <c r="E1342" s="545"/>
      <c r="F1342" s="546"/>
    </row>
    <row r="1343" spans="1:6" s="542" customFormat="1" ht="15">
      <c r="A1343" s="544"/>
      <c r="B1343" s="545"/>
      <c r="C1343" s="545"/>
      <c r="D1343" s="545"/>
      <c r="E1343" s="545"/>
      <c r="F1343" s="546"/>
    </row>
    <row r="1344" spans="1:6" s="542" customFormat="1" ht="15">
      <c r="A1344" s="544"/>
      <c r="B1344" s="545"/>
      <c r="C1344" s="545"/>
      <c r="D1344" s="545"/>
      <c r="E1344" s="545"/>
      <c r="F1344" s="546"/>
    </row>
    <row r="1345" spans="1:6" s="542" customFormat="1" ht="15">
      <c r="A1345" s="544"/>
      <c r="B1345" s="545"/>
      <c r="C1345" s="545"/>
      <c r="D1345" s="545"/>
      <c r="E1345" s="545"/>
      <c r="F1345" s="546"/>
    </row>
    <row r="1346" spans="1:6" s="542" customFormat="1" ht="15">
      <c r="A1346" s="544"/>
      <c r="B1346" s="545"/>
      <c r="C1346" s="545"/>
      <c r="D1346" s="545"/>
      <c r="E1346" s="545"/>
      <c r="F1346" s="546"/>
    </row>
    <row r="1347" spans="1:6" s="542" customFormat="1" ht="15">
      <c r="A1347" s="544"/>
      <c r="B1347" s="545"/>
      <c r="C1347" s="545"/>
      <c r="D1347" s="545"/>
      <c r="E1347" s="545"/>
      <c r="F1347" s="546"/>
    </row>
    <row r="1348" spans="1:6" s="542" customFormat="1" ht="15">
      <c r="A1348" s="544"/>
      <c r="B1348" s="545"/>
      <c r="C1348" s="545"/>
      <c r="D1348" s="545"/>
      <c r="E1348" s="545"/>
      <c r="F1348" s="546"/>
    </row>
    <row r="1349" spans="1:6" s="542" customFormat="1" ht="15">
      <c r="A1349" s="544"/>
      <c r="B1349" s="545"/>
      <c r="C1349" s="545"/>
      <c r="D1349" s="545"/>
      <c r="E1349" s="545"/>
      <c r="F1349" s="546"/>
    </row>
    <row r="1350" spans="1:6" s="542" customFormat="1" ht="15">
      <c r="A1350" s="544"/>
      <c r="B1350" s="545"/>
      <c r="C1350" s="545"/>
      <c r="D1350" s="545"/>
      <c r="E1350" s="545"/>
      <c r="F1350" s="546"/>
    </row>
    <row r="1351" spans="1:6" s="542" customFormat="1" ht="15">
      <c r="A1351" s="544"/>
      <c r="B1351" s="545"/>
      <c r="C1351" s="545"/>
      <c r="D1351" s="545"/>
      <c r="E1351" s="545"/>
      <c r="F1351" s="546"/>
    </row>
    <row r="1352" spans="1:6" s="542" customFormat="1" ht="15">
      <c r="A1352" s="544"/>
      <c r="B1352" s="545"/>
      <c r="C1352" s="545"/>
      <c r="D1352" s="545"/>
      <c r="E1352" s="545"/>
      <c r="F1352" s="546"/>
    </row>
    <row r="1353" spans="1:6" s="542" customFormat="1" ht="15">
      <c r="A1353" s="544"/>
      <c r="B1353" s="545"/>
      <c r="C1353" s="545"/>
      <c r="D1353" s="545"/>
      <c r="E1353" s="545"/>
      <c r="F1353" s="546"/>
    </row>
    <row r="1354" spans="1:6" s="542" customFormat="1" ht="15">
      <c r="A1354" s="544"/>
      <c r="B1354" s="545"/>
      <c r="C1354" s="545"/>
      <c r="D1354" s="545"/>
      <c r="E1354" s="545"/>
      <c r="F1354" s="546"/>
    </row>
    <row r="1355" spans="1:6" s="542" customFormat="1" ht="15">
      <c r="A1355" s="544"/>
      <c r="B1355" s="545"/>
      <c r="C1355" s="545"/>
      <c r="D1355" s="545"/>
      <c r="E1355" s="545"/>
      <c r="F1355" s="546"/>
    </row>
    <row r="1356" spans="1:6" s="542" customFormat="1" ht="15">
      <c r="A1356" s="544"/>
      <c r="B1356" s="545"/>
      <c r="C1356" s="545"/>
      <c r="D1356" s="545"/>
      <c r="E1356" s="545"/>
      <c r="F1356" s="546"/>
    </row>
    <row r="1357" spans="1:6" s="542" customFormat="1" ht="15">
      <c r="A1357" s="544"/>
      <c r="B1357" s="545"/>
      <c r="C1357" s="545"/>
      <c r="D1357" s="545"/>
      <c r="E1357" s="545"/>
      <c r="F1357" s="546"/>
    </row>
    <row r="1358" spans="1:6" s="542" customFormat="1" ht="15">
      <c r="A1358" s="544"/>
      <c r="B1358" s="545"/>
      <c r="C1358" s="545"/>
      <c r="D1358" s="545"/>
      <c r="E1358" s="545"/>
      <c r="F1358" s="546"/>
    </row>
    <row r="1359" spans="1:6" s="542" customFormat="1" ht="15">
      <c r="A1359" s="544"/>
      <c r="B1359" s="545"/>
      <c r="C1359" s="545"/>
      <c r="D1359" s="545"/>
      <c r="E1359" s="545"/>
      <c r="F1359" s="546"/>
    </row>
    <row r="1360" spans="1:6" s="542" customFormat="1" ht="15">
      <c r="A1360" s="544"/>
      <c r="B1360" s="545"/>
      <c r="C1360" s="545"/>
      <c r="D1360" s="545"/>
      <c r="E1360" s="545"/>
      <c r="F1360" s="546"/>
    </row>
    <row r="1361" spans="1:6" s="542" customFormat="1" ht="15">
      <c r="A1361" s="544"/>
      <c r="B1361" s="545"/>
      <c r="C1361" s="545"/>
      <c r="D1361" s="545"/>
      <c r="E1361" s="545"/>
      <c r="F1361" s="546"/>
    </row>
    <row r="1362" spans="1:6" s="542" customFormat="1" ht="15">
      <c r="A1362" s="544"/>
      <c r="B1362" s="545"/>
      <c r="C1362" s="545"/>
      <c r="D1362" s="545"/>
      <c r="E1362" s="545"/>
      <c r="F1362" s="546"/>
    </row>
    <row r="1363" spans="1:6" s="542" customFormat="1" ht="15">
      <c r="A1363" s="544"/>
      <c r="B1363" s="545"/>
      <c r="C1363" s="545"/>
      <c r="D1363" s="545"/>
      <c r="E1363" s="545"/>
      <c r="F1363" s="546"/>
    </row>
    <row r="1364" spans="1:6" s="542" customFormat="1" ht="15">
      <c r="A1364" s="544"/>
      <c r="B1364" s="545"/>
      <c r="C1364" s="545"/>
      <c r="D1364" s="545"/>
      <c r="E1364" s="545"/>
      <c r="F1364" s="546"/>
    </row>
    <row r="1365" spans="1:6" s="542" customFormat="1" ht="15">
      <c r="A1365" s="544"/>
      <c r="B1365" s="545"/>
      <c r="C1365" s="545"/>
      <c r="D1365" s="545"/>
      <c r="E1365" s="545"/>
      <c r="F1365" s="546"/>
    </row>
    <row r="1366" spans="1:6" s="542" customFormat="1" ht="15">
      <c r="A1366" s="544"/>
      <c r="B1366" s="545"/>
      <c r="C1366" s="545"/>
      <c r="D1366" s="545"/>
      <c r="E1366" s="545"/>
      <c r="F1366" s="546"/>
    </row>
    <row r="1367" spans="1:6" s="542" customFormat="1" ht="15">
      <c r="A1367" s="544"/>
      <c r="B1367" s="545"/>
      <c r="C1367" s="545"/>
      <c r="D1367" s="545"/>
      <c r="E1367" s="545"/>
      <c r="F1367" s="546"/>
    </row>
    <row r="1368" spans="1:6" s="542" customFormat="1" ht="15">
      <c r="A1368" s="544"/>
      <c r="B1368" s="545"/>
      <c r="C1368" s="545"/>
      <c r="D1368" s="545"/>
      <c r="E1368" s="545"/>
      <c r="F1368" s="546"/>
    </row>
    <row r="1369" spans="1:6" s="542" customFormat="1" ht="15">
      <c r="A1369" s="544"/>
      <c r="B1369" s="545"/>
      <c r="C1369" s="545"/>
      <c r="D1369" s="545"/>
      <c r="E1369" s="545"/>
      <c r="F1369" s="546"/>
    </row>
    <row r="1370" spans="1:6" s="542" customFormat="1" ht="15">
      <c r="A1370" s="544"/>
      <c r="B1370" s="545"/>
      <c r="C1370" s="545"/>
      <c r="D1370" s="545"/>
      <c r="E1370" s="545"/>
      <c r="F1370" s="546"/>
    </row>
    <row r="1371" spans="1:6" s="542" customFormat="1" ht="15">
      <c r="A1371" s="544"/>
      <c r="B1371" s="545"/>
      <c r="C1371" s="545"/>
      <c r="D1371" s="545"/>
      <c r="E1371" s="545"/>
      <c r="F1371" s="546"/>
    </row>
    <row r="1372" spans="1:6" s="542" customFormat="1" ht="15">
      <c r="A1372" s="544"/>
      <c r="B1372" s="545"/>
      <c r="C1372" s="545"/>
      <c r="D1372" s="545"/>
      <c r="E1372" s="545"/>
      <c r="F1372" s="546"/>
    </row>
    <row r="1373" spans="1:6" s="542" customFormat="1" ht="15">
      <c r="A1373" s="544"/>
      <c r="B1373" s="545"/>
      <c r="C1373" s="545"/>
      <c r="D1373" s="545"/>
      <c r="E1373" s="545"/>
      <c r="F1373" s="546"/>
    </row>
    <row r="1374" spans="1:6" s="542" customFormat="1" ht="15">
      <c r="A1374" s="544"/>
      <c r="B1374" s="545"/>
      <c r="C1374" s="545"/>
      <c r="D1374" s="545"/>
      <c r="E1374" s="545"/>
      <c r="F1374" s="546"/>
    </row>
    <row r="1375" spans="1:6" s="542" customFormat="1" ht="15">
      <c r="A1375" s="544"/>
      <c r="B1375" s="545"/>
      <c r="C1375" s="545"/>
      <c r="D1375" s="545"/>
      <c r="E1375" s="545"/>
      <c r="F1375" s="546"/>
    </row>
    <row r="1376" spans="1:6" s="542" customFormat="1" ht="15">
      <c r="A1376" s="544"/>
      <c r="B1376" s="545"/>
      <c r="C1376" s="545"/>
      <c r="D1376" s="545"/>
      <c r="E1376" s="545"/>
      <c r="F1376" s="546"/>
    </row>
    <row r="1377" spans="1:6" s="542" customFormat="1" ht="15">
      <c r="A1377" s="544"/>
      <c r="B1377" s="545"/>
      <c r="C1377" s="545"/>
      <c r="D1377" s="545"/>
      <c r="E1377" s="545"/>
      <c r="F1377" s="546"/>
    </row>
    <row r="1378" spans="1:6" s="542" customFormat="1" ht="15">
      <c r="A1378" s="544"/>
      <c r="B1378" s="545"/>
      <c r="C1378" s="545"/>
      <c r="D1378" s="545"/>
      <c r="E1378" s="545"/>
      <c r="F1378" s="546"/>
    </row>
    <row r="1379" spans="1:6" s="542" customFormat="1" ht="15">
      <c r="A1379" s="544"/>
      <c r="B1379" s="545"/>
      <c r="C1379" s="545"/>
      <c r="D1379" s="545"/>
      <c r="E1379" s="545"/>
      <c r="F1379" s="546"/>
    </row>
    <row r="1380" spans="1:6" s="542" customFormat="1" ht="15">
      <c r="A1380" s="544"/>
      <c r="B1380" s="545"/>
      <c r="C1380" s="545"/>
      <c r="D1380" s="545"/>
      <c r="E1380" s="545"/>
      <c r="F1380" s="546"/>
    </row>
    <row r="1381" spans="1:6" s="542" customFormat="1" ht="15">
      <c r="A1381" s="544"/>
      <c r="B1381" s="545"/>
      <c r="C1381" s="545"/>
      <c r="D1381" s="545"/>
      <c r="E1381" s="545"/>
      <c r="F1381" s="546"/>
    </row>
    <row r="1382" spans="1:6" s="542" customFormat="1" ht="15">
      <c r="A1382" s="544"/>
      <c r="B1382" s="545"/>
      <c r="C1382" s="545"/>
      <c r="D1382" s="545"/>
      <c r="E1382" s="545"/>
      <c r="F1382" s="546"/>
    </row>
    <row r="1383" spans="1:6" s="542" customFormat="1" ht="15">
      <c r="A1383" s="544"/>
      <c r="B1383" s="545"/>
      <c r="C1383" s="545"/>
      <c r="D1383" s="545"/>
      <c r="E1383" s="545"/>
      <c r="F1383" s="546"/>
    </row>
    <row r="1384" spans="1:6" s="542" customFormat="1" ht="15">
      <c r="A1384" s="544"/>
      <c r="B1384" s="545"/>
      <c r="C1384" s="545"/>
      <c r="D1384" s="545"/>
      <c r="E1384" s="545"/>
      <c r="F1384" s="546"/>
    </row>
    <row r="1385" spans="1:6" s="542" customFormat="1" ht="15">
      <c r="A1385" s="544"/>
      <c r="B1385" s="545"/>
      <c r="C1385" s="545"/>
      <c r="D1385" s="545"/>
      <c r="E1385" s="545"/>
      <c r="F1385" s="546"/>
    </row>
    <row r="1386" spans="1:6" s="542" customFormat="1" ht="15">
      <c r="A1386" s="544"/>
      <c r="B1386" s="545"/>
      <c r="C1386" s="545"/>
      <c r="D1386" s="545"/>
      <c r="E1386" s="545"/>
      <c r="F1386" s="546"/>
    </row>
    <row r="1387" spans="1:6" s="542" customFormat="1" ht="15">
      <c r="A1387" s="544"/>
      <c r="B1387" s="545"/>
      <c r="C1387" s="545"/>
      <c r="D1387" s="545"/>
      <c r="E1387" s="545"/>
      <c r="F1387" s="546"/>
    </row>
    <row r="1388" spans="1:6" s="542" customFormat="1" ht="15">
      <c r="A1388" s="544"/>
      <c r="B1388" s="545"/>
      <c r="C1388" s="545"/>
      <c r="D1388" s="545"/>
      <c r="E1388" s="545"/>
      <c r="F1388" s="546"/>
    </row>
    <row r="1389" spans="1:6" s="542" customFormat="1" ht="15">
      <c r="A1389" s="544"/>
      <c r="B1389" s="545"/>
      <c r="C1389" s="545"/>
      <c r="D1389" s="545"/>
      <c r="E1389" s="545"/>
      <c r="F1389" s="546"/>
    </row>
    <row r="1390" spans="1:6" s="542" customFormat="1" ht="15">
      <c r="A1390" s="544"/>
      <c r="B1390" s="545"/>
      <c r="C1390" s="545"/>
      <c r="D1390" s="545"/>
      <c r="E1390" s="545"/>
      <c r="F1390" s="546"/>
    </row>
    <row r="1391" spans="1:6" s="542" customFormat="1" ht="15">
      <c r="A1391" s="544"/>
      <c r="B1391" s="545"/>
      <c r="C1391" s="545"/>
      <c r="D1391" s="545"/>
      <c r="E1391" s="545"/>
      <c r="F1391" s="546"/>
    </row>
    <row r="1392" spans="1:6" s="542" customFormat="1" ht="15">
      <c r="A1392" s="544"/>
      <c r="B1392" s="545"/>
      <c r="C1392" s="545"/>
      <c r="D1392" s="545"/>
      <c r="E1392" s="545"/>
      <c r="F1392" s="546"/>
    </row>
    <row r="1393" spans="1:6" s="542" customFormat="1" ht="15">
      <c r="A1393" s="544"/>
      <c r="B1393" s="545"/>
      <c r="C1393" s="545"/>
      <c r="D1393" s="545"/>
      <c r="E1393" s="545"/>
      <c r="F1393" s="546"/>
    </row>
    <row r="1394" spans="1:6" s="542" customFormat="1" ht="15">
      <c r="A1394" s="544"/>
      <c r="B1394" s="545"/>
      <c r="C1394" s="545"/>
      <c r="D1394" s="545"/>
      <c r="E1394" s="545"/>
      <c r="F1394" s="546"/>
    </row>
    <row r="1395" spans="1:6" s="542" customFormat="1" ht="15">
      <c r="A1395" s="544"/>
      <c r="B1395" s="545"/>
      <c r="C1395" s="545"/>
      <c r="D1395" s="545"/>
      <c r="E1395" s="545"/>
      <c r="F1395" s="546"/>
    </row>
    <row r="1396" spans="1:6" s="542" customFormat="1" ht="15">
      <c r="A1396" s="544"/>
      <c r="B1396" s="545"/>
      <c r="C1396" s="545"/>
      <c r="D1396" s="545"/>
      <c r="E1396" s="545"/>
      <c r="F1396" s="546"/>
    </row>
    <row r="1397" spans="1:6" s="542" customFormat="1" ht="15">
      <c r="A1397" s="544"/>
      <c r="B1397" s="545"/>
      <c r="C1397" s="545"/>
      <c r="D1397" s="545"/>
      <c r="E1397" s="545"/>
      <c r="F1397" s="546"/>
    </row>
    <row r="1398" spans="1:6" s="542" customFormat="1" ht="15">
      <c r="A1398" s="544"/>
      <c r="B1398" s="545"/>
      <c r="C1398" s="545"/>
      <c r="D1398" s="545"/>
      <c r="E1398" s="545"/>
      <c r="F1398" s="546"/>
    </row>
    <row r="1399" spans="1:6" s="542" customFormat="1" ht="15">
      <c r="A1399" s="544"/>
      <c r="B1399" s="545"/>
      <c r="C1399" s="545"/>
      <c r="D1399" s="545"/>
      <c r="E1399" s="545"/>
      <c r="F1399" s="546"/>
    </row>
    <row r="1400" spans="1:6" s="542" customFormat="1" ht="15">
      <c r="A1400" s="544"/>
      <c r="B1400" s="545"/>
      <c r="C1400" s="545"/>
      <c r="D1400" s="545"/>
      <c r="E1400" s="545"/>
      <c r="F1400" s="546"/>
    </row>
    <row r="1401" spans="1:6" s="542" customFormat="1" ht="15">
      <c r="A1401" s="544"/>
      <c r="B1401" s="545"/>
      <c r="C1401" s="545"/>
      <c r="D1401" s="545"/>
      <c r="E1401" s="545"/>
      <c r="F1401" s="546"/>
    </row>
    <row r="1402" spans="1:6" s="542" customFormat="1" ht="15">
      <c r="A1402" s="544"/>
      <c r="B1402" s="545"/>
      <c r="C1402" s="545"/>
      <c r="D1402" s="545"/>
      <c r="E1402" s="545"/>
      <c r="F1402" s="546"/>
    </row>
    <row r="1403" spans="1:6" s="542" customFormat="1" ht="15">
      <c r="A1403" s="544"/>
      <c r="B1403" s="545"/>
      <c r="C1403" s="545"/>
      <c r="D1403" s="545"/>
      <c r="E1403" s="545"/>
      <c r="F1403" s="546"/>
    </row>
    <row r="1404" spans="1:6" s="542" customFormat="1" ht="15">
      <c r="A1404" s="544"/>
      <c r="B1404" s="545"/>
      <c r="C1404" s="545"/>
      <c r="D1404" s="545"/>
      <c r="E1404" s="545"/>
      <c r="F1404" s="546"/>
    </row>
    <row r="1405" spans="1:6" s="542" customFormat="1" ht="15">
      <c r="A1405" s="544"/>
      <c r="B1405" s="545"/>
      <c r="C1405" s="545"/>
      <c r="D1405" s="545"/>
      <c r="E1405" s="545"/>
      <c r="F1405" s="546"/>
    </row>
    <row r="1406" spans="1:6" s="542" customFormat="1" ht="15">
      <c r="A1406" s="544"/>
      <c r="B1406" s="545"/>
      <c r="C1406" s="545"/>
      <c r="D1406" s="545"/>
      <c r="E1406" s="545"/>
      <c r="F1406" s="546"/>
    </row>
    <row r="1407" spans="1:6" s="542" customFormat="1" ht="15">
      <c r="A1407" s="544"/>
      <c r="B1407" s="545"/>
      <c r="C1407" s="545"/>
      <c r="D1407" s="545"/>
      <c r="E1407" s="545"/>
      <c r="F1407" s="546"/>
    </row>
    <row r="1408" spans="1:6" s="542" customFormat="1" ht="15">
      <c r="A1408" s="544"/>
      <c r="B1408" s="545"/>
      <c r="C1408" s="545"/>
      <c r="D1408" s="545"/>
      <c r="E1408" s="545"/>
      <c r="F1408" s="546"/>
    </row>
    <row r="1409" spans="1:6" s="542" customFormat="1" ht="15">
      <c r="A1409" s="544"/>
      <c r="B1409" s="545"/>
      <c r="C1409" s="545"/>
      <c r="D1409" s="545"/>
      <c r="E1409" s="545"/>
      <c r="F1409" s="546"/>
    </row>
    <row r="1410" spans="1:6" s="542" customFormat="1" ht="15">
      <c r="A1410" s="544"/>
      <c r="B1410" s="545"/>
      <c r="C1410" s="545"/>
      <c r="D1410" s="545"/>
      <c r="E1410" s="545"/>
      <c r="F1410" s="546"/>
    </row>
    <row r="1411" spans="1:6" s="542" customFormat="1" ht="15">
      <c r="A1411" s="544"/>
      <c r="B1411" s="545"/>
      <c r="C1411" s="545"/>
      <c r="D1411" s="545"/>
      <c r="E1411" s="545"/>
      <c r="F1411" s="546"/>
    </row>
    <row r="1412" spans="1:6" s="542" customFormat="1" ht="15">
      <c r="A1412" s="544"/>
      <c r="B1412" s="545"/>
      <c r="C1412" s="545"/>
      <c r="D1412" s="545"/>
      <c r="E1412" s="545"/>
      <c r="F1412" s="546"/>
    </row>
    <row r="1413" spans="1:6" s="542" customFormat="1" ht="15">
      <c r="A1413" s="544"/>
      <c r="B1413" s="545"/>
      <c r="C1413" s="545"/>
      <c r="D1413" s="545"/>
      <c r="E1413" s="545"/>
      <c r="F1413" s="546"/>
    </row>
    <row r="1414" spans="1:6" s="542" customFormat="1" ht="15">
      <c r="A1414" s="544"/>
      <c r="B1414" s="545"/>
      <c r="C1414" s="545"/>
      <c r="D1414" s="545"/>
      <c r="E1414" s="545"/>
      <c r="F1414" s="546"/>
    </row>
    <row r="1415" spans="1:6" s="542" customFormat="1" ht="15">
      <c r="A1415" s="544"/>
      <c r="B1415" s="545"/>
      <c r="C1415" s="545"/>
      <c r="D1415" s="545"/>
      <c r="E1415" s="545"/>
      <c r="F1415" s="546"/>
    </row>
    <row r="1416" spans="1:6" s="542" customFormat="1" ht="15">
      <c r="A1416" s="544"/>
      <c r="B1416" s="545"/>
      <c r="C1416" s="545"/>
      <c r="D1416" s="545"/>
      <c r="E1416" s="545"/>
      <c r="F1416" s="546"/>
    </row>
    <row r="1417" spans="1:6" s="542" customFormat="1" ht="15">
      <c r="A1417" s="544"/>
      <c r="B1417" s="545"/>
      <c r="C1417" s="545"/>
      <c r="D1417" s="545"/>
      <c r="E1417" s="545"/>
      <c r="F1417" s="546"/>
    </row>
    <row r="1418" spans="1:6" s="542" customFormat="1" ht="15">
      <c r="A1418" s="544"/>
      <c r="B1418" s="545"/>
      <c r="C1418" s="545"/>
      <c r="D1418" s="545"/>
      <c r="E1418" s="545"/>
      <c r="F1418" s="546"/>
    </row>
    <row r="1419" spans="1:6" s="542" customFormat="1" ht="15">
      <c r="A1419" s="544"/>
      <c r="B1419" s="545"/>
      <c r="C1419" s="545"/>
      <c r="D1419" s="545"/>
      <c r="E1419" s="545"/>
      <c r="F1419" s="546"/>
    </row>
    <row r="1420" spans="1:6" s="542" customFormat="1" ht="15">
      <c r="A1420" s="544"/>
      <c r="B1420" s="545"/>
      <c r="C1420" s="545"/>
      <c r="D1420" s="545"/>
      <c r="E1420" s="545"/>
      <c r="F1420" s="546"/>
    </row>
    <row r="1421" spans="1:6" s="542" customFormat="1" ht="15">
      <c r="A1421" s="544"/>
      <c r="B1421" s="545"/>
      <c r="C1421" s="545"/>
      <c r="D1421" s="545"/>
      <c r="E1421" s="545"/>
      <c r="F1421" s="546"/>
    </row>
    <row r="1422" spans="1:6" s="542" customFormat="1" ht="15">
      <c r="A1422" s="544"/>
      <c r="B1422" s="545"/>
      <c r="C1422" s="545"/>
      <c r="D1422" s="545"/>
      <c r="E1422" s="545"/>
      <c r="F1422" s="546"/>
    </row>
    <row r="1423" spans="1:6" s="542" customFormat="1" ht="15">
      <c r="A1423" s="544"/>
      <c r="B1423" s="545"/>
      <c r="C1423" s="545"/>
      <c r="D1423" s="545"/>
      <c r="E1423" s="545"/>
      <c r="F1423" s="546"/>
    </row>
    <row r="1424" spans="1:6" s="542" customFormat="1" ht="15">
      <c r="A1424" s="544"/>
      <c r="B1424" s="545"/>
      <c r="C1424" s="545"/>
      <c r="D1424" s="545"/>
      <c r="E1424" s="545"/>
      <c r="F1424" s="546"/>
    </row>
    <row r="1425" spans="1:6" s="542" customFormat="1" ht="15">
      <c r="A1425" s="544"/>
      <c r="B1425" s="545"/>
      <c r="C1425" s="545"/>
      <c r="D1425" s="545"/>
      <c r="E1425" s="545"/>
      <c r="F1425" s="546"/>
    </row>
    <row r="1426" spans="1:6" s="542" customFormat="1" ht="15">
      <c r="A1426" s="544"/>
      <c r="B1426" s="545"/>
      <c r="C1426" s="545"/>
      <c r="D1426" s="545"/>
      <c r="E1426" s="545"/>
      <c r="F1426" s="546"/>
    </row>
    <row r="1427" spans="1:6" s="542" customFormat="1" ht="15">
      <c r="A1427" s="544"/>
      <c r="B1427" s="545"/>
      <c r="C1427" s="545"/>
      <c r="D1427" s="545"/>
      <c r="E1427" s="545"/>
      <c r="F1427" s="546"/>
    </row>
    <row r="1428" spans="1:6" s="542" customFormat="1" ht="15">
      <c r="A1428" s="544"/>
      <c r="B1428" s="545"/>
      <c r="C1428" s="545"/>
      <c r="D1428" s="545"/>
      <c r="E1428" s="545"/>
      <c r="F1428" s="546"/>
    </row>
    <row r="1429" spans="1:6" s="542" customFormat="1" ht="15">
      <c r="A1429" s="544"/>
      <c r="B1429" s="545"/>
      <c r="C1429" s="545"/>
      <c r="D1429" s="545"/>
      <c r="E1429" s="545"/>
      <c r="F1429" s="546"/>
    </row>
    <row r="1430" spans="1:6" s="542" customFormat="1" ht="15">
      <c r="A1430" s="544"/>
      <c r="B1430" s="545"/>
      <c r="C1430" s="545"/>
      <c r="D1430" s="545"/>
      <c r="E1430" s="545"/>
      <c r="F1430" s="546"/>
    </row>
    <row r="1431" spans="1:6" s="542" customFormat="1" ht="15">
      <c r="A1431" s="544"/>
      <c r="B1431" s="545"/>
      <c r="C1431" s="545"/>
      <c r="D1431" s="545"/>
      <c r="E1431" s="545"/>
      <c r="F1431" s="546"/>
    </row>
    <row r="1432" spans="1:6" s="542" customFormat="1" ht="15">
      <c r="A1432" s="544"/>
      <c r="B1432" s="545"/>
      <c r="C1432" s="545"/>
      <c r="D1432" s="545"/>
      <c r="E1432" s="545"/>
      <c r="F1432" s="546"/>
    </row>
    <row r="1433" spans="1:6" s="542" customFormat="1" ht="15">
      <c r="A1433" s="544"/>
      <c r="B1433" s="545"/>
      <c r="C1433" s="545"/>
      <c r="D1433" s="545"/>
      <c r="E1433" s="545"/>
      <c r="F1433" s="546"/>
    </row>
    <row r="1434" spans="1:6" s="542" customFormat="1" ht="15">
      <c r="A1434" s="544"/>
      <c r="B1434" s="545"/>
      <c r="C1434" s="545"/>
      <c r="D1434" s="545"/>
      <c r="E1434" s="545"/>
      <c r="F1434" s="546"/>
    </row>
    <row r="1435" spans="1:6" s="542" customFormat="1" ht="15">
      <c r="A1435" s="544"/>
      <c r="B1435" s="545"/>
      <c r="C1435" s="545"/>
      <c r="D1435" s="545"/>
      <c r="E1435" s="545"/>
      <c r="F1435" s="546"/>
    </row>
    <row r="1436" spans="1:6" s="542" customFormat="1" ht="15">
      <c r="A1436" s="544"/>
      <c r="B1436" s="545"/>
      <c r="C1436" s="545"/>
      <c r="D1436" s="545"/>
      <c r="E1436" s="545"/>
      <c r="F1436" s="546"/>
    </row>
    <row r="1437" spans="1:6" s="542" customFormat="1" ht="15">
      <c r="A1437" s="544"/>
      <c r="B1437" s="545"/>
      <c r="C1437" s="545"/>
      <c r="D1437" s="545"/>
      <c r="E1437" s="545"/>
      <c r="F1437" s="546"/>
    </row>
    <row r="1438" spans="1:6" s="542" customFormat="1" ht="15">
      <c r="A1438" s="544"/>
      <c r="B1438" s="545"/>
      <c r="C1438" s="545"/>
      <c r="D1438" s="545"/>
      <c r="E1438" s="545"/>
      <c r="F1438" s="546"/>
    </row>
    <row r="1439" spans="1:6" s="542" customFormat="1" ht="15">
      <c r="A1439" s="544"/>
      <c r="B1439" s="545"/>
      <c r="C1439" s="545"/>
      <c r="D1439" s="545"/>
      <c r="E1439" s="545"/>
      <c r="F1439" s="546"/>
    </row>
    <row r="1440" spans="1:6" s="542" customFormat="1" ht="15">
      <c r="A1440" s="544"/>
      <c r="B1440" s="545"/>
      <c r="C1440" s="545"/>
      <c r="D1440" s="545"/>
      <c r="E1440" s="545"/>
      <c r="F1440" s="546"/>
    </row>
    <row r="1441" spans="1:6" s="542" customFormat="1" ht="15">
      <c r="A1441" s="544"/>
      <c r="B1441" s="545"/>
      <c r="C1441" s="545"/>
      <c r="D1441" s="545"/>
      <c r="E1441" s="545"/>
      <c r="F1441" s="546"/>
    </row>
    <row r="1442" spans="1:6" s="542" customFormat="1" ht="15">
      <c r="A1442" s="544"/>
      <c r="B1442" s="545"/>
      <c r="C1442" s="545"/>
      <c r="D1442" s="545"/>
      <c r="E1442" s="545"/>
      <c r="F1442" s="546"/>
    </row>
    <row r="1443" spans="1:6" s="542" customFormat="1" ht="15">
      <c r="A1443" s="544"/>
      <c r="B1443" s="545"/>
      <c r="C1443" s="545"/>
      <c r="D1443" s="545"/>
      <c r="E1443" s="545"/>
      <c r="F1443" s="546"/>
    </row>
    <row r="1444" spans="1:6" s="542" customFormat="1" ht="15">
      <c r="A1444" s="544"/>
      <c r="B1444" s="545"/>
      <c r="C1444" s="545"/>
      <c r="D1444" s="545"/>
      <c r="E1444" s="545"/>
      <c r="F1444" s="546"/>
    </row>
    <row r="1445" spans="1:6" s="542" customFormat="1" ht="15">
      <c r="A1445" s="544"/>
      <c r="B1445" s="545"/>
      <c r="C1445" s="545"/>
      <c r="D1445" s="545"/>
      <c r="E1445" s="545"/>
      <c r="F1445" s="546"/>
    </row>
    <row r="1446" spans="1:6" s="542" customFormat="1" ht="15">
      <c r="A1446" s="544"/>
      <c r="B1446" s="545"/>
      <c r="C1446" s="545"/>
      <c r="D1446" s="545"/>
      <c r="E1446" s="545"/>
      <c r="F1446" s="546"/>
    </row>
    <row r="1447" spans="1:6" s="542" customFormat="1" ht="15">
      <c r="A1447" s="544"/>
      <c r="B1447" s="545"/>
      <c r="C1447" s="545"/>
      <c r="D1447" s="545"/>
      <c r="E1447" s="545"/>
      <c r="F1447" s="546"/>
    </row>
    <row r="1448" spans="1:6" s="542" customFormat="1" ht="15">
      <c r="A1448" s="544"/>
      <c r="B1448" s="545"/>
      <c r="C1448" s="545"/>
      <c r="D1448" s="545"/>
      <c r="E1448" s="545"/>
      <c r="F1448" s="546"/>
    </row>
    <row r="1449" spans="1:6" s="542" customFormat="1" ht="15">
      <c r="A1449" s="544"/>
      <c r="B1449" s="545"/>
      <c r="C1449" s="545"/>
      <c r="D1449" s="545"/>
      <c r="E1449" s="545"/>
      <c r="F1449" s="546"/>
    </row>
    <row r="1450" spans="1:6" s="542" customFormat="1" ht="15">
      <c r="A1450" s="544"/>
      <c r="B1450" s="545"/>
      <c r="C1450" s="545"/>
      <c r="D1450" s="545"/>
      <c r="E1450" s="545"/>
      <c r="F1450" s="546"/>
    </row>
    <row r="1451" spans="1:6" s="542" customFormat="1" ht="15">
      <c r="A1451" s="544"/>
      <c r="B1451" s="545"/>
      <c r="C1451" s="545"/>
      <c r="D1451" s="545"/>
      <c r="E1451" s="545"/>
      <c r="F1451" s="546"/>
    </row>
    <row r="1452" spans="1:6" s="542" customFormat="1" ht="15">
      <c r="A1452" s="544"/>
      <c r="B1452" s="545"/>
      <c r="C1452" s="545"/>
      <c r="D1452" s="545"/>
      <c r="E1452" s="545"/>
      <c r="F1452" s="546"/>
    </row>
    <row r="1453" spans="1:6" s="542" customFormat="1" ht="15">
      <c r="A1453" s="544"/>
      <c r="B1453" s="545"/>
      <c r="C1453" s="545"/>
      <c r="D1453" s="545"/>
      <c r="E1453" s="545"/>
      <c r="F1453" s="546"/>
    </row>
    <row r="1454" spans="1:6" s="542" customFormat="1" ht="15">
      <c r="A1454" s="544"/>
      <c r="B1454" s="545"/>
      <c r="C1454" s="545"/>
      <c r="D1454" s="545"/>
      <c r="E1454" s="545"/>
      <c r="F1454" s="546"/>
    </row>
    <row r="1455" spans="1:6" s="542" customFormat="1" ht="15">
      <c r="A1455" s="544"/>
      <c r="B1455" s="545"/>
      <c r="C1455" s="545"/>
      <c r="D1455" s="545"/>
      <c r="E1455" s="545"/>
      <c r="F1455" s="546"/>
    </row>
    <row r="1456" spans="1:6" s="542" customFormat="1" ht="15">
      <c r="A1456" s="544"/>
      <c r="B1456" s="545"/>
      <c r="C1456" s="545"/>
      <c r="D1456" s="545"/>
      <c r="E1456" s="545"/>
      <c r="F1456" s="546"/>
    </row>
    <row r="1457" spans="1:6" s="542" customFormat="1" ht="15">
      <c r="A1457" s="544"/>
      <c r="B1457" s="545"/>
      <c r="C1457" s="545"/>
      <c r="D1457" s="545"/>
      <c r="E1457" s="545"/>
      <c r="F1457" s="546"/>
    </row>
    <row r="1458" spans="1:6" s="542" customFormat="1" ht="15">
      <c r="A1458" s="544"/>
      <c r="B1458" s="545"/>
      <c r="C1458" s="545"/>
      <c r="D1458" s="545"/>
      <c r="E1458" s="545"/>
      <c r="F1458" s="546"/>
    </row>
    <row r="1459" spans="1:6" s="542" customFormat="1" ht="15">
      <c r="A1459" s="544"/>
      <c r="B1459" s="545"/>
      <c r="C1459" s="545"/>
      <c r="D1459" s="545"/>
      <c r="E1459" s="545"/>
      <c r="F1459" s="546"/>
    </row>
    <row r="1460" spans="1:6" s="542" customFormat="1" ht="15">
      <c r="A1460" s="544"/>
      <c r="B1460" s="545"/>
      <c r="C1460" s="545"/>
      <c r="D1460" s="545"/>
      <c r="E1460" s="545"/>
      <c r="F1460" s="546"/>
    </row>
    <row r="1461" spans="1:6" s="542" customFormat="1" ht="15">
      <c r="A1461" s="544"/>
      <c r="B1461" s="545"/>
      <c r="C1461" s="545"/>
      <c r="D1461" s="545"/>
      <c r="E1461" s="545"/>
      <c r="F1461" s="546"/>
    </row>
    <row r="1462" spans="1:6" s="542" customFormat="1" ht="15">
      <c r="A1462" s="544"/>
      <c r="B1462" s="545"/>
      <c r="C1462" s="545"/>
      <c r="D1462" s="545"/>
      <c r="E1462" s="545"/>
      <c r="F1462" s="546"/>
    </row>
    <row r="1463" spans="1:6" s="542" customFormat="1" ht="15">
      <c r="A1463" s="544"/>
      <c r="B1463" s="545"/>
      <c r="C1463" s="545"/>
      <c r="D1463" s="545"/>
      <c r="E1463" s="545"/>
      <c r="F1463" s="546"/>
    </row>
    <row r="1464" spans="1:6" s="542" customFormat="1" ht="15">
      <c r="A1464" s="544"/>
      <c r="B1464" s="545"/>
      <c r="C1464" s="545"/>
      <c r="D1464" s="545"/>
      <c r="E1464" s="545"/>
      <c r="F1464" s="546"/>
    </row>
    <row r="1465" spans="1:6" s="542" customFormat="1" ht="15">
      <c r="A1465" s="544"/>
      <c r="B1465" s="545"/>
      <c r="C1465" s="545"/>
      <c r="D1465" s="545"/>
      <c r="E1465" s="545"/>
      <c r="F1465" s="546"/>
    </row>
    <row r="1466" spans="1:6" s="542" customFormat="1" ht="15">
      <c r="A1466" s="544"/>
      <c r="B1466" s="545"/>
      <c r="C1466" s="545"/>
      <c r="D1466" s="545"/>
      <c r="E1466" s="545"/>
      <c r="F1466" s="546"/>
    </row>
    <row r="1467" spans="1:6" s="542" customFormat="1" ht="15">
      <c r="A1467" s="544"/>
      <c r="B1467" s="545"/>
      <c r="C1467" s="545"/>
      <c r="D1467" s="545"/>
      <c r="E1467" s="545"/>
      <c r="F1467" s="546"/>
    </row>
    <row r="1468" spans="1:6" s="542" customFormat="1" ht="15">
      <c r="A1468" s="544"/>
      <c r="B1468" s="545"/>
      <c r="C1468" s="545"/>
      <c r="D1468" s="545"/>
      <c r="E1468" s="545"/>
      <c r="F1468" s="546"/>
    </row>
    <row r="1469" spans="1:6" s="542" customFormat="1" ht="15">
      <c r="A1469" s="544"/>
      <c r="B1469" s="545"/>
      <c r="C1469" s="545"/>
      <c r="D1469" s="545"/>
      <c r="E1469" s="545"/>
      <c r="F1469" s="546"/>
    </row>
    <row r="1470" spans="1:6" s="542" customFormat="1" ht="15">
      <c r="A1470" s="544"/>
      <c r="B1470" s="545"/>
      <c r="C1470" s="545"/>
      <c r="D1470" s="545"/>
      <c r="E1470" s="545"/>
      <c r="F1470" s="546"/>
    </row>
    <row r="1471" spans="1:6" s="542" customFormat="1" ht="15">
      <c r="A1471" s="544"/>
      <c r="B1471" s="545"/>
      <c r="C1471" s="545"/>
      <c r="D1471" s="545"/>
      <c r="E1471" s="545"/>
      <c r="F1471" s="546"/>
    </row>
    <row r="1472" spans="1:6" s="542" customFormat="1" ht="15">
      <c r="A1472" s="544"/>
      <c r="B1472" s="545"/>
      <c r="C1472" s="545"/>
      <c r="D1472" s="545"/>
      <c r="E1472" s="545"/>
      <c r="F1472" s="546"/>
    </row>
    <row r="1473" spans="1:6" s="542" customFormat="1" ht="15">
      <c r="A1473" s="544"/>
      <c r="B1473" s="545"/>
      <c r="C1473" s="545"/>
      <c r="D1473" s="545"/>
      <c r="E1473" s="545"/>
      <c r="F1473" s="546"/>
    </row>
    <row r="1474" spans="1:6" s="542" customFormat="1" ht="15">
      <c r="A1474" s="544"/>
      <c r="B1474" s="545"/>
      <c r="C1474" s="545"/>
      <c r="D1474" s="545"/>
      <c r="E1474" s="545"/>
      <c r="F1474" s="546"/>
    </row>
    <row r="1475" spans="1:6" s="542" customFormat="1" ht="15">
      <c r="A1475" s="544"/>
      <c r="B1475" s="545"/>
      <c r="C1475" s="545"/>
      <c r="D1475" s="545"/>
      <c r="E1475" s="545"/>
      <c r="F1475" s="546"/>
    </row>
    <row r="1476" spans="1:6" s="542" customFormat="1" ht="15">
      <c r="A1476" s="544"/>
      <c r="B1476" s="545"/>
      <c r="C1476" s="545"/>
      <c r="D1476" s="545"/>
      <c r="E1476" s="545"/>
      <c r="F1476" s="546"/>
    </row>
    <row r="1477" spans="1:6" s="542" customFormat="1" ht="15">
      <c r="A1477" s="544"/>
      <c r="B1477" s="545"/>
      <c r="C1477" s="545"/>
      <c r="D1477" s="545"/>
      <c r="E1477" s="545"/>
      <c r="F1477" s="546"/>
    </row>
    <row r="1478" spans="1:6" s="542" customFormat="1" ht="15">
      <c r="A1478" s="544"/>
      <c r="B1478" s="545"/>
      <c r="C1478" s="545"/>
      <c r="D1478" s="545"/>
      <c r="E1478" s="545"/>
      <c r="F1478" s="546"/>
    </row>
    <row r="1479" spans="1:6" s="542" customFormat="1" ht="15">
      <c r="A1479" s="544"/>
      <c r="B1479" s="545"/>
      <c r="C1479" s="545"/>
      <c r="D1479" s="545"/>
      <c r="E1479" s="545"/>
      <c r="F1479" s="546"/>
    </row>
    <row r="1480" spans="1:6" s="542" customFormat="1" ht="15">
      <c r="A1480" s="544"/>
      <c r="B1480" s="545"/>
      <c r="C1480" s="545"/>
      <c r="D1480" s="545"/>
      <c r="E1480" s="545"/>
      <c r="F1480" s="546"/>
    </row>
    <row r="1481" spans="1:6" s="542" customFormat="1" ht="15">
      <c r="A1481" s="544"/>
      <c r="B1481" s="545"/>
      <c r="C1481" s="545"/>
      <c r="D1481" s="545"/>
      <c r="E1481" s="545"/>
      <c r="F1481" s="546"/>
    </row>
    <row r="1482" spans="1:6" s="542" customFormat="1" ht="15">
      <c r="A1482" s="544"/>
      <c r="B1482" s="545"/>
      <c r="C1482" s="545"/>
      <c r="D1482" s="545"/>
      <c r="E1482" s="545"/>
      <c r="F1482" s="546"/>
    </row>
    <row r="1483" spans="1:6" s="542" customFormat="1" ht="15">
      <c r="A1483" s="544"/>
      <c r="B1483" s="545"/>
      <c r="C1483" s="545"/>
      <c r="D1483" s="545"/>
      <c r="E1483" s="545"/>
      <c r="F1483" s="546"/>
    </row>
    <row r="1484" spans="1:6" s="542" customFormat="1" ht="15">
      <c r="A1484" s="544"/>
      <c r="B1484" s="545"/>
      <c r="C1484" s="545"/>
      <c r="D1484" s="545"/>
      <c r="E1484" s="545"/>
      <c r="F1484" s="546"/>
    </row>
    <row r="1485" spans="1:6" s="542" customFormat="1" ht="15">
      <c r="A1485" s="544"/>
      <c r="B1485" s="545"/>
      <c r="C1485" s="545"/>
      <c r="D1485" s="545"/>
      <c r="E1485" s="545"/>
      <c r="F1485" s="546"/>
    </row>
    <row r="1486" spans="1:6" s="542" customFormat="1" ht="15">
      <c r="A1486" s="544"/>
      <c r="B1486" s="545"/>
      <c r="C1486" s="545"/>
      <c r="D1486" s="545"/>
      <c r="E1486" s="545"/>
      <c r="F1486" s="546"/>
    </row>
    <row r="1487" spans="1:6" s="542" customFormat="1" ht="15">
      <c r="A1487" s="544"/>
      <c r="B1487" s="545"/>
      <c r="C1487" s="545"/>
      <c r="D1487" s="545"/>
      <c r="E1487" s="545"/>
      <c r="F1487" s="546"/>
    </row>
    <row r="1488" spans="1:6" s="542" customFormat="1" ht="15">
      <c r="A1488" s="544"/>
      <c r="B1488" s="545"/>
      <c r="C1488" s="545"/>
      <c r="D1488" s="545"/>
      <c r="E1488" s="545"/>
      <c r="F1488" s="546"/>
    </row>
    <row r="1489" spans="1:6" s="542" customFormat="1" ht="15">
      <c r="A1489" s="544"/>
      <c r="B1489" s="545"/>
      <c r="C1489" s="545"/>
      <c r="D1489" s="545"/>
      <c r="E1489" s="545"/>
      <c r="F1489" s="546"/>
    </row>
    <row r="1490" spans="1:6" s="542" customFormat="1" ht="15">
      <c r="A1490" s="544"/>
      <c r="B1490" s="545"/>
      <c r="C1490" s="545"/>
      <c r="D1490" s="545"/>
      <c r="E1490" s="545"/>
      <c r="F1490" s="546"/>
    </row>
    <row r="1491" spans="1:6" s="542" customFormat="1" ht="15">
      <c r="A1491" s="544"/>
      <c r="B1491" s="545"/>
      <c r="C1491" s="545"/>
      <c r="D1491" s="545"/>
      <c r="E1491" s="545"/>
      <c r="F1491" s="546"/>
    </row>
    <row r="1492" spans="1:6" s="542" customFormat="1" ht="15">
      <c r="A1492" s="544"/>
      <c r="B1492" s="545"/>
      <c r="C1492" s="545"/>
      <c r="D1492" s="545"/>
      <c r="E1492" s="545"/>
      <c r="F1492" s="546"/>
    </row>
    <row r="1493" spans="1:6" s="542" customFormat="1" ht="15">
      <c r="A1493" s="544"/>
      <c r="B1493" s="545"/>
      <c r="C1493" s="545"/>
      <c r="D1493" s="545"/>
      <c r="E1493" s="545"/>
      <c r="F1493" s="546"/>
    </row>
    <row r="1494" spans="1:6" s="542" customFormat="1" ht="15">
      <c r="A1494" s="544"/>
      <c r="B1494" s="545"/>
      <c r="C1494" s="545"/>
      <c r="D1494" s="545"/>
      <c r="E1494" s="545"/>
      <c r="F1494" s="546"/>
    </row>
    <row r="1495" spans="1:6" s="542" customFormat="1" ht="15">
      <c r="A1495" s="544"/>
      <c r="B1495" s="545"/>
      <c r="C1495" s="545"/>
      <c r="D1495" s="545"/>
      <c r="E1495" s="545"/>
      <c r="F1495" s="546"/>
    </row>
    <row r="1496" spans="1:6" s="542" customFormat="1" ht="15">
      <c r="A1496" s="544"/>
      <c r="B1496" s="545"/>
      <c r="C1496" s="545"/>
      <c r="D1496" s="545"/>
      <c r="E1496" s="545"/>
      <c r="F1496" s="546"/>
    </row>
    <row r="1497" spans="1:6" s="542" customFormat="1" ht="15">
      <c r="A1497" s="544"/>
      <c r="B1497" s="545"/>
      <c r="C1497" s="545"/>
      <c r="D1497" s="545"/>
      <c r="E1497" s="545"/>
      <c r="F1497" s="546"/>
    </row>
    <row r="1498" spans="1:6" s="542" customFormat="1" ht="15">
      <c r="A1498" s="544"/>
      <c r="B1498" s="545"/>
      <c r="C1498" s="545"/>
      <c r="D1498" s="545"/>
      <c r="E1498" s="545"/>
      <c r="F1498" s="546"/>
    </row>
    <row r="1499" spans="1:6" s="542" customFormat="1" ht="15">
      <c r="A1499" s="544"/>
      <c r="B1499" s="545"/>
      <c r="C1499" s="545"/>
      <c r="D1499" s="545"/>
      <c r="E1499" s="545"/>
      <c r="F1499" s="546"/>
    </row>
    <row r="1500" spans="1:6" s="542" customFormat="1" ht="15">
      <c r="A1500" s="544"/>
      <c r="B1500" s="545"/>
      <c r="C1500" s="545"/>
      <c r="D1500" s="545"/>
      <c r="E1500" s="545"/>
      <c r="F1500" s="546"/>
    </row>
    <row r="1501" spans="1:6" s="542" customFormat="1" ht="15">
      <c r="A1501" s="544"/>
      <c r="B1501" s="545"/>
      <c r="C1501" s="545"/>
      <c r="D1501" s="545"/>
      <c r="E1501" s="545"/>
      <c r="F1501" s="546"/>
    </row>
    <row r="1502" spans="1:6" s="542" customFormat="1" ht="15">
      <c r="A1502" s="544"/>
      <c r="B1502" s="545"/>
      <c r="C1502" s="545"/>
      <c r="D1502" s="545"/>
      <c r="E1502" s="545"/>
      <c r="F1502" s="546"/>
    </row>
    <row r="1503" spans="1:6" s="542" customFormat="1" ht="15">
      <c r="A1503" s="544"/>
      <c r="B1503" s="545"/>
      <c r="C1503" s="545"/>
      <c r="D1503" s="545"/>
      <c r="E1503" s="545"/>
      <c r="F1503" s="546"/>
    </row>
    <row r="1504" spans="1:6" s="542" customFormat="1" ht="15">
      <c r="A1504" s="544"/>
      <c r="B1504" s="545"/>
      <c r="C1504" s="545"/>
      <c r="D1504" s="545"/>
      <c r="E1504" s="545"/>
      <c r="F1504" s="546"/>
    </row>
    <row r="1505" spans="1:6" s="542" customFormat="1" ht="15">
      <c r="A1505" s="544"/>
      <c r="B1505" s="545"/>
      <c r="C1505" s="545"/>
      <c r="D1505" s="545"/>
      <c r="E1505" s="545"/>
      <c r="F1505" s="546"/>
    </row>
    <row r="1506" spans="1:6" s="542" customFormat="1" ht="15">
      <c r="A1506" s="544"/>
      <c r="B1506" s="545"/>
      <c r="C1506" s="545"/>
      <c r="D1506" s="545"/>
      <c r="E1506" s="545"/>
      <c r="F1506" s="546"/>
    </row>
    <row r="1507" spans="1:6" s="542" customFormat="1" ht="15">
      <c r="A1507" s="544"/>
      <c r="B1507" s="545"/>
      <c r="C1507" s="545"/>
      <c r="D1507" s="545"/>
      <c r="E1507" s="545"/>
      <c r="F1507" s="546"/>
    </row>
    <row r="1508" spans="1:6" s="542" customFormat="1" ht="15">
      <c r="A1508" s="544"/>
      <c r="B1508" s="545"/>
      <c r="C1508" s="545"/>
      <c r="D1508" s="545"/>
      <c r="E1508" s="545"/>
      <c r="F1508" s="546"/>
    </row>
    <row r="1509" spans="1:6" s="542" customFormat="1" ht="15">
      <c r="A1509" s="544"/>
      <c r="B1509" s="545"/>
      <c r="C1509" s="545"/>
      <c r="D1509" s="545"/>
      <c r="E1509" s="545"/>
      <c r="F1509" s="546"/>
    </row>
    <row r="1510" spans="1:6" s="542" customFormat="1" ht="15">
      <c r="A1510" s="544"/>
      <c r="B1510" s="545"/>
      <c r="C1510" s="545"/>
      <c r="D1510" s="545"/>
      <c r="E1510" s="545"/>
      <c r="F1510" s="546"/>
    </row>
    <row r="1511" spans="1:6" s="542" customFormat="1" ht="15">
      <c r="A1511" s="544"/>
      <c r="B1511" s="545"/>
      <c r="C1511" s="545"/>
      <c r="D1511" s="545"/>
      <c r="E1511" s="545"/>
      <c r="F1511" s="546"/>
    </row>
    <row r="1512" spans="1:6" s="542" customFormat="1" ht="15">
      <c r="A1512" s="544"/>
      <c r="B1512" s="545"/>
      <c r="C1512" s="545"/>
      <c r="D1512" s="545"/>
      <c r="E1512" s="545"/>
      <c r="F1512" s="546"/>
    </row>
    <row r="1513" spans="1:6" s="542" customFormat="1" ht="15">
      <c r="A1513" s="544"/>
      <c r="B1513" s="545"/>
      <c r="C1513" s="545"/>
      <c r="D1513" s="545"/>
      <c r="E1513" s="545"/>
      <c r="F1513" s="546"/>
    </row>
    <row r="1514" spans="1:6" s="542" customFormat="1" ht="15">
      <c r="A1514" s="544"/>
      <c r="B1514" s="545"/>
      <c r="C1514" s="545"/>
      <c r="D1514" s="545"/>
      <c r="E1514" s="545"/>
      <c r="F1514" s="546"/>
    </row>
    <row r="1515" spans="1:6" s="542" customFormat="1" ht="15">
      <c r="A1515" s="544"/>
      <c r="B1515" s="545"/>
      <c r="C1515" s="545"/>
      <c r="D1515" s="545"/>
      <c r="E1515" s="545"/>
      <c r="F1515" s="546"/>
    </row>
    <row r="1516" spans="1:6" s="542" customFormat="1" ht="15">
      <c r="A1516" s="544"/>
      <c r="B1516" s="545"/>
      <c r="C1516" s="545"/>
      <c r="D1516" s="545"/>
      <c r="E1516" s="545"/>
      <c r="F1516" s="546"/>
    </row>
    <row r="1517" spans="1:6" s="542" customFormat="1" ht="15">
      <c r="A1517" s="544"/>
      <c r="B1517" s="545"/>
      <c r="C1517" s="545"/>
      <c r="D1517" s="545"/>
      <c r="E1517" s="545"/>
      <c r="F1517" s="546"/>
    </row>
    <row r="1518" spans="1:6" s="542" customFormat="1" ht="15">
      <c r="A1518" s="544"/>
      <c r="B1518" s="545"/>
      <c r="C1518" s="545"/>
      <c r="D1518" s="545"/>
      <c r="E1518" s="545"/>
      <c r="F1518" s="546"/>
    </row>
    <row r="1519" spans="1:6" s="542" customFormat="1" ht="15">
      <c r="A1519" s="544"/>
      <c r="B1519" s="545"/>
      <c r="C1519" s="545"/>
      <c r="D1519" s="545"/>
      <c r="E1519" s="545"/>
      <c r="F1519" s="546"/>
    </row>
    <row r="1520" spans="1:6" s="542" customFormat="1" ht="15">
      <c r="A1520" s="544"/>
      <c r="B1520" s="545"/>
      <c r="C1520" s="545"/>
      <c r="D1520" s="545"/>
      <c r="E1520" s="545"/>
      <c r="F1520" s="546"/>
    </row>
    <row r="1521" spans="1:6" s="542" customFormat="1" ht="15">
      <c r="A1521" s="544"/>
      <c r="B1521" s="545"/>
      <c r="C1521" s="545"/>
      <c r="D1521" s="545"/>
      <c r="E1521" s="545"/>
      <c r="F1521" s="546"/>
    </row>
    <row r="1522" spans="1:6" s="542" customFormat="1" ht="15">
      <c r="A1522" s="544"/>
      <c r="B1522" s="545"/>
      <c r="C1522" s="545"/>
      <c r="D1522" s="545"/>
      <c r="E1522" s="545"/>
      <c r="F1522" s="546"/>
    </row>
    <row r="1523" spans="1:6" s="542" customFormat="1" ht="15">
      <c r="A1523" s="544"/>
      <c r="B1523" s="545"/>
      <c r="C1523" s="545"/>
      <c r="D1523" s="545"/>
      <c r="E1523" s="545"/>
      <c r="F1523" s="546"/>
    </row>
    <row r="1524" spans="1:6" s="542" customFormat="1" ht="15">
      <c r="A1524" s="544"/>
      <c r="B1524" s="545"/>
      <c r="C1524" s="545"/>
      <c r="D1524" s="545"/>
      <c r="E1524" s="545"/>
      <c r="F1524" s="546"/>
    </row>
    <row r="1525" spans="1:6" s="542" customFormat="1" ht="15">
      <c r="A1525" s="544"/>
      <c r="B1525" s="545"/>
      <c r="C1525" s="545"/>
      <c r="D1525" s="545"/>
      <c r="E1525" s="545"/>
      <c r="F1525" s="546"/>
    </row>
    <row r="1526" spans="1:6" s="542" customFormat="1" ht="15">
      <c r="A1526" s="544"/>
      <c r="B1526" s="545"/>
      <c r="C1526" s="545"/>
      <c r="D1526" s="545"/>
      <c r="E1526" s="545"/>
      <c r="F1526" s="546"/>
    </row>
    <row r="1527" spans="1:6" s="542" customFormat="1" ht="15">
      <c r="A1527" s="544"/>
      <c r="B1527" s="545"/>
      <c r="C1527" s="545"/>
      <c r="D1527" s="545"/>
      <c r="E1527" s="545"/>
      <c r="F1527" s="546"/>
    </row>
    <row r="1528" spans="1:6" s="542" customFormat="1" ht="15">
      <c r="A1528" s="544"/>
      <c r="B1528" s="545"/>
      <c r="C1528" s="545"/>
      <c r="D1528" s="545"/>
      <c r="E1528" s="545"/>
      <c r="F1528" s="546"/>
    </row>
    <row r="1529" spans="1:6" s="542" customFormat="1" ht="15">
      <c r="A1529" s="544"/>
      <c r="B1529" s="545"/>
      <c r="C1529" s="545"/>
      <c r="D1529" s="545"/>
      <c r="E1529" s="545"/>
      <c r="F1529" s="546"/>
    </row>
    <row r="1530" spans="1:6" s="542" customFormat="1" ht="15">
      <c r="A1530" s="544"/>
      <c r="B1530" s="545"/>
      <c r="C1530" s="545"/>
      <c r="D1530" s="545"/>
      <c r="E1530" s="545"/>
      <c r="F1530" s="546"/>
    </row>
    <row r="1531" spans="1:6" s="542" customFormat="1" ht="15">
      <c r="A1531" s="544"/>
      <c r="B1531" s="545"/>
      <c r="C1531" s="545"/>
      <c r="D1531" s="545"/>
      <c r="E1531" s="545"/>
      <c r="F1531" s="546"/>
    </row>
    <row r="1532" spans="1:6" s="542" customFormat="1" ht="15">
      <c r="A1532" s="544"/>
      <c r="B1532" s="545"/>
      <c r="C1532" s="545"/>
      <c r="D1532" s="545"/>
      <c r="E1532" s="545"/>
      <c r="F1532" s="546"/>
    </row>
    <row r="1533" spans="1:6" s="542" customFormat="1" ht="15">
      <c r="A1533" s="544"/>
      <c r="B1533" s="545"/>
      <c r="C1533" s="545"/>
      <c r="D1533" s="545"/>
      <c r="E1533" s="545"/>
      <c r="F1533" s="546"/>
    </row>
    <row r="1534" spans="1:6" s="542" customFormat="1" ht="15">
      <c r="A1534" s="544"/>
      <c r="B1534" s="545"/>
      <c r="C1534" s="545"/>
      <c r="D1534" s="545"/>
      <c r="E1534" s="545"/>
      <c r="F1534" s="546"/>
    </row>
    <row r="1535" spans="1:6" s="542" customFormat="1" ht="15">
      <c r="A1535" s="544"/>
      <c r="B1535" s="545"/>
      <c r="C1535" s="545"/>
      <c r="D1535" s="545"/>
      <c r="E1535" s="545"/>
      <c r="F1535" s="546"/>
    </row>
    <row r="1536" spans="1:6" s="542" customFormat="1" ht="15">
      <c r="A1536" s="544"/>
      <c r="B1536" s="545"/>
      <c r="C1536" s="545"/>
      <c r="D1536" s="545"/>
      <c r="E1536" s="545"/>
      <c r="F1536" s="546"/>
    </row>
    <row r="1537" spans="1:6" s="542" customFormat="1" ht="15">
      <c r="A1537" s="544"/>
      <c r="B1537" s="545"/>
      <c r="C1537" s="545"/>
      <c r="D1537" s="545"/>
      <c r="E1537" s="545"/>
      <c r="F1537" s="546"/>
    </row>
    <row r="1538" spans="1:6" s="542" customFormat="1" ht="15">
      <c r="A1538" s="544"/>
      <c r="B1538" s="545"/>
      <c r="C1538" s="545"/>
      <c r="D1538" s="545"/>
      <c r="E1538" s="545"/>
      <c r="F1538" s="546"/>
    </row>
    <row r="1539" spans="1:6" s="542" customFormat="1" ht="15">
      <c r="A1539" s="544"/>
      <c r="B1539" s="545"/>
      <c r="C1539" s="545"/>
      <c r="D1539" s="545"/>
      <c r="E1539" s="545"/>
      <c r="F1539" s="546"/>
    </row>
    <row r="1540" spans="1:6" s="542" customFormat="1" ht="15">
      <c r="A1540" s="544"/>
      <c r="B1540" s="545"/>
      <c r="C1540" s="545"/>
      <c r="D1540" s="545"/>
      <c r="E1540" s="545"/>
      <c r="F1540" s="546"/>
    </row>
    <row r="1541" spans="1:6" s="542" customFormat="1" ht="15">
      <c r="A1541" s="544"/>
      <c r="B1541" s="545"/>
      <c r="C1541" s="545"/>
      <c r="D1541" s="545"/>
      <c r="E1541" s="545"/>
      <c r="F1541" s="546"/>
    </row>
    <row r="1542" spans="1:6" s="542" customFormat="1" ht="15">
      <c r="A1542" s="544"/>
      <c r="B1542" s="545"/>
      <c r="C1542" s="545"/>
      <c r="D1542" s="545"/>
      <c r="E1542" s="545"/>
      <c r="F1542" s="546"/>
    </row>
    <row r="1543" spans="1:6" s="542" customFormat="1" ht="15">
      <c r="A1543" s="544"/>
      <c r="B1543" s="545"/>
      <c r="C1543" s="545"/>
      <c r="D1543" s="545"/>
      <c r="E1543" s="545"/>
      <c r="F1543" s="546"/>
    </row>
    <row r="1544" spans="1:6" s="542" customFormat="1" ht="15">
      <c r="A1544" s="544"/>
      <c r="B1544" s="545"/>
      <c r="C1544" s="545"/>
      <c r="D1544" s="545"/>
      <c r="E1544" s="545"/>
      <c r="F1544" s="546"/>
    </row>
    <row r="1545" spans="1:6" s="542" customFormat="1" ht="15">
      <c r="A1545" s="544"/>
      <c r="B1545" s="545"/>
      <c r="C1545" s="545"/>
      <c r="D1545" s="545"/>
      <c r="E1545" s="545"/>
      <c r="F1545" s="546"/>
    </row>
    <row r="1546" spans="1:6" s="542" customFormat="1" ht="15">
      <c r="A1546" s="544"/>
      <c r="B1546" s="545"/>
      <c r="C1546" s="545"/>
      <c r="D1546" s="545"/>
      <c r="E1546" s="545"/>
      <c r="F1546" s="546"/>
    </row>
    <row r="1547" spans="1:6" s="542" customFormat="1" ht="15">
      <c r="A1547" s="544"/>
      <c r="B1547" s="545"/>
      <c r="C1547" s="545"/>
      <c r="D1547" s="545"/>
      <c r="E1547" s="545"/>
      <c r="F1547" s="546"/>
    </row>
    <row r="1548" spans="1:6" s="542" customFormat="1" ht="15">
      <c r="A1548" s="544"/>
      <c r="B1548" s="545"/>
      <c r="C1548" s="545"/>
      <c r="D1548" s="545"/>
      <c r="E1548" s="545"/>
      <c r="F1548" s="546"/>
    </row>
    <row r="1549" spans="1:6" s="542" customFormat="1" ht="15">
      <c r="A1549" s="544"/>
      <c r="B1549" s="545"/>
      <c r="C1549" s="545"/>
      <c r="D1549" s="545"/>
      <c r="E1549" s="545"/>
      <c r="F1549" s="546"/>
    </row>
    <row r="1550" spans="1:6" s="542" customFormat="1" ht="15">
      <c r="A1550" s="544"/>
      <c r="B1550" s="545"/>
      <c r="C1550" s="545"/>
      <c r="D1550" s="545"/>
      <c r="E1550" s="545"/>
      <c r="F1550" s="546"/>
    </row>
    <row r="1551" spans="1:6" s="542" customFormat="1" ht="15">
      <c r="A1551" s="544"/>
      <c r="B1551" s="545"/>
      <c r="C1551" s="545"/>
      <c r="D1551" s="545"/>
      <c r="E1551" s="545"/>
      <c r="F1551" s="546"/>
    </row>
    <row r="1552" spans="1:6" s="542" customFormat="1" ht="15">
      <c r="A1552" s="544"/>
      <c r="B1552" s="545"/>
      <c r="C1552" s="545"/>
      <c r="D1552" s="545"/>
      <c r="E1552" s="545"/>
      <c r="F1552" s="546"/>
    </row>
    <row r="1553" spans="1:6" s="542" customFormat="1" ht="15">
      <c r="A1553" s="544"/>
      <c r="B1553" s="545"/>
      <c r="C1553" s="545"/>
      <c r="D1553" s="545"/>
      <c r="E1553" s="545"/>
      <c r="F1553" s="546"/>
    </row>
    <row r="1554" spans="1:6" s="542" customFormat="1" ht="15">
      <c r="A1554" s="544"/>
      <c r="B1554" s="545"/>
      <c r="C1554" s="545"/>
      <c r="D1554" s="545"/>
      <c r="E1554" s="545"/>
      <c r="F1554" s="546"/>
    </row>
    <row r="1555" spans="1:6" s="542" customFormat="1" ht="15">
      <c r="A1555" s="544"/>
      <c r="B1555" s="545"/>
      <c r="C1555" s="545"/>
      <c r="D1555" s="545"/>
      <c r="E1555" s="545"/>
      <c r="F1555" s="546"/>
    </row>
    <row r="1556" spans="1:6" s="542" customFormat="1" ht="15">
      <c r="A1556" s="544"/>
      <c r="B1556" s="545"/>
      <c r="C1556" s="545"/>
      <c r="D1556" s="545"/>
      <c r="E1556" s="545"/>
      <c r="F1556" s="546"/>
    </row>
    <row r="1557" spans="1:6" s="542" customFormat="1" ht="15">
      <c r="A1557" s="544"/>
      <c r="B1557" s="545"/>
      <c r="C1557" s="545"/>
      <c r="D1557" s="545"/>
      <c r="E1557" s="545"/>
      <c r="F1557" s="546"/>
    </row>
    <row r="1558" spans="1:6" s="542" customFormat="1" ht="15">
      <c r="A1558" s="544"/>
      <c r="B1558" s="545"/>
      <c r="C1558" s="545"/>
      <c r="D1558" s="545"/>
      <c r="E1558" s="545"/>
      <c r="F1558" s="546"/>
    </row>
    <row r="1559" spans="1:6" s="542" customFormat="1" ht="15">
      <c r="A1559" s="544"/>
      <c r="B1559" s="545"/>
      <c r="C1559" s="545"/>
      <c r="D1559" s="545"/>
      <c r="E1559" s="545"/>
      <c r="F1559" s="546"/>
    </row>
    <row r="1560" spans="1:6" s="542" customFormat="1" ht="15">
      <c r="A1560" s="544"/>
      <c r="B1560" s="545"/>
      <c r="C1560" s="545"/>
      <c r="D1560" s="545"/>
      <c r="E1560" s="545"/>
      <c r="F1560" s="546"/>
    </row>
    <row r="1561" spans="1:6" s="542" customFormat="1" ht="15">
      <c r="A1561" s="544"/>
      <c r="B1561" s="545"/>
      <c r="C1561" s="545"/>
      <c r="D1561" s="545"/>
      <c r="E1561" s="545"/>
      <c r="F1561" s="546"/>
    </row>
    <row r="1562" spans="1:6" s="542" customFormat="1" ht="15">
      <c r="A1562" s="544"/>
      <c r="B1562" s="545"/>
      <c r="C1562" s="545"/>
      <c r="D1562" s="545"/>
      <c r="E1562" s="545"/>
      <c r="F1562" s="546"/>
    </row>
    <row r="1563" spans="1:6" s="542" customFormat="1" ht="15">
      <c r="A1563" s="544"/>
      <c r="B1563" s="545"/>
      <c r="C1563" s="545"/>
      <c r="D1563" s="545"/>
      <c r="E1563" s="545"/>
      <c r="F1563" s="546"/>
    </row>
    <row r="1564" spans="1:6" s="542" customFormat="1" ht="15">
      <c r="A1564" s="544"/>
      <c r="B1564" s="545"/>
      <c r="C1564" s="545"/>
      <c r="D1564" s="545"/>
      <c r="E1564" s="545"/>
      <c r="F1564" s="546"/>
    </row>
    <row r="1565" spans="1:6" s="542" customFormat="1" ht="15">
      <c r="A1565" s="544"/>
      <c r="B1565" s="545"/>
      <c r="C1565" s="545"/>
      <c r="D1565" s="545"/>
      <c r="E1565" s="545"/>
      <c r="F1565" s="546"/>
    </row>
    <row r="1566" spans="1:6" s="542" customFormat="1" ht="15">
      <c r="A1566" s="544"/>
      <c r="B1566" s="545"/>
      <c r="C1566" s="545"/>
      <c r="D1566" s="545"/>
      <c r="E1566" s="545"/>
      <c r="F1566" s="546"/>
    </row>
    <row r="1567" spans="1:6" s="542" customFormat="1" ht="15">
      <c r="A1567" s="544"/>
      <c r="B1567" s="545"/>
      <c r="C1567" s="545"/>
      <c r="D1567" s="545"/>
      <c r="E1567" s="545"/>
      <c r="F1567" s="546"/>
    </row>
    <row r="1568" spans="1:6" s="542" customFormat="1" ht="15">
      <c r="A1568" s="544"/>
      <c r="B1568" s="545"/>
      <c r="C1568" s="545"/>
      <c r="D1568" s="545"/>
      <c r="E1568" s="545"/>
      <c r="F1568" s="546"/>
    </row>
    <row r="1569" spans="1:6" s="542" customFormat="1" ht="15">
      <c r="A1569" s="544"/>
      <c r="B1569" s="545"/>
      <c r="C1569" s="545"/>
      <c r="D1569" s="545"/>
      <c r="E1569" s="545"/>
      <c r="F1569" s="546"/>
    </row>
    <row r="1570" spans="1:6" s="542" customFormat="1" ht="15">
      <c r="A1570" s="544"/>
      <c r="B1570" s="545"/>
      <c r="C1570" s="545"/>
      <c r="D1570" s="545"/>
      <c r="E1570" s="545"/>
      <c r="F1570" s="546"/>
    </row>
    <row r="1571" spans="1:6" s="542" customFormat="1" ht="15">
      <c r="A1571" s="544"/>
      <c r="B1571" s="545"/>
      <c r="C1571" s="545"/>
      <c r="D1571" s="545"/>
      <c r="E1571" s="545"/>
      <c r="F1571" s="546"/>
    </row>
    <row r="1572" spans="1:6" s="542" customFormat="1" ht="15">
      <c r="A1572" s="544"/>
      <c r="B1572" s="545"/>
      <c r="C1572" s="545"/>
      <c r="D1572" s="545"/>
      <c r="E1572" s="545"/>
      <c r="F1572" s="546"/>
    </row>
    <row r="1573" spans="1:6" s="542" customFormat="1" ht="15">
      <c r="A1573" s="544"/>
      <c r="B1573" s="545"/>
      <c r="C1573" s="545"/>
      <c r="D1573" s="545"/>
      <c r="E1573" s="545"/>
      <c r="F1573" s="546"/>
    </row>
    <row r="1574" spans="1:6" s="542" customFormat="1" ht="15">
      <c r="A1574" s="544"/>
      <c r="B1574" s="545"/>
      <c r="C1574" s="545"/>
      <c r="D1574" s="545"/>
      <c r="E1574" s="545"/>
      <c r="F1574" s="546"/>
    </row>
    <row r="1575" spans="1:6" s="542" customFormat="1" ht="15">
      <c r="A1575" s="544"/>
      <c r="B1575" s="545"/>
      <c r="C1575" s="545"/>
      <c r="D1575" s="545"/>
      <c r="E1575" s="545"/>
      <c r="F1575" s="546"/>
    </row>
    <row r="1576" spans="1:6" s="542" customFormat="1" ht="15">
      <c r="A1576" s="544"/>
      <c r="B1576" s="545"/>
      <c r="C1576" s="545"/>
      <c r="D1576" s="545"/>
      <c r="E1576" s="545"/>
      <c r="F1576" s="546"/>
    </row>
    <row r="1577" spans="1:6" s="542" customFormat="1" ht="15">
      <c r="A1577" s="544"/>
      <c r="B1577" s="545"/>
      <c r="C1577" s="545"/>
      <c r="D1577" s="545"/>
      <c r="E1577" s="545"/>
      <c r="F1577" s="546"/>
    </row>
    <row r="1578" spans="1:6" s="542" customFormat="1" ht="15">
      <c r="A1578" s="544"/>
      <c r="B1578" s="545"/>
      <c r="C1578" s="545"/>
      <c r="D1578" s="545"/>
      <c r="E1578" s="545"/>
      <c r="F1578" s="546"/>
    </row>
    <row r="1579" spans="1:6" s="542" customFormat="1" ht="15">
      <c r="A1579" s="544"/>
      <c r="B1579" s="545"/>
      <c r="C1579" s="545"/>
      <c r="D1579" s="545"/>
      <c r="E1579" s="545"/>
      <c r="F1579" s="546"/>
    </row>
    <row r="1580" spans="1:6" s="542" customFormat="1" ht="15">
      <c r="A1580" s="544"/>
      <c r="B1580" s="545"/>
      <c r="C1580" s="545"/>
      <c r="D1580" s="545"/>
      <c r="E1580" s="545"/>
      <c r="F1580" s="546"/>
    </row>
    <row r="1581" spans="1:6" s="542" customFormat="1" ht="15">
      <c r="A1581" s="544"/>
      <c r="B1581" s="545"/>
      <c r="C1581" s="545"/>
      <c r="D1581" s="545"/>
      <c r="E1581" s="545"/>
      <c r="F1581" s="546"/>
    </row>
    <row r="1582" spans="1:6" s="542" customFormat="1" ht="15">
      <c r="A1582" s="544"/>
      <c r="B1582" s="545"/>
      <c r="C1582" s="545"/>
      <c r="D1582" s="545"/>
      <c r="E1582" s="545"/>
      <c r="F1582" s="546"/>
    </row>
    <row r="1583" spans="1:6" s="542" customFormat="1" ht="15">
      <c r="A1583" s="544"/>
      <c r="B1583" s="545"/>
      <c r="C1583" s="545"/>
      <c r="D1583" s="545"/>
      <c r="E1583" s="545"/>
      <c r="F1583" s="546"/>
    </row>
    <row r="1584" spans="1:6" s="542" customFormat="1" ht="15">
      <c r="A1584" s="544"/>
      <c r="B1584" s="545"/>
      <c r="C1584" s="545"/>
      <c r="D1584" s="545"/>
      <c r="E1584" s="545"/>
      <c r="F1584" s="546"/>
    </row>
    <row r="1585" spans="1:6" s="542" customFormat="1" ht="15">
      <c r="A1585" s="544"/>
      <c r="B1585" s="545"/>
      <c r="C1585" s="545"/>
      <c r="D1585" s="545"/>
      <c r="E1585" s="545"/>
      <c r="F1585" s="546"/>
    </row>
    <row r="1586" spans="1:6" s="542" customFormat="1" ht="15">
      <c r="A1586" s="544"/>
      <c r="B1586" s="545"/>
      <c r="C1586" s="545"/>
      <c r="D1586" s="545"/>
      <c r="E1586" s="545"/>
      <c r="F1586" s="546"/>
    </row>
  </sheetData>
  <sheetProtection/>
  <mergeCells count="119">
    <mergeCell ref="A516:D516"/>
    <mergeCell ref="B518:D519"/>
    <mergeCell ref="A518:A519"/>
    <mergeCell ref="A526:D526"/>
    <mergeCell ref="A528:A529"/>
    <mergeCell ref="B528:D529"/>
    <mergeCell ref="A559:D559"/>
    <mergeCell ref="A541:A542"/>
    <mergeCell ref="B541:D542"/>
    <mergeCell ref="A549:D549"/>
    <mergeCell ref="A551:A552"/>
    <mergeCell ref="B471:D471"/>
    <mergeCell ref="B480:D480"/>
    <mergeCell ref="B482:D482"/>
    <mergeCell ref="A495:D495"/>
    <mergeCell ref="B481:D481"/>
    <mergeCell ref="A508:A509"/>
    <mergeCell ref="B508:D509"/>
    <mergeCell ref="B472:D472"/>
    <mergeCell ref="A501:A502"/>
    <mergeCell ref="B501:C502"/>
    <mergeCell ref="A506:D506"/>
    <mergeCell ref="B462:D462"/>
    <mergeCell ref="B470:D470"/>
    <mergeCell ref="A473:D473"/>
    <mergeCell ref="B551:D552"/>
    <mergeCell ref="A531:D531"/>
    <mergeCell ref="B475:D476"/>
    <mergeCell ref="A484:D484"/>
    <mergeCell ref="B486:D487"/>
    <mergeCell ref="A486:A487"/>
    <mergeCell ref="D501:D502"/>
    <mergeCell ref="A343:D343"/>
    <mergeCell ref="A427:A428"/>
    <mergeCell ref="A393:D393"/>
    <mergeCell ref="A389:A390"/>
    <mergeCell ref="B389:D390"/>
    <mergeCell ref="B322:D323"/>
    <mergeCell ref="A320:D320"/>
    <mergeCell ref="B295:D295"/>
    <mergeCell ref="B330:D330"/>
    <mergeCell ref="B249:D249"/>
    <mergeCell ref="A288:A289"/>
    <mergeCell ref="B288:D289"/>
    <mergeCell ref="B256:D256"/>
    <mergeCell ref="A282:D282"/>
    <mergeCell ref="B277:D277"/>
    <mergeCell ref="B263:D263"/>
    <mergeCell ref="B270:D270"/>
    <mergeCell ref="B238:D238"/>
    <mergeCell ref="A243:D243"/>
    <mergeCell ref="A245:A246"/>
    <mergeCell ref="B245:D246"/>
    <mergeCell ref="A79:D79"/>
    <mergeCell ref="B48:D49"/>
    <mergeCell ref="D132:D133"/>
    <mergeCell ref="A132:A133"/>
    <mergeCell ref="B132:C133"/>
    <mergeCell ref="E1:F1"/>
    <mergeCell ref="A9:A10"/>
    <mergeCell ref="B9:D10"/>
    <mergeCell ref="A32:D32"/>
    <mergeCell ref="E2:F2"/>
    <mergeCell ref="E3:F3"/>
    <mergeCell ref="A5:F5"/>
    <mergeCell ref="A7:F7"/>
    <mergeCell ref="A6:F6"/>
    <mergeCell ref="A34:A35"/>
    <mergeCell ref="B34:D35"/>
    <mergeCell ref="A46:D46"/>
    <mergeCell ref="A48:A49"/>
    <mergeCell ref="B460:D460"/>
    <mergeCell ref="A407:A408"/>
    <mergeCell ref="B407:D408"/>
    <mergeCell ref="B427:D428"/>
    <mergeCell ref="A434:D434"/>
    <mergeCell ref="A430:D430"/>
    <mergeCell ref="B446:D446"/>
    <mergeCell ref="E572:F572"/>
    <mergeCell ref="C572:D572"/>
    <mergeCell ref="C566:D566"/>
    <mergeCell ref="E566:F566"/>
    <mergeCell ref="B562:F562"/>
    <mergeCell ref="A443:A444"/>
    <mergeCell ref="B443:D444"/>
    <mergeCell ref="A455:A456"/>
    <mergeCell ref="A475:A476"/>
    <mergeCell ref="B455:D456"/>
    <mergeCell ref="A465:A466"/>
    <mergeCell ref="B465:D466"/>
    <mergeCell ref="A463:D463"/>
    <mergeCell ref="B461:D461"/>
    <mergeCell ref="A216:D216"/>
    <mergeCell ref="A228:A229"/>
    <mergeCell ref="B228:D229"/>
    <mergeCell ref="A181:A182"/>
    <mergeCell ref="A217:A218"/>
    <mergeCell ref="B217:D218"/>
    <mergeCell ref="A226:D226"/>
    <mergeCell ref="E317:E318"/>
    <mergeCell ref="A425:D425"/>
    <mergeCell ref="A396:A397"/>
    <mergeCell ref="B396:D397"/>
    <mergeCell ref="A415:D415"/>
    <mergeCell ref="A417:A418"/>
    <mergeCell ref="B417:D418"/>
    <mergeCell ref="B395:F395"/>
    <mergeCell ref="A405:D405"/>
    <mergeCell ref="A322:A323"/>
    <mergeCell ref="E132:E133"/>
    <mergeCell ref="F132:F133"/>
    <mergeCell ref="A207:A208"/>
    <mergeCell ref="E158:E159"/>
    <mergeCell ref="A205:D205"/>
    <mergeCell ref="B181:D182"/>
    <mergeCell ref="A158:A159"/>
    <mergeCell ref="B158:D159"/>
    <mergeCell ref="F158:F159"/>
    <mergeCell ref="B207:D208"/>
  </mergeCells>
  <printOptions/>
  <pageMargins left="0.8" right="0.196850393700787" top="0.38" bottom="0.55" header="0.36" footer="0.3"/>
  <pageSetup firstPageNumber="14" useFirstPageNumber="1" horizontalDpi="600" verticalDpi="600" orientation="portrait" paperSize="9" r:id="rId3"/>
  <headerFooter alignWithMargins="0">
    <oddFooter>&amp;C&amp;"Times New Roman,Regular"&amp;10&amp;P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51"/>
  <sheetViews>
    <sheetView showGridLines="0" view="pageBreakPreview" zoomScaleSheetLayoutView="100" zoomScalePageLayoutView="0" workbookViewId="0" topLeftCell="A1">
      <pane xSplit="1" ySplit="11" topLeftCell="B4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42" sqref="G42"/>
    </sheetView>
  </sheetViews>
  <sheetFormatPr defaultColWidth="8.796875" defaultRowHeight="15"/>
  <cols>
    <col min="1" max="1" width="52.5" style="58" customWidth="1"/>
    <col min="2" max="2" width="5.3984375" style="58" customWidth="1"/>
    <col min="3" max="3" width="4.09765625" style="58" customWidth="1"/>
    <col min="4" max="5" width="16.5" style="97" customWidth="1"/>
    <col min="6" max="16384" width="9" style="58" customWidth="1"/>
  </cols>
  <sheetData>
    <row r="1" spans="1:5" ht="15.75" customHeight="1">
      <c r="A1" s="55" t="s">
        <v>306</v>
      </c>
      <c r="B1" s="56"/>
      <c r="C1" s="56"/>
      <c r="D1" s="57"/>
      <c r="E1" s="57" t="s">
        <v>71</v>
      </c>
    </row>
    <row r="2" spans="1:5" ht="15.75" customHeight="1">
      <c r="A2" s="59" t="s">
        <v>16</v>
      </c>
      <c r="B2" s="56"/>
      <c r="C2" s="56"/>
      <c r="D2" s="654" t="s">
        <v>9</v>
      </c>
      <c r="E2" s="654"/>
    </row>
    <row r="3" spans="1:5" ht="15.75" customHeight="1">
      <c r="A3" s="60" t="s">
        <v>82</v>
      </c>
      <c r="B3" s="61"/>
      <c r="C3" s="61"/>
      <c r="D3" s="655"/>
      <c r="E3" s="655"/>
    </row>
    <row r="4" spans="1:5" ht="15.75">
      <c r="A4" s="59"/>
      <c r="B4" s="56"/>
      <c r="C4" s="56"/>
      <c r="D4" s="657" t="s">
        <v>15</v>
      </c>
      <c r="E4" s="657"/>
    </row>
    <row r="5" spans="1:5" ht="15">
      <c r="A5" s="656" t="s">
        <v>17</v>
      </c>
      <c r="B5" s="656"/>
      <c r="C5" s="656"/>
      <c r="D5" s="656"/>
      <c r="E5" s="656"/>
    </row>
    <row r="6" spans="1:5" ht="15">
      <c r="A6" s="652" t="s">
        <v>9</v>
      </c>
      <c r="B6" s="652"/>
      <c r="C6" s="652"/>
      <c r="D6" s="652"/>
      <c r="E6" s="652"/>
    </row>
    <row r="7" spans="1:5" ht="20.25" customHeight="1">
      <c r="A7" s="653" t="s">
        <v>18</v>
      </c>
      <c r="B7" s="653"/>
      <c r="C7" s="653"/>
      <c r="D7" s="653"/>
      <c r="E7" s="653"/>
    </row>
    <row r="8" spans="1:5" ht="16.5" customHeight="1">
      <c r="A8" s="652"/>
      <c r="B8" s="652"/>
      <c r="C8" s="652"/>
      <c r="D8" s="652"/>
      <c r="E8" s="652"/>
    </row>
    <row r="9" spans="1:5" ht="15">
      <c r="A9" s="651" t="s">
        <v>283</v>
      </c>
      <c r="B9" s="651" t="s">
        <v>280</v>
      </c>
      <c r="C9" s="651" t="s">
        <v>226</v>
      </c>
      <c r="D9" s="647" t="s">
        <v>1</v>
      </c>
      <c r="E9" s="647" t="s">
        <v>2</v>
      </c>
    </row>
    <row r="10" spans="1:5" ht="32.25" customHeight="1">
      <c r="A10" s="651"/>
      <c r="B10" s="651"/>
      <c r="C10" s="651"/>
      <c r="D10" s="647"/>
      <c r="E10" s="647"/>
    </row>
    <row r="11" spans="1:5" ht="13.5" customHeight="1">
      <c r="A11" s="62" t="s">
        <v>19</v>
      </c>
      <c r="B11" s="62" t="s">
        <v>20</v>
      </c>
      <c r="C11" s="62" t="s">
        <v>21</v>
      </c>
      <c r="D11" s="62">
        <v>4</v>
      </c>
      <c r="E11" s="62">
        <v>5</v>
      </c>
    </row>
    <row r="12" spans="1:5" ht="18" customHeight="1">
      <c r="A12" s="63" t="s">
        <v>22</v>
      </c>
      <c r="B12" s="64"/>
      <c r="C12" s="64"/>
      <c r="D12" s="65"/>
      <c r="E12" s="66"/>
    </row>
    <row r="13" spans="1:5" ht="18" customHeight="1">
      <c r="A13" s="67" t="s">
        <v>23</v>
      </c>
      <c r="B13" s="68" t="s">
        <v>256</v>
      </c>
      <c r="C13" s="69"/>
      <c r="D13" s="70">
        <v>505695669374</v>
      </c>
      <c r="E13" s="71">
        <v>462421920991</v>
      </c>
    </row>
    <row r="14" spans="1:5" ht="18" customHeight="1">
      <c r="A14" s="67" t="s">
        <v>24</v>
      </c>
      <c r="B14" s="68" t="s">
        <v>229</v>
      </c>
      <c r="C14" s="69"/>
      <c r="D14" s="70">
        <v>-135024798099</v>
      </c>
      <c r="E14" s="71">
        <v>-231002857829</v>
      </c>
    </row>
    <row r="15" spans="1:5" ht="18" customHeight="1">
      <c r="A15" s="67" t="s">
        <v>25</v>
      </c>
      <c r="B15" s="68" t="s">
        <v>257</v>
      </c>
      <c r="C15" s="69"/>
      <c r="D15" s="70">
        <v>-7102536629</v>
      </c>
      <c r="E15" s="71">
        <v>-15135268212</v>
      </c>
    </row>
    <row r="16" spans="1:5" ht="18" customHeight="1">
      <c r="A16" s="67" t="s">
        <v>26</v>
      </c>
      <c r="B16" s="68" t="s">
        <v>230</v>
      </c>
      <c r="C16" s="69"/>
      <c r="D16" s="70">
        <v>-20173628329</v>
      </c>
      <c r="E16" s="71">
        <v>-24786415140</v>
      </c>
    </row>
    <row r="17" spans="1:5" ht="18" customHeight="1">
      <c r="A17" s="67" t="s">
        <v>27</v>
      </c>
      <c r="B17" s="68" t="s">
        <v>258</v>
      </c>
      <c r="C17" s="69"/>
      <c r="D17" s="70">
        <v>-1144575899</v>
      </c>
      <c r="E17" s="71">
        <v>-1304114535</v>
      </c>
    </row>
    <row r="18" spans="1:5" ht="18" customHeight="1">
      <c r="A18" s="67" t="s">
        <v>28</v>
      </c>
      <c r="B18" s="68" t="s">
        <v>259</v>
      </c>
      <c r="C18" s="69"/>
      <c r="D18" s="70">
        <v>83188743090</v>
      </c>
      <c r="E18" s="71">
        <v>29779811890</v>
      </c>
    </row>
    <row r="19" spans="1:5" ht="18" customHeight="1">
      <c r="A19" s="67" t="s">
        <v>29</v>
      </c>
      <c r="B19" s="68" t="s">
        <v>260</v>
      </c>
      <c r="C19" s="69"/>
      <c r="D19" s="70">
        <v>-54878365478</v>
      </c>
      <c r="E19" s="71">
        <v>-50818938921</v>
      </c>
    </row>
    <row r="20" spans="1:5" ht="18" customHeight="1">
      <c r="A20" s="72" t="s">
        <v>30</v>
      </c>
      <c r="B20" s="73" t="s">
        <v>263</v>
      </c>
      <c r="C20" s="74"/>
      <c r="D20" s="75">
        <v>370560508030</v>
      </c>
      <c r="E20" s="76">
        <f>SUM(E13:E19)</f>
        <v>169154138244</v>
      </c>
    </row>
    <row r="21" spans="1:5" ht="18" customHeight="1">
      <c r="A21" s="72" t="s">
        <v>31</v>
      </c>
      <c r="B21" s="74"/>
      <c r="C21" s="74"/>
      <c r="D21" s="70">
        <v>0</v>
      </c>
      <c r="E21" s="76">
        <v>0</v>
      </c>
    </row>
    <row r="22" spans="1:5" ht="18" customHeight="1">
      <c r="A22" s="67" t="s">
        <v>32</v>
      </c>
      <c r="B22" s="68" t="s">
        <v>264</v>
      </c>
      <c r="C22" s="69"/>
      <c r="D22" s="70">
        <v>-110422814</v>
      </c>
      <c r="E22" s="71">
        <v>-1037057818</v>
      </c>
    </row>
    <row r="23" spans="1:5" ht="18" customHeight="1">
      <c r="A23" s="67" t="s">
        <v>33</v>
      </c>
      <c r="B23" s="68" t="s">
        <v>265</v>
      </c>
      <c r="C23" s="69"/>
      <c r="D23" s="70">
        <v>0</v>
      </c>
      <c r="E23" s="71">
        <v>0</v>
      </c>
    </row>
    <row r="24" spans="1:5" ht="18" customHeight="1">
      <c r="A24" s="67" t="s">
        <v>34</v>
      </c>
      <c r="B24" s="68" t="s">
        <v>266</v>
      </c>
      <c r="C24" s="69"/>
      <c r="D24" s="70">
        <v>-4225462216</v>
      </c>
      <c r="E24" s="71"/>
    </row>
    <row r="25" spans="1:5" ht="18" customHeight="1">
      <c r="A25" s="67" t="s">
        <v>35</v>
      </c>
      <c r="B25" s="68" t="s">
        <v>267</v>
      </c>
      <c r="C25" s="69"/>
      <c r="D25" s="70">
        <v>1500000000</v>
      </c>
      <c r="E25" s="71"/>
    </row>
    <row r="26" spans="1:5" ht="18" customHeight="1">
      <c r="A26" s="67" t="s">
        <v>36</v>
      </c>
      <c r="B26" s="68" t="s">
        <v>236</v>
      </c>
      <c r="C26" s="69"/>
      <c r="D26" s="70">
        <v>0</v>
      </c>
      <c r="E26" s="71">
        <v>-1020000000</v>
      </c>
    </row>
    <row r="27" spans="1:5" ht="18" customHeight="1">
      <c r="A27" s="67" t="s">
        <v>37</v>
      </c>
      <c r="B27" s="68" t="s">
        <v>38</v>
      </c>
      <c r="C27" s="69"/>
      <c r="D27" s="70">
        <v>0</v>
      </c>
      <c r="E27" s="71">
        <v>5000000000</v>
      </c>
    </row>
    <row r="28" spans="1:5" ht="18" customHeight="1">
      <c r="A28" s="67" t="s">
        <v>39</v>
      </c>
      <c r="B28" s="68" t="s">
        <v>40</v>
      </c>
      <c r="C28" s="69"/>
      <c r="D28" s="70">
        <v>151909565</v>
      </c>
      <c r="E28" s="71">
        <v>1374857939</v>
      </c>
    </row>
    <row r="29" spans="1:5" ht="18" customHeight="1">
      <c r="A29" s="72" t="s">
        <v>41</v>
      </c>
      <c r="B29" s="73" t="s">
        <v>268</v>
      </c>
      <c r="C29" s="74"/>
      <c r="D29" s="75">
        <v>-2683975465</v>
      </c>
      <c r="E29" s="76">
        <f>SUM(E22:E28)</f>
        <v>4317800121</v>
      </c>
    </row>
    <row r="30" spans="1:5" ht="18" customHeight="1">
      <c r="A30" s="72" t="s">
        <v>42</v>
      </c>
      <c r="B30" s="74"/>
      <c r="C30" s="74"/>
      <c r="D30" s="70">
        <v>0</v>
      </c>
      <c r="E30" s="76">
        <v>0</v>
      </c>
    </row>
    <row r="31" spans="1:5" ht="18" customHeight="1">
      <c r="A31" s="67" t="s">
        <v>43</v>
      </c>
      <c r="B31" s="68" t="s">
        <v>269</v>
      </c>
      <c r="C31" s="69"/>
      <c r="D31" s="70">
        <v>1145000000</v>
      </c>
      <c r="E31" s="71">
        <v>1846100000</v>
      </c>
    </row>
    <row r="32" spans="1:5" ht="32.25" customHeight="1">
      <c r="A32" s="77" t="s">
        <v>44</v>
      </c>
      <c r="B32" s="68" t="s">
        <v>270</v>
      </c>
      <c r="C32" s="69"/>
      <c r="D32" s="70">
        <v>0</v>
      </c>
      <c r="E32" s="71">
        <v>0</v>
      </c>
    </row>
    <row r="33" spans="1:5" ht="18" customHeight="1">
      <c r="A33" s="67" t="s">
        <v>45</v>
      </c>
      <c r="B33" s="68" t="s">
        <v>46</v>
      </c>
      <c r="C33" s="69"/>
      <c r="D33" s="70">
        <v>37778197400</v>
      </c>
      <c r="E33" s="71">
        <v>83424509027</v>
      </c>
    </row>
    <row r="34" spans="1:5" ht="18" customHeight="1">
      <c r="A34" s="67" t="s">
        <v>47</v>
      </c>
      <c r="B34" s="68" t="s">
        <v>48</v>
      </c>
      <c r="C34" s="69"/>
      <c r="D34" s="70">
        <v>-371224215818</v>
      </c>
      <c r="E34" s="71">
        <v>-279357518384</v>
      </c>
    </row>
    <row r="35" spans="1:5" ht="18" customHeight="1">
      <c r="A35" s="67" t="s">
        <v>49</v>
      </c>
      <c r="B35" s="68" t="s">
        <v>50</v>
      </c>
      <c r="C35" s="69"/>
      <c r="D35" s="70">
        <v>-31389601515</v>
      </c>
      <c r="E35" s="71">
        <v>-39712680724</v>
      </c>
    </row>
    <row r="36" spans="1:5" ht="18" customHeight="1">
      <c r="A36" s="67" t="s">
        <v>51</v>
      </c>
      <c r="B36" s="68" t="s">
        <v>52</v>
      </c>
      <c r="C36" s="69"/>
      <c r="D36" s="70">
        <v>0</v>
      </c>
      <c r="E36" s="71">
        <v>0</v>
      </c>
    </row>
    <row r="37" spans="1:5" ht="18" customHeight="1">
      <c r="A37" s="72" t="s">
        <v>123</v>
      </c>
      <c r="B37" s="73" t="s">
        <v>271</v>
      </c>
      <c r="C37" s="74"/>
      <c r="D37" s="75">
        <v>-363690619933</v>
      </c>
      <c r="E37" s="78">
        <v>-233799590081</v>
      </c>
    </row>
    <row r="38" spans="1:5" ht="18" customHeight="1">
      <c r="A38" s="72" t="s">
        <v>53</v>
      </c>
      <c r="B38" s="73" t="s">
        <v>272</v>
      </c>
      <c r="C38" s="74"/>
      <c r="D38" s="75">
        <v>4185912632</v>
      </c>
      <c r="E38" s="78">
        <v>-60327651716</v>
      </c>
    </row>
    <row r="39" spans="1:5" ht="18" customHeight="1">
      <c r="A39" s="72" t="s">
        <v>121</v>
      </c>
      <c r="B39" s="73" t="s">
        <v>274</v>
      </c>
      <c r="C39" s="74"/>
      <c r="D39" s="75">
        <v>17965525076</v>
      </c>
      <c r="E39" s="76">
        <v>80869252933</v>
      </c>
    </row>
    <row r="40" spans="1:5" ht="18" customHeight="1">
      <c r="A40" s="79" t="s">
        <v>54</v>
      </c>
      <c r="B40" s="80" t="s">
        <v>277</v>
      </c>
      <c r="C40" s="81"/>
      <c r="D40" s="82">
        <v>0</v>
      </c>
      <c r="E40" s="83">
        <v>0</v>
      </c>
    </row>
    <row r="41" spans="1:5" ht="18" customHeight="1">
      <c r="A41" s="84" t="s">
        <v>55</v>
      </c>
      <c r="B41" s="85" t="s">
        <v>227</v>
      </c>
      <c r="C41" s="86"/>
      <c r="D41" s="87">
        <v>22151437708</v>
      </c>
      <c r="E41" s="88">
        <v>20541601217</v>
      </c>
    </row>
    <row r="42" spans="1:5" ht="18" customHeight="1">
      <c r="A42" s="89"/>
      <c r="B42" s="89"/>
      <c r="C42" s="89"/>
      <c r="D42" s="99"/>
      <c r="E42" s="99"/>
    </row>
    <row r="43" spans="1:5" s="91" customFormat="1" ht="24" customHeight="1">
      <c r="A43" s="90"/>
      <c r="B43" s="648" t="s">
        <v>439</v>
      </c>
      <c r="C43" s="648"/>
      <c r="D43" s="648"/>
      <c r="E43" s="648"/>
    </row>
    <row r="44" spans="1:5" s="91" customFormat="1" ht="16.5">
      <c r="A44" s="649" t="s">
        <v>470</v>
      </c>
      <c r="B44" s="649"/>
      <c r="C44" s="649"/>
      <c r="D44" s="649"/>
      <c r="E44" s="649"/>
    </row>
    <row r="45" spans="1:5" s="91" customFormat="1" ht="16.5">
      <c r="A45" s="92"/>
      <c r="B45" s="92"/>
      <c r="C45" s="92"/>
      <c r="D45" s="93"/>
      <c r="E45" s="94"/>
    </row>
    <row r="46" spans="1:5" s="91" customFormat="1" ht="16.5">
      <c r="A46" s="92"/>
      <c r="B46" s="92"/>
      <c r="C46" s="92"/>
      <c r="D46" s="95"/>
      <c r="E46" s="96"/>
    </row>
    <row r="47" spans="1:5" s="91" customFormat="1" ht="16.5">
      <c r="A47" s="92"/>
      <c r="B47" s="92"/>
      <c r="C47" s="92"/>
      <c r="D47" s="96"/>
      <c r="E47" s="96"/>
    </row>
    <row r="48" spans="1:5" s="91" customFormat="1" ht="16.5">
      <c r="A48" s="92"/>
      <c r="B48" s="92"/>
      <c r="C48" s="92"/>
      <c r="D48" s="96"/>
      <c r="E48" s="96"/>
    </row>
    <row r="49" spans="1:5" s="91" customFormat="1" ht="16.5">
      <c r="A49" s="92"/>
      <c r="B49" s="92"/>
      <c r="C49" s="92"/>
      <c r="D49" s="96"/>
      <c r="E49" s="96"/>
    </row>
    <row r="50" spans="1:5" s="91" customFormat="1" ht="16.5">
      <c r="A50" s="92"/>
      <c r="B50" s="92"/>
      <c r="C50" s="92"/>
      <c r="D50" s="96"/>
      <c r="E50" s="96"/>
    </row>
    <row r="51" spans="1:5" s="91" customFormat="1" ht="16.5" customHeight="1">
      <c r="A51" s="650" t="s">
        <v>490</v>
      </c>
      <c r="B51" s="650"/>
      <c r="C51" s="650"/>
      <c r="D51" s="650"/>
      <c r="E51" s="650"/>
    </row>
  </sheetData>
  <sheetProtection/>
  <mergeCells count="15">
    <mergeCell ref="A6:E6"/>
    <mergeCell ref="A7:E7"/>
    <mergeCell ref="A8:E8"/>
    <mergeCell ref="D2:E2"/>
    <mergeCell ref="D3:E3"/>
    <mergeCell ref="A5:E5"/>
    <mergeCell ref="D4:E4"/>
    <mergeCell ref="E9:E10"/>
    <mergeCell ref="B43:E43"/>
    <mergeCell ref="A44:E44"/>
    <mergeCell ref="A51:E51"/>
    <mergeCell ref="A9:A10"/>
    <mergeCell ref="B9:B10"/>
    <mergeCell ref="C9:C10"/>
    <mergeCell ref="D9:D10"/>
  </mergeCells>
  <printOptions/>
  <pageMargins left="0.62" right="0.18" top="0.33" bottom="0.28" header="0.22" footer="0.29"/>
  <pageSetup firstPageNumber="5" useFirstPageNumber="1" horizontalDpi="600" verticalDpi="600" orientation="portrait" paperSize="9" scale="91" r:id="rId1"/>
  <headerFooter alignWithMargins="0">
    <oddFooter>&amp;C&amp;10&amp;P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47"/>
  <sheetViews>
    <sheetView zoomScalePageLayoutView="0" workbookViewId="0" topLeftCell="A19">
      <selection activeCell="N47" sqref="N47"/>
    </sheetView>
  </sheetViews>
  <sheetFormatPr defaultColWidth="8.796875" defaultRowHeight="15"/>
  <cols>
    <col min="1" max="1" width="1.1015625" style="47" customWidth="1"/>
    <col min="2" max="2" width="27.3984375" style="47" customWidth="1"/>
    <col min="3" max="3" width="14.3984375" style="47" customWidth="1"/>
    <col min="4" max="4" width="14.3984375" style="47" hidden="1" customWidth="1"/>
    <col min="5" max="5" width="16.19921875" style="47" customWidth="1"/>
    <col min="6" max="6" width="15.3984375" style="47" customWidth="1"/>
    <col min="7" max="7" width="14.19921875" style="47" customWidth="1"/>
    <col min="8" max="8" width="11.3984375" style="47" hidden="1" customWidth="1"/>
    <col min="9" max="9" width="0.4921875" style="47" hidden="1" customWidth="1"/>
    <col min="10" max="10" width="12" style="47" hidden="1" customWidth="1"/>
    <col min="11" max="11" width="0.59375" style="47" hidden="1" customWidth="1"/>
    <col min="12" max="12" width="14.3984375" style="47" customWidth="1"/>
    <col min="13" max="13" width="16.3984375" style="47" customWidth="1"/>
    <col min="14" max="14" width="13.69921875" style="47" bestFit="1" customWidth="1"/>
    <col min="15" max="16384" width="9" style="47" customWidth="1"/>
  </cols>
  <sheetData>
    <row r="1" spans="1:13" s="15" customFormat="1" ht="18" customHeight="1">
      <c r="A1" s="658" t="s">
        <v>306</v>
      </c>
      <c r="B1" s="658"/>
      <c r="C1" s="658"/>
      <c r="D1" s="658"/>
      <c r="E1" s="658"/>
      <c r="F1" s="658"/>
      <c r="G1" s="14"/>
      <c r="I1" s="16"/>
      <c r="J1" s="17"/>
      <c r="K1" s="17"/>
      <c r="L1" s="659" t="s">
        <v>71</v>
      </c>
      <c r="M1" s="659"/>
    </row>
    <row r="2" spans="1:13" s="15" customFormat="1" ht="16.5" customHeight="1">
      <c r="A2" s="18" t="str">
        <f>'[2]BS'!A2:E2</f>
        <v>Tòa nhà Licogi 13 - Khuất Duy Tiến - Nhân Chính - Thanh Xuân - Hà Nội</v>
      </c>
      <c r="B2" s="19"/>
      <c r="C2" s="20"/>
      <c r="D2" s="20"/>
      <c r="E2" s="20"/>
      <c r="G2" s="7"/>
      <c r="H2" s="7"/>
      <c r="I2" s="7"/>
      <c r="J2" s="20"/>
      <c r="K2" s="20"/>
      <c r="L2" s="660" t="s">
        <v>9</v>
      </c>
      <c r="M2" s="660"/>
    </row>
    <row r="3" spans="1:13" s="15" customFormat="1" ht="16.5" customHeight="1">
      <c r="A3" s="21" t="str">
        <f>'[2]CF'!A3</f>
        <v>Tel: 043 5 534 369                          Fax: 043 8 544 107</v>
      </c>
      <c r="B3" s="21"/>
      <c r="C3" s="8"/>
      <c r="D3" s="8"/>
      <c r="E3" s="8"/>
      <c r="F3" s="8"/>
      <c r="G3" s="8"/>
      <c r="H3" s="22"/>
      <c r="I3" s="22"/>
      <c r="J3" s="22"/>
      <c r="K3" s="22"/>
      <c r="L3" s="661"/>
      <c r="M3" s="661"/>
    </row>
    <row r="4" spans="1:13" s="15" customFormat="1" ht="17.25" customHeight="1">
      <c r="A4" s="23"/>
      <c r="C4" s="9"/>
      <c r="D4" s="9"/>
      <c r="E4" s="9"/>
      <c r="F4" s="9"/>
      <c r="G4" s="9"/>
      <c r="J4" s="662" t="s">
        <v>406</v>
      </c>
      <c r="K4" s="662"/>
      <c r="L4" s="662"/>
      <c r="M4" s="662"/>
    </row>
    <row r="5" spans="1:13" s="15" customFormat="1" ht="18" customHeight="1">
      <c r="A5" s="663" t="s">
        <v>59</v>
      </c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</row>
    <row r="6" spans="1:13" s="15" customFormat="1" ht="16.5" customHeight="1">
      <c r="A6" s="664" t="s">
        <v>10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</row>
    <row r="7" spans="1:13" s="15" customFormat="1" ht="15" customHeight="1">
      <c r="A7" s="665" t="s">
        <v>126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</row>
    <row r="8" spans="1:13" s="15" customFormat="1" ht="24.75" customHeight="1">
      <c r="A8" s="24" t="s">
        <v>255</v>
      </c>
      <c r="B8" s="25" t="s">
        <v>138</v>
      </c>
      <c r="C8" s="26"/>
      <c r="D8" s="9"/>
      <c r="E8" s="26"/>
      <c r="F8" s="26"/>
      <c r="G8" s="26"/>
      <c r="H8" s="9"/>
      <c r="I8" s="9"/>
      <c r="L8" s="26"/>
      <c r="M8" s="15" t="s">
        <v>122</v>
      </c>
    </row>
    <row r="9" spans="1:13" s="15" customFormat="1" ht="33.75" customHeight="1">
      <c r="A9" s="23"/>
      <c r="B9" s="27" t="s">
        <v>127</v>
      </c>
      <c r="C9" s="27" t="s">
        <v>377</v>
      </c>
      <c r="D9" s="27"/>
      <c r="E9" s="27" t="s">
        <v>69</v>
      </c>
      <c r="F9" s="27" t="s">
        <v>68</v>
      </c>
      <c r="G9" s="27" t="s">
        <v>70</v>
      </c>
      <c r="H9" s="27" t="s">
        <v>131</v>
      </c>
      <c r="I9" s="28"/>
      <c r="J9" s="27" t="s">
        <v>132</v>
      </c>
      <c r="K9" s="27"/>
      <c r="L9" s="27" t="s">
        <v>402</v>
      </c>
      <c r="M9" s="27" t="s">
        <v>141</v>
      </c>
    </row>
    <row r="10" spans="1:13" s="33" customFormat="1" ht="16.5" customHeight="1">
      <c r="A10" s="29"/>
      <c r="B10" s="30" t="s">
        <v>139</v>
      </c>
      <c r="C10" s="31"/>
      <c r="D10" s="31"/>
      <c r="E10" s="31"/>
      <c r="F10" s="32"/>
      <c r="G10" s="32"/>
      <c r="H10" s="32"/>
      <c r="I10" s="32"/>
      <c r="J10" s="31"/>
      <c r="K10" s="31"/>
      <c r="L10" s="31"/>
      <c r="M10" s="5"/>
    </row>
    <row r="11" spans="1:13" s="36" customFormat="1" ht="16.5" customHeight="1" hidden="1">
      <c r="A11" s="29"/>
      <c r="B11" s="34" t="s">
        <v>479</v>
      </c>
      <c r="C11" s="35">
        <v>16096603552</v>
      </c>
      <c r="D11" s="35"/>
      <c r="E11" s="35">
        <v>325807442117</v>
      </c>
      <c r="F11" s="35">
        <v>50903750053</v>
      </c>
      <c r="G11" s="35">
        <v>2615929440</v>
      </c>
      <c r="H11" s="35">
        <v>0</v>
      </c>
      <c r="I11" s="35"/>
      <c r="J11" s="35">
        <v>0</v>
      </c>
      <c r="K11" s="35"/>
      <c r="L11" s="35">
        <v>5246649593</v>
      </c>
      <c r="M11" s="35">
        <f>C11+E11+F11+G11+J11+H11+L11</f>
        <v>400670374755</v>
      </c>
    </row>
    <row r="12" spans="1:13" s="33" customFormat="1" ht="16.5" customHeight="1" hidden="1">
      <c r="A12" s="29"/>
      <c r="B12" s="37" t="s">
        <v>487</v>
      </c>
      <c r="C12" s="38">
        <v>1177773131</v>
      </c>
      <c r="D12" s="38"/>
      <c r="E12" s="38">
        <v>37694532929</v>
      </c>
      <c r="F12" s="38">
        <v>3461223979</v>
      </c>
      <c r="G12" s="38">
        <v>85999091</v>
      </c>
      <c r="H12" s="38"/>
      <c r="I12" s="38"/>
      <c r="J12" s="38"/>
      <c r="K12" s="38"/>
      <c r="L12" s="38"/>
      <c r="M12" s="11">
        <f>C12+E12+F12+G12+J12+H12+L12</f>
        <v>42419529130</v>
      </c>
    </row>
    <row r="13" spans="1:13" s="33" customFormat="1" ht="16.5" customHeight="1" hidden="1">
      <c r="A13" s="29"/>
      <c r="B13" s="37" t="s">
        <v>129</v>
      </c>
      <c r="C13" s="38">
        <v>31319703455</v>
      </c>
      <c r="D13" s="38"/>
      <c r="E13" s="38"/>
      <c r="F13" s="38"/>
      <c r="G13" s="38"/>
      <c r="H13" s="38"/>
      <c r="I13" s="38"/>
      <c r="J13" s="38"/>
      <c r="K13" s="38"/>
      <c r="L13" s="38">
        <v>185419475</v>
      </c>
      <c r="M13" s="11">
        <f aca="true" t="shared" si="0" ref="M13:M18">C13+E13+F13+G13+J13+H13+L13</f>
        <v>31505122930</v>
      </c>
    </row>
    <row r="14" spans="1:13" s="33" customFormat="1" ht="16.5" customHeight="1" hidden="1">
      <c r="A14" s="29"/>
      <c r="B14" s="37" t="s">
        <v>359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1">
        <f t="shared" si="0"/>
        <v>0</v>
      </c>
    </row>
    <row r="15" spans="1:13" s="33" customFormat="1" ht="16.5" customHeight="1" hidden="1">
      <c r="A15" s="29"/>
      <c r="B15" s="37" t="s">
        <v>133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11">
        <f>C15+E15+F15+G15+J15+H15+L15</f>
        <v>0</v>
      </c>
    </row>
    <row r="16" spans="1:13" s="33" customFormat="1" ht="16.5" customHeight="1" hidden="1">
      <c r="A16" s="29"/>
      <c r="B16" s="37" t="s">
        <v>128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1">
        <f t="shared" si="0"/>
        <v>0</v>
      </c>
    </row>
    <row r="17" spans="1:13" s="33" customFormat="1" ht="16.5" customHeight="1" hidden="1">
      <c r="A17" s="29"/>
      <c r="B17" s="37" t="s">
        <v>137</v>
      </c>
      <c r="C17" s="38">
        <v>-1541812100</v>
      </c>
      <c r="D17" s="38"/>
      <c r="E17" s="38">
        <v>-96884485120</v>
      </c>
      <c r="F17" s="38">
        <v>-25092293479</v>
      </c>
      <c r="G17" s="38">
        <v>-72150000</v>
      </c>
      <c r="H17" s="38"/>
      <c r="I17" s="38"/>
      <c r="J17" s="38"/>
      <c r="K17" s="38"/>
      <c r="L17" s="38">
        <v>-1938000</v>
      </c>
      <c r="M17" s="11">
        <f t="shared" si="0"/>
        <v>-123592678699</v>
      </c>
    </row>
    <row r="18" spans="1:13" s="33" customFormat="1" ht="16.5" customHeight="1" hidden="1">
      <c r="A18" s="29"/>
      <c r="B18" s="37" t="s">
        <v>134</v>
      </c>
      <c r="C18" s="38">
        <v>-619539564</v>
      </c>
      <c r="D18" s="38"/>
      <c r="E18" s="38">
        <v>-16616536231</v>
      </c>
      <c r="F18" s="38">
        <f>-269539209-4591665568</f>
        <v>-4861204777</v>
      </c>
      <c r="G18" s="38">
        <v>-149482542</v>
      </c>
      <c r="H18" s="38"/>
      <c r="I18" s="38"/>
      <c r="J18" s="38"/>
      <c r="K18" s="38"/>
      <c r="L18" s="38">
        <v>-11016091</v>
      </c>
      <c r="M18" s="11">
        <f t="shared" si="0"/>
        <v>-22257779205</v>
      </c>
    </row>
    <row r="19" spans="1:13" s="41" customFormat="1" ht="16.5" customHeight="1">
      <c r="A19" s="39"/>
      <c r="B19" s="40" t="s">
        <v>3</v>
      </c>
      <c r="C19" s="12">
        <f>SUM(C11:C18)</f>
        <v>46432728474</v>
      </c>
      <c r="D19" s="12">
        <f aca="true" t="shared" si="1" ref="D19:K19">SUM(D11:D18)</f>
        <v>0</v>
      </c>
      <c r="E19" s="12">
        <v>237300807352</v>
      </c>
      <c r="F19" s="12">
        <v>28398788318</v>
      </c>
      <c r="G19" s="12">
        <v>1545890546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v>14031351381</v>
      </c>
      <c r="M19" s="12">
        <f>SUM(C19:L19)</f>
        <v>327709566071</v>
      </c>
    </row>
    <row r="20" spans="1:13" s="41" customFormat="1" ht="16.5" customHeight="1">
      <c r="A20" s="39"/>
      <c r="B20" s="37" t="s">
        <v>487</v>
      </c>
      <c r="C20" s="549"/>
      <c r="D20" s="549"/>
      <c r="E20" s="48">
        <v>314000000</v>
      </c>
      <c r="F20" s="48"/>
      <c r="G20" s="549"/>
      <c r="H20" s="549"/>
      <c r="I20" s="549"/>
      <c r="J20" s="549"/>
      <c r="K20" s="549"/>
      <c r="L20" s="549"/>
      <c r="M20" s="551">
        <f>SUM(C20:L20)</f>
        <v>314000000</v>
      </c>
    </row>
    <row r="21" spans="1:13" s="41" customFormat="1" ht="16.5" customHeight="1">
      <c r="A21" s="39"/>
      <c r="B21" s="37" t="s">
        <v>129</v>
      </c>
      <c r="C21" s="549"/>
      <c r="D21" s="549"/>
      <c r="E21" s="48">
        <v>3173263314</v>
      </c>
      <c r="F21" s="48"/>
      <c r="G21" s="549"/>
      <c r="H21" s="549"/>
      <c r="I21" s="549"/>
      <c r="J21" s="549"/>
      <c r="K21" s="549"/>
      <c r="L21" s="549"/>
      <c r="M21" s="551">
        <f aca="true" t="shared" si="2" ref="M21:M26">SUM(C21:L21)</f>
        <v>3173263314</v>
      </c>
    </row>
    <row r="22" spans="1:13" s="41" customFormat="1" ht="16.5" customHeight="1">
      <c r="A22" s="39"/>
      <c r="B22" s="37" t="s">
        <v>359</v>
      </c>
      <c r="C22" s="549"/>
      <c r="D22" s="549"/>
      <c r="E22" s="48">
        <v>1207599546</v>
      </c>
      <c r="F22" s="48"/>
      <c r="G22" s="549"/>
      <c r="H22" s="549"/>
      <c r="I22" s="549"/>
      <c r="J22" s="549"/>
      <c r="K22" s="549"/>
      <c r="L22" s="549"/>
      <c r="M22" s="551">
        <f t="shared" si="2"/>
        <v>1207599546</v>
      </c>
    </row>
    <row r="23" spans="1:13" s="41" customFormat="1" ht="16.5" customHeight="1">
      <c r="A23" s="39"/>
      <c r="B23" s="37" t="s">
        <v>133</v>
      </c>
      <c r="C23" s="549"/>
      <c r="D23" s="549"/>
      <c r="E23" s="48"/>
      <c r="F23" s="48"/>
      <c r="G23" s="549"/>
      <c r="H23" s="549"/>
      <c r="I23" s="549"/>
      <c r="J23" s="549"/>
      <c r="K23" s="549"/>
      <c r="L23" s="549"/>
      <c r="M23" s="551">
        <f t="shared" si="2"/>
        <v>0</v>
      </c>
    </row>
    <row r="24" spans="1:13" s="41" customFormat="1" ht="16.5" customHeight="1">
      <c r="A24" s="39"/>
      <c r="B24" s="37" t="s">
        <v>128</v>
      </c>
      <c r="C24" s="549"/>
      <c r="D24" s="549"/>
      <c r="E24" s="48"/>
      <c r="F24" s="48"/>
      <c r="G24" s="549"/>
      <c r="H24" s="549"/>
      <c r="I24" s="549"/>
      <c r="J24" s="549"/>
      <c r="K24" s="549"/>
      <c r="L24" s="549"/>
      <c r="M24" s="551">
        <f t="shared" si="2"/>
        <v>0</v>
      </c>
    </row>
    <row r="25" spans="1:13" s="41" customFormat="1" ht="16.5" customHeight="1">
      <c r="A25" s="39"/>
      <c r="B25" s="37" t="s">
        <v>137</v>
      </c>
      <c r="C25" s="549"/>
      <c r="D25" s="549"/>
      <c r="E25" s="48">
        <v>-11915424739</v>
      </c>
      <c r="F25" s="48"/>
      <c r="G25" s="549"/>
      <c r="H25" s="549"/>
      <c r="I25" s="549"/>
      <c r="J25" s="549"/>
      <c r="K25" s="549"/>
      <c r="L25" s="549"/>
      <c r="M25" s="551">
        <f t="shared" si="2"/>
        <v>-11915424739</v>
      </c>
    </row>
    <row r="26" spans="1:13" s="41" customFormat="1" ht="16.5" customHeight="1">
      <c r="A26" s="39"/>
      <c r="B26" s="37" t="s">
        <v>134</v>
      </c>
      <c r="C26" s="549"/>
      <c r="D26" s="549"/>
      <c r="E26" s="48">
        <v>-11544520823</v>
      </c>
      <c r="F26" s="48">
        <v>-1207599546</v>
      </c>
      <c r="G26" s="549"/>
      <c r="H26" s="549"/>
      <c r="I26" s="549"/>
      <c r="J26" s="549"/>
      <c r="K26" s="549"/>
      <c r="L26" s="549"/>
      <c r="M26" s="551">
        <f t="shared" si="2"/>
        <v>-12752120369</v>
      </c>
    </row>
    <row r="27" spans="1:13" s="41" customFormat="1" ht="16.5" customHeight="1">
      <c r="A27" s="39"/>
      <c r="B27" s="40" t="s">
        <v>481</v>
      </c>
      <c r="C27" s="549">
        <f aca="true" t="shared" si="3" ref="C27:M27">SUM(C19:C26)</f>
        <v>46432728474</v>
      </c>
      <c r="D27" s="549">
        <f t="shared" si="3"/>
        <v>0</v>
      </c>
      <c r="E27" s="549">
        <f t="shared" si="3"/>
        <v>218535724650</v>
      </c>
      <c r="F27" s="549">
        <f t="shared" si="3"/>
        <v>27191188772</v>
      </c>
      <c r="G27" s="549">
        <f t="shared" si="3"/>
        <v>1545890546</v>
      </c>
      <c r="H27" s="549">
        <f t="shared" si="3"/>
        <v>0</v>
      </c>
      <c r="I27" s="549">
        <f t="shared" si="3"/>
        <v>0</v>
      </c>
      <c r="J27" s="549">
        <f t="shared" si="3"/>
        <v>0</v>
      </c>
      <c r="K27" s="549">
        <f t="shared" si="3"/>
        <v>0</v>
      </c>
      <c r="L27" s="549">
        <f t="shared" si="3"/>
        <v>14031351381</v>
      </c>
      <c r="M27" s="549">
        <f t="shared" si="3"/>
        <v>307736883823</v>
      </c>
    </row>
    <row r="28" spans="2:13" s="43" customFormat="1" ht="16.5" customHeight="1">
      <c r="B28" s="44" t="s">
        <v>135</v>
      </c>
      <c r="C28" s="32"/>
      <c r="D28" s="32"/>
      <c r="E28" s="13"/>
      <c r="F28" s="13"/>
      <c r="G28" s="13"/>
      <c r="H28" s="13"/>
      <c r="I28" s="45"/>
      <c r="J28" s="45"/>
      <c r="K28" s="45"/>
      <c r="L28" s="10"/>
      <c r="M28" s="42"/>
    </row>
    <row r="29" spans="2:13" s="46" customFormat="1" ht="16.5" customHeight="1" hidden="1">
      <c r="B29" s="34" t="s">
        <v>479</v>
      </c>
      <c r="C29" s="35">
        <v>-3453922847</v>
      </c>
      <c r="D29" s="35"/>
      <c r="E29" s="35">
        <v>-162687229334</v>
      </c>
      <c r="F29" s="35">
        <v>-29921590168</v>
      </c>
      <c r="G29" s="35">
        <v>-2215242730</v>
      </c>
      <c r="H29" s="35">
        <v>0</v>
      </c>
      <c r="I29" s="35">
        <v>0</v>
      </c>
      <c r="J29" s="35">
        <v>0</v>
      </c>
      <c r="K29" s="35">
        <v>0</v>
      </c>
      <c r="L29" s="35">
        <v>-4081319430</v>
      </c>
      <c r="M29" s="35">
        <f>C29+E29+F29+G29+J29+H29+L29</f>
        <v>-202359304509</v>
      </c>
    </row>
    <row r="30" spans="2:13" s="43" customFormat="1" ht="16.5" customHeight="1" hidden="1">
      <c r="B30" s="37" t="s">
        <v>488</v>
      </c>
      <c r="C30" s="38">
        <v>-1555822572</v>
      </c>
      <c r="D30" s="38"/>
      <c r="E30" s="38">
        <v>-23633159761</v>
      </c>
      <c r="F30" s="38">
        <v>-5171772761</v>
      </c>
      <c r="G30" s="38">
        <v>-165709741</v>
      </c>
      <c r="H30" s="38"/>
      <c r="I30" s="38"/>
      <c r="J30" s="38"/>
      <c r="K30" s="38"/>
      <c r="L30" s="38">
        <v>-268827860</v>
      </c>
      <c r="M30" s="11">
        <f>SUM(C30:L30)</f>
        <v>-30795292695</v>
      </c>
    </row>
    <row r="31" spans="2:13" s="43" customFormat="1" ht="16.5" customHeight="1" hidden="1">
      <c r="B31" s="37" t="s">
        <v>469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11">
        <f>C31+E31+F31+G31+J31+H31+L31</f>
        <v>0</v>
      </c>
    </row>
    <row r="32" spans="2:13" s="43" customFormat="1" ht="16.5" customHeight="1" hidden="1">
      <c r="B32" s="37" t="s">
        <v>133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11">
        <f>C32+E32+F32+G32+J32+H32+L32</f>
        <v>0</v>
      </c>
    </row>
    <row r="33" spans="2:13" s="43" customFormat="1" ht="16.5" customHeight="1" hidden="1">
      <c r="B33" s="37" t="s">
        <v>128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11">
        <f>C33+E33+F33+G33+J33+H33+L33</f>
        <v>0</v>
      </c>
    </row>
    <row r="34" spans="2:13" s="43" customFormat="1" ht="16.5" customHeight="1" hidden="1">
      <c r="B34" s="37" t="s">
        <v>137</v>
      </c>
      <c r="C34" s="38"/>
      <c r="D34" s="38"/>
      <c r="E34" s="38">
        <v>67260842671</v>
      </c>
      <c r="F34" s="38">
        <v>13932500948</v>
      </c>
      <c r="G34" s="38">
        <v>60718014</v>
      </c>
      <c r="H34" s="38"/>
      <c r="I34" s="38"/>
      <c r="J34" s="38"/>
      <c r="K34" s="38"/>
      <c r="L34" s="38"/>
      <c r="M34" s="11">
        <f>C34+E34+F34+G34+J34+H34+L34</f>
        <v>81254061633</v>
      </c>
    </row>
    <row r="35" spans="2:13" s="43" customFormat="1" ht="16.5" customHeight="1" hidden="1">
      <c r="B35" s="37" t="s">
        <v>134</v>
      </c>
      <c r="C35" s="38"/>
      <c r="D35" s="38"/>
      <c r="E35" s="38">
        <v>1260738915</v>
      </c>
      <c r="F35" s="38">
        <v>5622768518</v>
      </c>
      <c r="G35" s="38">
        <v>72308450</v>
      </c>
      <c r="H35" s="38"/>
      <c r="I35" s="38"/>
      <c r="J35" s="38"/>
      <c r="K35" s="38"/>
      <c r="L35" s="38"/>
      <c r="M35" s="11">
        <f>C35+E35+F35+G35+J35+H35+L35</f>
        <v>6955815883</v>
      </c>
    </row>
    <row r="36" spans="2:13" s="46" customFormat="1" ht="16.5" customHeight="1">
      <c r="B36" s="40" t="s">
        <v>3</v>
      </c>
      <c r="C36" s="12">
        <v>-4663558724</v>
      </c>
      <c r="D36" s="12">
        <f aca="true" t="shared" si="4" ref="D36:K36">SUM(D29:D35)</f>
        <v>0</v>
      </c>
      <c r="E36" s="12">
        <v>-115780096638</v>
      </c>
      <c r="F36" s="12">
        <v>-16510534269</v>
      </c>
      <c r="G36" s="12">
        <v>-1339681664</v>
      </c>
      <c r="H36" s="12">
        <f t="shared" si="4"/>
        <v>0</v>
      </c>
      <c r="I36" s="12">
        <f t="shared" si="4"/>
        <v>0</v>
      </c>
      <c r="J36" s="12">
        <f t="shared" si="4"/>
        <v>0</v>
      </c>
      <c r="K36" s="12">
        <f t="shared" si="4"/>
        <v>0</v>
      </c>
      <c r="L36" s="12">
        <v>-6120711466</v>
      </c>
      <c r="M36" s="12">
        <f aca="true" t="shared" si="5" ref="M36:M42">SUM(C36:L36)</f>
        <v>-144414582761</v>
      </c>
    </row>
    <row r="37" spans="2:13" ht="16.5" customHeight="1">
      <c r="B37" s="37" t="s">
        <v>488</v>
      </c>
      <c r="C37" s="48">
        <v>-1235241876</v>
      </c>
      <c r="D37" s="48"/>
      <c r="E37" s="48">
        <v>-10151068035</v>
      </c>
      <c r="F37" s="48">
        <v>-1921309503</v>
      </c>
      <c r="G37" s="48">
        <v>-22853737</v>
      </c>
      <c r="H37" s="48"/>
      <c r="I37" s="48"/>
      <c r="J37" s="48"/>
      <c r="K37" s="48"/>
      <c r="L37" s="48">
        <v>-615159743</v>
      </c>
      <c r="M37" s="552">
        <f t="shared" si="5"/>
        <v>-13945632894</v>
      </c>
    </row>
    <row r="38" spans="2:13" ht="16.5" customHeight="1">
      <c r="B38" s="37" t="s">
        <v>469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552">
        <f t="shared" si="5"/>
        <v>0</v>
      </c>
    </row>
    <row r="39" spans="2:13" ht="16.5" customHeight="1">
      <c r="B39" s="37" t="s">
        <v>133</v>
      </c>
      <c r="C39" s="48"/>
      <c r="D39" s="48"/>
      <c r="E39" s="48">
        <v>-504323604</v>
      </c>
      <c r="F39" s="48"/>
      <c r="G39" s="48"/>
      <c r="H39" s="48"/>
      <c r="I39" s="48"/>
      <c r="J39" s="48"/>
      <c r="K39" s="48"/>
      <c r="L39" s="48"/>
      <c r="M39" s="552">
        <f t="shared" si="5"/>
        <v>-504323604</v>
      </c>
    </row>
    <row r="40" spans="2:13" ht="16.5" customHeight="1">
      <c r="B40" s="37" t="s">
        <v>128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552">
        <f t="shared" si="5"/>
        <v>0</v>
      </c>
    </row>
    <row r="41" spans="2:13" ht="16.5" customHeight="1">
      <c r="B41" s="37" t="s">
        <v>137</v>
      </c>
      <c r="C41" s="48"/>
      <c r="D41" s="48"/>
      <c r="E41" s="48">
        <v>8109475354</v>
      </c>
      <c r="F41" s="48"/>
      <c r="G41" s="48"/>
      <c r="H41" s="48"/>
      <c r="I41" s="48"/>
      <c r="J41" s="48"/>
      <c r="K41" s="48"/>
      <c r="L41" s="48"/>
      <c r="M41" s="552">
        <f t="shared" si="5"/>
        <v>8109475354</v>
      </c>
    </row>
    <row r="42" spans="2:13" ht="16.5" customHeight="1">
      <c r="B42" s="37" t="s">
        <v>134</v>
      </c>
      <c r="C42" s="48"/>
      <c r="D42" s="48"/>
      <c r="E42" s="48">
        <v>7986343677</v>
      </c>
      <c r="F42" s="48">
        <v>504323604</v>
      </c>
      <c r="G42" s="48"/>
      <c r="H42" s="48"/>
      <c r="I42" s="48"/>
      <c r="J42" s="48"/>
      <c r="K42" s="48"/>
      <c r="L42" s="48"/>
      <c r="M42" s="552">
        <f t="shared" si="5"/>
        <v>8490667281</v>
      </c>
    </row>
    <row r="43" spans="2:13" ht="16.5" customHeight="1">
      <c r="B43" s="40" t="s">
        <v>481</v>
      </c>
      <c r="C43" s="550">
        <f>SUM(C36:C42)</f>
        <v>-5898800600</v>
      </c>
      <c r="D43" s="550">
        <f aca="true" t="shared" si="6" ref="D43:M43">SUM(D36:D42)</f>
        <v>0</v>
      </c>
      <c r="E43" s="550">
        <f t="shared" si="6"/>
        <v>-110339669246</v>
      </c>
      <c r="F43" s="550">
        <f t="shared" si="6"/>
        <v>-17927520168</v>
      </c>
      <c r="G43" s="550">
        <f t="shared" si="6"/>
        <v>-1362535401</v>
      </c>
      <c r="H43" s="550">
        <f t="shared" si="6"/>
        <v>0</v>
      </c>
      <c r="I43" s="550">
        <f t="shared" si="6"/>
        <v>0</v>
      </c>
      <c r="J43" s="550">
        <f t="shared" si="6"/>
        <v>0</v>
      </c>
      <c r="K43" s="550">
        <f t="shared" si="6"/>
        <v>0</v>
      </c>
      <c r="L43" s="550">
        <f t="shared" si="6"/>
        <v>-6735871209</v>
      </c>
      <c r="M43" s="550">
        <f t="shared" si="6"/>
        <v>-142264396624</v>
      </c>
    </row>
    <row r="44" spans="2:13" ht="16.5" customHeight="1">
      <c r="B44" s="49" t="s">
        <v>136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2:13" s="46" customFormat="1" ht="16.5" customHeight="1">
      <c r="B45" s="50" t="s">
        <v>4</v>
      </c>
      <c r="C45" s="42">
        <f aca="true" t="shared" si="7" ref="C45:L45">+C19+C36</f>
        <v>41769169750</v>
      </c>
      <c r="D45" s="42">
        <f t="shared" si="7"/>
        <v>0</v>
      </c>
      <c r="E45" s="42">
        <f t="shared" si="7"/>
        <v>121520710714</v>
      </c>
      <c r="F45" s="42">
        <f t="shared" si="7"/>
        <v>11888254049</v>
      </c>
      <c r="G45" s="42">
        <f t="shared" si="7"/>
        <v>206208882</v>
      </c>
      <c r="H45" s="42">
        <f t="shared" si="7"/>
        <v>0</v>
      </c>
      <c r="I45" s="42">
        <f t="shared" si="7"/>
        <v>0</v>
      </c>
      <c r="J45" s="42">
        <f t="shared" si="7"/>
        <v>0</v>
      </c>
      <c r="K45" s="42">
        <f t="shared" si="7"/>
        <v>0</v>
      </c>
      <c r="L45" s="42">
        <f t="shared" si="7"/>
        <v>7910639915</v>
      </c>
      <c r="M45" s="42">
        <f>SUM(C45:L45)</f>
        <v>183294983310</v>
      </c>
    </row>
    <row r="46" spans="2:13" s="46" customFormat="1" ht="16.5" customHeight="1">
      <c r="B46" s="50" t="s">
        <v>482</v>
      </c>
      <c r="C46" s="42">
        <f aca="true" t="shared" si="8" ref="C46:M46">+C27+C43</f>
        <v>40533927874</v>
      </c>
      <c r="D46" s="42">
        <f t="shared" si="8"/>
        <v>0</v>
      </c>
      <c r="E46" s="42">
        <f t="shared" si="8"/>
        <v>108196055404</v>
      </c>
      <c r="F46" s="42">
        <f t="shared" si="8"/>
        <v>9263668604</v>
      </c>
      <c r="G46" s="42">
        <f t="shared" si="8"/>
        <v>183355145</v>
      </c>
      <c r="H46" s="42">
        <f t="shared" si="8"/>
        <v>0</v>
      </c>
      <c r="I46" s="42">
        <f t="shared" si="8"/>
        <v>0</v>
      </c>
      <c r="J46" s="42">
        <f t="shared" si="8"/>
        <v>0</v>
      </c>
      <c r="K46" s="42">
        <f t="shared" si="8"/>
        <v>0</v>
      </c>
      <c r="L46" s="42">
        <f t="shared" si="8"/>
        <v>7295480172</v>
      </c>
      <c r="M46" s="42">
        <f t="shared" si="8"/>
        <v>165472487199</v>
      </c>
    </row>
    <row r="47" spans="2:14" ht="12.75" customHeight="1">
      <c r="B47" s="51"/>
      <c r="C47" s="9"/>
      <c r="D47" s="9"/>
      <c r="E47" s="9"/>
      <c r="F47" s="9"/>
      <c r="G47" s="9"/>
      <c r="H47" s="9"/>
      <c r="I47" s="9"/>
      <c r="J47" s="52"/>
      <c r="K47" s="52"/>
      <c r="L47" s="52"/>
      <c r="M47" s="6"/>
      <c r="N47" s="672"/>
    </row>
  </sheetData>
  <sheetProtection/>
  <mergeCells count="8">
    <mergeCell ref="J4:M4"/>
    <mergeCell ref="A5:M5"/>
    <mergeCell ref="A6:M6"/>
    <mergeCell ref="A7:M7"/>
    <mergeCell ref="A1:F1"/>
    <mergeCell ref="L1:M1"/>
    <mergeCell ref="L2:M2"/>
    <mergeCell ref="L3:M3"/>
  </mergeCells>
  <printOptions/>
  <pageMargins left="0.7" right="0.7" top="0.53" bottom="0.3" header="0.39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59"/>
  <sheetViews>
    <sheetView showGridLines="0" tabSelected="1" view="pageBreakPreview" zoomScale="115" zoomScaleSheetLayoutView="115" zoomScalePageLayoutView="0" workbookViewId="0" topLeftCell="A1">
      <pane xSplit="3" ySplit="11" topLeftCell="D5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60" sqref="I60"/>
    </sheetView>
  </sheetViews>
  <sheetFormatPr defaultColWidth="8.796875" defaultRowHeight="15"/>
  <cols>
    <col min="1" max="1" width="3.59765625" style="255" customWidth="1"/>
    <col min="2" max="2" width="0.1015625" style="255" customWidth="1"/>
    <col min="3" max="3" width="27.69921875" style="255" customWidth="1"/>
    <col min="4" max="4" width="14.69921875" style="255" customWidth="1"/>
    <col min="5" max="5" width="13.59765625" style="255" customWidth="1"/>
    <col min="6" max="6" width="13.3984375" style="255" customWidth="1"/>
    <col min="7" max="7" width="15" style="255" customWidth="1"/>
    <col min="8" max="8" width="13.09765625" style="255" customWidth="1"/>
    <col min="9" max="9" width="15.3984375" style="255" customWidth="1"/>
    <col min="10" max="10" width="14.19921875" style="255" customWidth="1"/>
    <col min="11" max="16384" width="9" style="255" customWidth="1"/>
  </cols>
  <sheetData>
    <row r="1" spans="1:10" s="266" customFormat="1" ht="13.5" customHeight="1">
      <c r="A1" s="667" t="s">
        <v>306</v>
      </c>
      <c r="B1" s="667"/>
      <c r="C1" s="667"/>
      <c r="D1" s="667"/>
      <c r="E1" s="667"/>
      <c r="F1" s="667"/>
      <c r="G1" s="264"/>
      <c r="H1" s="264"/>
      <c r="I1" s="264"/>
      <c r="J1" s="265"/>
    </row>
    <row r="2" spans="1:10" s="266" customFormat="1" ht="13.5" customHeight="1">
      <c r="A2" s="267" t="s">
        <v>81</v>
      </c>
      <c r="B2" s="268"/>
      <c r="C2" s="268"/>
      <c r="D2" s="269"/>
      <c r="E2" s="269"/>
      <c r="I2" s="270"/>
      <c r="J2" s="269" t="s">
        <v>492</v>
      </c>
    </row>
    <row r="3" spans="1:10" s="266" customFormat="1" ht="13.5" customHeight="1">
      <c r="A3" s="271" t="s">
        <v>82</v>
      </c>
      <c r="B3" s="271"/>
      <c r="C3" s="271"/>
      <c r="D3" s="272"/>
      <c r="E3" s="272"/>
      <c r="F3" s="272"/>
      <c r="G3" s="272"/>
      <c r="H3" s="272"/>
      <c r="I3" s="668"/>
      <c r="J3" s="668"/>
    </row>
    <row r="4" spans="1:10" s="266" customFormat="1" ht="11.25" customHeight="1">
      <c r="A4" s="267"/>
      <c r="B4" s="267"/>
      <c r="C4" s="267"/>
      <c r="D4" s="273"/>
      <c r="E4" s="273"/>
      <c r="F4" s="273"/>
      <c r="G4" s="273"/>
      <c r="H4" s="273"/>
      <c r="I4" s="671" t="s">
        <v>406</v>
      </c>
      <c r="J4" s="671"/>
    </row>
    <row r="5" spans="1:10" s="266" customFormat="1" ht="14.25" customHeight="1">
      <c r="A5" s="669" t="s">
        <v>59</v>
      </c>
      <c r="B5" s="669"/>
      <c r="C5" s="669"/>
      <c r="D5" s="669"/>
      <c r="E5" s="669"/>
      <c r="F5" s="669"/>
      <c r="G5" s="669"/>
      <c r="H5" s="669"/>
      <c r="I5" s="669"/>
      <c r="J5" s="669"/>
    </row>
    <row r="6" spans="1:10" s="266" customFormat="1" ht="14.25" customHeight="1">
      <c r="A6" s="670" t="str">
        <f>'Thuyet minh'!A6:F6</f>
        <v>Quý II Năm 2014</v>
      </c>
      <c r="B6" s="670"/>
      <c r="C6" s="670"/>
      <c r="D6" s="670"/>
      <c r="E6" s="670"/>
      <c r="F6" s="670"/>
      <c r="G6" s="670"/>
      <c r="H6" s="670"/>
      <c r="I6" s="670"/>
      <c r="J6" s="670"/>
    </row>
    <row r="7" spans="1:10" s="266" customFormat="1" ht="14.25" customHeight="1">
      <c r="A7" s="666" t="s">
        <v>126</v>
      </c>
      <c r="B7" s="666"/>
      <c r="C7" s="666"/>
      <c r="D7" s="666"/>
      <c r="E7" s="666"/>
      <c r="F7" s="666"/>
      <c r="G7" s="666"/>
      <c r="H7" s="666"/>
      <c r="I7" s="666"/>
      <c r="J7" s="666"/>
    </row>
    <row r="8" spans="1:9" s="266" customFormat="1" ht="15">
      <c r="A8" s="274" t="s">
        <v>231</v>
      </c>
      <c r="B8" s="276"/>
      <c r="C8" s="276" t="s">
        <v>103</v>
      </c>
      <c r="D8" s="273"/>
      <c r="E8" s="273"/>
      <c r="F8" s="273"/>
      <c r="G8" s="273"/>
      <c r="H8" s="273"/>
      <c r="I8" s="273"/>
    </row>
    <row r="9" spans="1:10" s="266" customFormat="1" ht="15">
      <c r="A9" s="274" t="s">
        <v>232</v>
      </c>
      <c r="B9" s="276"/>
      <c r="C9" s="277" t="s">
        <v>105</v>
      </c>
      <c r="D9" s="273"/>
      <c r="E9" s="273"/>
      <c r="F9" s="273"/>
      <c r="G9" s="273"/>
      <c r="H9" s="273"/>
      <c r="I9" s="273"/>
      <c r="J9" s="278"/>
    </row>
    <row r="10" spans="1:10" s="266" customFormat="1" ht="12.75" customHeight="1">
      <c r="A10" s="274"/>
      <c r="B10" s="276"/>
      <c r="D10" s="273"/>
      <c r="E10" s="273"/>
      <c r="F10" s="273"/>
      <c r="G10" s="273"/>
      <c r="H10" s="273"/>
      <c r="I10" s="273"/>
      <c r="J10" s="279" t="s">
        <v>122</v>
      </c>
    </row>
    <row r="11" spans="1:10" s="266" customFormat="1" ht="30" customHeight="1">
      <c r="A11" s="274"/>
      <c r="B11" s="276"/>
      <c r="C11" s="263" t="s">
        <v>127</v>
      </c>
      <c r="D11" s="280" t="s">
        <v>342</v>
      </c>
      <c r="E11" s="280" t="s">
        <v>74</v>
      </c>
      <c r="F11" s="281" t="s">
        <v>456</v>
      </c>
      <c r="G11" s="281" t="s">
        <v>484</v>
      </c>
      <c r="H11" s="281" t="s">
        <v>485</v>
      </c>
      <c r="I11" s="282" t="s">
        <v>75</v>
      </c>
      <c r="J11" s="263" t="s">
        <v>141</v>
      </c>
    </row>
    <row r="12" spans="1:10" s="286" customFormat="1" ht="14.25" customHeight="1" hidden="1">
      <c r="A12" s="275"/>
      <c r="B12" s="283"/>
      <c r="C12" s="284" t="s">
        <v>76</v>
      </c>
      <c r="D12" s="285">
        <v>60000000000</v>
      </c>
      <c r="E12" s="285">
        <v>25713573000</v>
      </c>
      <c r="F12" s="285">
        <v>0</v>
      </c>
      <c r="G12" s="285"/>
      <c r="H12" s="285"/>
      <c r="I12" s="285">
        <v>21411795713.311104</v>
      </c>
      <c r="J12" s="285">
        <f aca="true" t="shared" si="0" ref="J12:J20">SUM(D12:I12)</f>
        <v>107125368713.3111</v>
      </c>
    </row>
    <row r="13" spans="1:10" s="286" customFormat="1" ht="14.25" customHeight="1" hidden="1">
      <c r="A13" s="287"/>
      <c r="B13" s="288"/>
      <c r="C13" s="289" t="s">
        <v>77</v>
      </c>
      <c r="D13" s="290">
        <v>60000000000</v>
      </c>
      <c r="E13" s="290">
        <v>16500572000</v>
      </c>
      <c r="F13" s="290">
        <v>0</v>
      </c>
      <c r="G13" s="290"/>
      <c r="H13" s="290"/>
      <c r="I13" s="290">
        <v>0</v>
      </c>
      <c r="J13" s="291">
        <f t="shared" si="0"/>
        <v>76500572000</v>
      </c>
    </row>
    <row r="14" spans="1:10" s="286" customFormat="1" ht="14.25" customHeight="1" hidden="1">
      <c r="A14" s="287"/>
      <c r="B14" s="288"/>
      <c r="C14" s="289" t="s">
        <v>307</v>
      </c>
      <c r="D14" s="290">
        <v>0</v>
      </c>
      <c r="E14" s="290">
        <v>0</v>
      </c>
      <c r="F14" s="290">
        <v>0</v>
      </c>
      <c r="G14" s="290"/>
      <c r="H14" s="290"/>
      <c r="I14" s="290">
        <v>31556136038.809998</v>
      </c>
      <c r="J14" s="291">
        <f t="shared" si="0"/>
        <v>31556136038.809998</v>
      </c>
    </row>
    <row r="15" spans="1:10" s="286" customFormat="1" ht="14.25" customHeight="1" hidden="1">
      <c r="A15" s="287"/>
      <c r="B15" s="288"/>
      <c r="C15" s="289" t="s">
        <v>316</v>
      </c>
      <c r="D15" s="290">
        <v>0</v>
      </c>
      <c r="E15" s="290">
        <v>0</v>
      </c>
      <c r="F15" s="290">
        <v>0</v>
      </c>
      <c r="G15" s="290"/>
      <c r="H15" s="290"/>
      <c r="I15" s="290">
        <v>6644709669</v>
      </c>
      <c r="J15" s="291">
        <f t="shared" si="0"/>
        <v>6644709669</v>
      </c>
    </row>
    <row r="16" spans="1:10" s="286" customFormat="1" ht="14.25" customHeight="1" hidden="1">
      <c r="A16" s="287"/>
      <c r="B16" s="288"/>
      <c r="C16" s="289" t="s">
        <v>78</v>
      </c>
      <c r="D16" s="290">
        <v>0</v>
      </c>
      <c r="E16" s="290">
        <v>0</v>
      </c>
      <c r="F16" s="290">
        <v>0</v>
      </c>
      <c r="G16" s="290"/>
      <c r="H16" s="290"/>
      <c r="I16" s="290">
        <v>0</v>
      </c>
      <c r="J16" s="291">
        <f t="shared" si="0"/>
        <v>0</v>
      </c>
    </row>
    <row r="17" spans="1:10" s="286" customFormat="1" ht="14.25" customHeight="1" hidden="1">
      <c r="A17" s="287"/>
      <c r="B17" s="288"/>
      <c r="C17" s="289" t="s">
        <v>343</v>
      </c>
      <c r="D17" s="290">
        <v>0</v>
      </c>
      <c r="E17" s="290">
        <v>-24000000000</v>
      </c>
      <c r="F17" s="290">
        <v>0</v>
      </c>
      <c r="G17" s="290"/>
      <c r="H17" s="290"/>
      <c r="I17" s="290">
        <v>0</v>
      </c>
      <c r="J17" s="291">
        <f t="shared" si="0"/>
        <v>-24000000000</v>
      </c>
    </row>
    <row r="18" spans="1:10" s="286" customFormat="1" ht="14.25" customHeight="1" hidden="1">
      <c r="A18" s="287"/>
      <c r="B18" s="288"/>
      <c r="C18" s="289" t="s">
        <v>79</v>
      </c>
      <c r="D18" s="290">
        <v>0</v>
      </c>
      <c r="E18" s="290">
        <v>0</v>
      </c>
      <c r="F18" s="290">
        <v>0</v>
      </c>
      <c r="G18" s="290"/>
      <c r="H18" s="290"/>
      <c r="I18" s="290">
        <v>-4576768772.95</v>
      </c>
      <c r="J18" s="291">
        <f t="shared" si="0"/>
        <v>-4576768772.95</v>
      </c>
    </row>
    <row r="19" spans="1:10" s="286" customFormat="1" ht="14.25" customHeight="1" hidden="1">
      <c r="A19" s="287"/>
      <c r="B19" s="288"/>
      <c r="C19" s="289" t="s">
        <v>317</v>
      </c>
      <c r="D19" s="290">
        <v>0</v>
      </c>
      <c r="E19" s="290">
        <v>0</v>
      </c>
      <c r="F19" s="290">
        <v>-6219526265</v>
      </c>
      <c r="G19" s="290"/>
      <c r="H19" s="290"/>
      <c r="I19" s="290">
        <v>-8641657830</v>
      </c>
      <c r="J19" s="291">
        <f t="shared" si="0"/>
        <v>-14861184095</v>
      </c>
    </row>
    <row r="20" spans="1:10" s="286" customFormat="1" ht="14.25" customHeight="1" hidden="1">
      <c r="A20" s="287"/>
      <c r="B20" s="288"/>
      <c r="C20" s="289" t="s">
        <v>357</v>
      </c>
      <c r="D20" s="290">
        <v>0</v>
      </c>
      <c r="E20" s="290">
        <v>0</v>
      </c>
      <c r="F20" s="290">
        <v>0</v>
      </c>
      <c r="G20" s="290"/>
      <c r="H20" s="290"/>
      <c r="I20" s="290">
        <v>-13628734320</v>
      </c>
      <c r="J20" s="291">
        <f t="shared" si="0"/>
        <v>-13628734320</v>
      </c>
    </row>
    <row r="21" spans="1:10" s="266" customFormat="1" ht="12" customHeight="1" hidden="1">
      <c r="A21" s="292"/>
      <c r="B21" s="293"/>
      <c r="C21" s="294" t="s">
        <v>458</v>
      </c>
      <c r="D21" s="291">
        <f>SUM(D12:D20)</f>
        <v>120000000000</v>
      </c>
      <c r="E21" s="291">
        <f>SUM(E12:E20)</f>
        <v>18214145000</v>
      </c>
      <c r="F21" s="291">
        <f>SUM(F12:F20)</f>
        <v>-6219526265</v>
      </c>
      <c r="G21" s="291">
        <v>5431572655</v>
      </c>
      <c r="H21" s="291">
        <v>2585274464</v>
      </c>
      <c r="I21" s="291">
        <f>SUM(I12:I20)</f>
        <v>32765480498.171104</v>
      </c>
      <c r="J21" s="291">
        <f>SUM(D21:I21)</f>
        <v>172776946352.1711</v>
      </c>
    </row>
    <row r="22" spans="1:10" s="2" customFormat="1" ht="12" customHeight="1" hidden="1">
      <c r="A22" s="295"/>
      <c r="B22" s="295"/>
      <c r="C22" s="289" t="s">
        <v>85</v>
      </c>
      <c r="D22" s="290">
        <v>0</v>
      </c>
      <c r="E22" s="290">
        <v>0</v>
      </c>
      <c r="F22" s="290">
        <v>0</v>
      </c>
      <c r="G22" s="290"/>
      <c r="H22" s="290"/>
      <c r="I22" s="290">
        <v>0</v>
      </c>
      <c r="J22" s="291">
        <f aca="true" t="shared" si="1" ref="J22:J27">SUM(D22:I22)</f>
        <v>0</v>
      </c>
    </row>
    <row r="23" spans="1:10" s="2" customFormat="1" ht="12" customHeight="1" hidden="1">
      <c r="A23" s="295"/>
      <c r="B23" s="295"/>
      <c r="C23" s="289" t="s">
        <v>308</v>
      </c>
      <c r="D23" s="290">
        <v>0</v>
      </c>
      <c r="E23" s="290" t="e">
        <f>2250000000-#REF!</f>
        <v>#REF!</v>
      </c>
      <c r="F23" s="290">
        <v>0</v>
      </c>
      <c r="G23" s="290"/>
      <c r="H23" s="290"/>
      <c r="I23" s="290">
        <v>33898633638</v>
      </c>
      <c r="J23" s="291" t="e">
        <f t="shared" si="1"/>
        <v>#REF!</v>
      </c>
    </row>
    <row r="24" spans="1:10" s="2" customFormat="1" ht="12" customHeight="1" hidden="1">
      <c r="A24" s="295"/>
      <c r="B24" s="295"/>
      <c r="C24" s="289" t="s">
        <v>316</v>
      </c>
      <c r="D24" s="290">
        <v>0</v>
      </c>
      <c r="E24" s="290">
        <v>0</v>
      </c>
      <c r="F24" s="290">
        <v>0</v>
      </c>
      <c r="G24" s="290"/>
      <c r="H24" s="290"/>
      <c r="I24" s="290">
        <v>1694164088</v>
      </c>
      <c r="J24" s="291">
        <f t="shared" si="1"/>
        <v>1694164088</v>
      </c>
    </row>
    <row r="25" spans="1:10" s="299" customFormat="1" ht="12" customHeight="1" hidden="1">
      <c r="A25" s="296"/>
      <c r="B25" s="296"/>
      <c r="C25" s="297" t="s">
        <v>106</v>
      </c>
      <c r="D25" s="298">
        <v>0</v>
      </c>
      <c r="E25" s="298">
        <v>0</v>
      </c>
      <c r="F25" s="298">
        <v>0</v>
      </c>
      <c r="G25" s="298"/>
      <c r="H25" s="298"/>
      <c r="I25" s="298">
        <v>0</v>
      </c>
      <c r="J25" s="291">
        <f t="shared" si="1"/>
        <v>0</v>
      </c>
    </row>
    <row r="26" spans="1:10" s="2" customFormat="1" ht="12" customHeight="1" hidden="1">
      <c r="A26" s="295"/>
      <c r="B26" s="295"/>
      <c r="C26" s="289" t="s">
        <v>357</v>
      </c>
      <c r="D26" s="290">
        <v>0</v>
      </c>
      <c r="E26" s="290">
        <v>0</v>
      </c>
      <c r="F26" s="290">
        <v>0</v>
      </c>
      <c r="G26" s="290">
        <v>1704371330</v>
      </c>
      <c r="H26" s="290">
        <v>1454940250</v>
      </c>
      <c r="I26" s="300">
        <v>-3159311580</v>
      </c>
      <c r="J26" s="291">
        <f>SUM(D26:I26)</f>
        <v>0</v>
      </c>
    </row>
    <row r="27" spans="1:10" s="2" customFormat="1" ht="12" customHeight="1" hidden="1">
      <c r="A27" s="295"/>
      <c r="B27" s="295"/>
      <c r="C27" s="289" t="s">
        <v>317</v>
      </c>
      <c r="D27" s="290">
        <v>0</v>
      </c>
      <c r="E27" s="290">
        <v>0</v>
      </c>
      <c r="F27" s="290">
        <f>-1502468770-4311680300</f>
        <v>-5814149070</v>
      </c>
      <c r="G27" s="290"/>
      <c r="H27" s="290"/>
      <c r="I27" s="300">
        <v>-25622852942</v>
      </c>
      <c r="J27" s="291">
        <f t="shared" si="1"/>
        <v>-31437002012</v>
      </c>
    </row>
    <row r="28" spans="1:10" s="2" customFormat="1" ht="15" customHeight="1">
      <c r="A28" s="295"/>
      <c r="B28" s="295"/>
      <c r="C28" s="294" t="s">
        <v>464</v>
      </c>
      <c r="D28" s="291">
        <v>120000000000</v>
      </c>
      <c r="E28" s="291">
        <v>18214145000</v>
      </c>
      <c r="F28" s="291">
        <v>-12033675335</v>
      </c>
      <c r="G28" s="291">
        <v>7135943985</v>
      </c>
      <c r="H28" s="291">
        <v>4040214714</v>
      </c>
      <c r="I28" s="291">
        <v>39576113702.171104</v>
      </c>
      <c r="J28" s="291">
        <v>176932742066.1711</v>
      </c>
    </row>
    <row r="29" spans="1:10" ht="17.25" customHeight="1">
      <c r="A29" s="301"/>
      <c r="B29" s="301"/>
      <c r="C29" s="289" t="s">
        <v>85</v>
      </c>
      <c r="D29" s="290"/>
      <c r="E29" s="290"/>
      <c r="F29" s="290"/>
      <c r="G29" s="290"/>
      <c r="H29" s="290"/>
      <c r="I29" s="290"/>
      <c r="J29" s="291">
        <v>0</v>
      </c>
    </row>
    <row r="30" spans="3:10" ht="17.25" customHeight="1">
      <c r="C30" s="289" t="s">
        <v>308</v>
      </c>
      <c r="D30" s="302"/>
      <c r="E30" s="303">
        <v>0</v>
      </c>
      <c r="F30" s="303">
        <v>0</v>
      </c>
      <c r="G30" s="303"/>
      <c r="H30" s="303"/>
      <c r="I30" s="300">
        <v>16006595163</v>
      </c>
      <c r="J30" s="291">
        <v>16006595163</v>
      </c>
    </row>
    <row r="31" spans="3:10" s="299" customFormat="1" ht="17.25" customHeight="1">
      <c r="C31" s="297" t="s">
        <v>316</v>
      </c>
      <c r="D31" s="305">
        <v>0</v>
      </c>
      <c r="E31" s="306"/>
      <c r="F31" s="307"/>
      <c r="G31" s="307"/>
      <c r="H31" s="307"/>
      <c r="I31" s="308">
        <v>30153483</v>
      </c>
      <c r="J31" s="291">
        <v>30153483</v>
      </c>
    </row>
    <row r="32" spans="3:10" s="299" customFormat="1" ht="17.25" customHeight="1">
      <c r="C32" s="297" t="s">
        <v>106</v>
      </c>
      <c r="D32" s="306"/>
      <c r="E32" s="306"/>
      <c r="F32" s="307"/>
      <c r="G32" s="307"/>
      <c r="H32" s="307"/>
      <c r="I32" s="308"/>
      <c r="J32" s="291">
        <v>0</v>
      </c>
    </row>
    <row r="33" spans="3:10" ht="17.25" customHeight="1">
      <c r="C33" s="289" t="s">
        <v>457</v>
      </c>
      <c r="D33" s="302"/>
      <c r="E33" s="302"/>
      <c r="F33" s="302"/>
      <c r="G33" s="309">
        <v>2711670982</v>
      </c>
      <c r="H33" s="309">
        <v>1384189715</v>
      </c>
      <c r="I33" s="300">
        <v>-4095860697</v>
      </c>
      <c r="J33" s="291">
        <v>0</v>
      </c>
    </row>
    <row r="34" spans="3:10" ht="17.25" customHeight="1">
      <c r="C34" s="289" t="s">
        <v>486</v>
      </c>
      <c r="D34" s="302"/>
      <c r="E34" s="302"/>
      <c r="F34" s="302"/>
      <c r="G34" s="302"/>
      <c r="H34" s="302"/>
      <c r="I34" s="309">
        <v>-1348632465</v>
      </c>
      <c r="J34" s="291">
        <v>-1348632465</v>
      </c>
    </row>
    <row r="35" spans="3:10" ht="17.25" customHeight="1">
      <c r="C35" s="289" t="s">
        <v>477</v>
      </c>
      <c r="D35" s="302"/>
      <c r="E35" s="302"/>
      <c r="F35" s="302"/>
      <c r="G35" s="302"/>
      <c r="H35" s="302"/>
      <c r="I35" s="310">
        <v>-23904173499</v>
      </c>
      <c r="J35" s="291">
        <v>-23904173499</v>
      </c>
    </row>
    <row r="36" spans="3:10" ht="17.25" customHeight="1">
      <c r="C36" s="311" t="s">
        <v>6</v>
      </c>
      <c r="D36" s="302"/>
      <c r="E36" s="302"/>
      <c r="F36" s="302"/>
      <c r="G36" s="302"/>
      <c r="H36" s="302"/>
      <c r="I36" s="310">
        <v>-395398830</v>
      </c>
      <c r="J36" s="291">
        <v>-395398830</v>
      </c>
    </row>
    <row r="37" spans="3:10" ht="12" customHeight="1">
      <c r="C37" s="289" t="s">
        <v>317</v>
      </c>
      <c r="D37" s="302"/>
      <c r="E37" s="302"/>
      <c r="F37" s="302"/>
      <c r="G37" s="309">
        <v>-377472764</v>
      </c>
      <c r="H37" s="302"/>
      <c r="I37" s="310"/>
      <c r="J37" s="291">
        <v>-377472764</v>
      </c>
    </row>
    <row r="38" spans="1:10" s="2" customFormat="1" ht="12" customHeight="1">
      <c r="A38" s="295"/>
      <c r="B38" s="295"/>
      <c r="C38" s="294" t="s">
        <v>480</v>
      </c>
      <c r="D38" s="291">
        <v>120000000000</v>
      </c>
      <c r="E38" s="291">
        <v>19361645000</v>
      </c>
      <c r="F38" s="291">
        <v>-12033675335</v>
      </c>
      <c r="G38" s="291">
        <v>9470142203</v>
      </c>
      <c r="H38" s="291">
        <v>5424404430</v>
      </c>
      <c r="I38" s="291">
        <v>25868796858.171104</v>
      </c>
      <c r="J38" s="291">
        <v>168091313156.1711</v>
      </c>
    </row>
    <row r="39" spans="1:10" ht="12" customHeight="1">
      <c r="A39" s="301"/>
      <c r="B39" s="301"/>
      <c r="C39" s="297" t="s">
        <v>85</v>
      </c>
      <c r="D39" s="290"/>
      <c r="E39" s="290"/>
      <c r="F39" s="290"/>
      <c r="G39" s="290"/>
      <c r="H39" s="290"/>
      <c r="I39" s="290"/>
      <c r="J39" s="291">
        <v>0</v>
      </c>
    </row>
    <row r="40" spans="3:10" ht="12" customHeight="1">
      <c r="C40" s="289" t="s">
        <v>308</v>
      </c>
      <c r="D40" s="302"/>
      <c r="E40" s="303">
        <v>0</v>
      </c>
      <c r="F40" s="303"/>
      <c r="G40" s="303"/>
      <c r="H40" s="303"/>
      <c r="I40" s="300">
        <v>850019600</v>
      </c>
      <c r="J40" s="291">
        <v>850019600</v>
      </c>
    </row>
    <row r="41" spans="3:10" s="312" customFormat="1" ht="12" customHeight="1">
      <c r="C41" s="289" t="s">
        <v>489</v>
      </c>
      <c r="D41" s="313">
        <v>0</v>
      </c>
      <c r="E41" s="314"/>
      <c r="F41" s="315"/>
      <c r="G41" s="315"/>
      <c r="H41" s="316"/>
      <c r="I41" s="300"/>
      <c r="J41" s="291">
        <v>0</v>
      </c>
    </row>
    <row r="42" spans="3:10" s="312" customFormat="1" ht="12" customHeight="1">
      <c r="C42" s="297" t="s">
        <v>106</v>
      </c>
      <c r="D42" s="314"/>
      <c r="E42" s="314"/>
      <c r="F42" s="315"/>
      <c r="G42" s="315"/>
      <c r="H42" s="315"/>
      <c r="I42" s="317"/>
      <c r="J42" s="318">
        <v>0</v>
      </c>
    </row>
    <row r="43" spans="3:10" ht="12" customHeight="1">
      <c r="C43" s="289" t="s">
        <v>457</v>
      </c>
      <c r="D43" s="302"/>
      <c r="E43" s="302"/>
      <c r="F43" s="302"/>
      <c r="G43" s="309">
        <v>1517879119</v>
      </c>
      <c r="H43" s="309">
        <v>821553288</v>
      </c>
      <c r="I43" s="309">
        <v>-2339432407</v>
      </c>
      <c r="J43" s="291">
        <v>0</v>
      </c>
    </row>
    <row r="44" spans="3:10" ht="12.75" customHeight="1">
      <c r="C44" s="289" t="s">
        <v>486</v>
      </c>
      <c r="D44" s="302"/>
      <c r="E44" s="302"/>
      <c r="F44" s="302"/>
      <c r="G44" s="302"/>
      <c r="H44" s="302"/>
      <c r="I44" s="319">
        <v>-525219401</v>
      </c>
      <c r="J44" s="291">
        <v>-525219401</v>
      </c>
    </row>
    <row r="45" spans="3:10" s="312" customFormat="1" ht="12" customHeight="1">
      <c r="C45" s="289" t="s">
        <v>477</v>
      </c>
      <c r="D45" s="314"/>
      <c r="E45" s="314"/>
      <c r="F45" s="314"/>
      <c r="G45" s="314"/>
      <c r="H45" s="314"/>
      <c r="I45" s="309">
        <v>-11469008350</v>
      </c>
      <c r="J45" s="291">
        <v>-11469008350</v>
      </c>
    </row>
    <row r="46" spans="3:10" s="312" customFormat="1" ht="12" customHeight="1">
      <c r="C46" s="289" t="s">
        <v>317</v>
      </c>
      <c r="D46" s="314"/>
      <c r="E46" s="314"/>
      <c r="F46" s="314"/>
      <c r="G46" s="309"/>
      <c r="H46" s="314"/>
      <c r="I46" s="309">
        <v>-1622061306</v>
      </c>
      <c r="J46" s="291">
        <v>-1622061306</v>
      </c>
    </row>
    <row r="47" spans="3:10" s="312" customFormat="1" ht="12" customHeight="1">
      <c r="C47" s="320" t="s">
        <v>316</v>
      </c>
      <c r="D47" s="321"/>
      <c r="E47" s="321"/>
      <c r="F47" s="321"/>
      <c r="G47" s="322">
        <v>28791515</v>
      </c>
      <c r="H47" s="322">
        <v>24055212</v>
      </c>
      <c r="I47" s="322"/>
      <c r="J47" s="291">
        <v>52846727</v>
      </c>
    </row>
    <row r="48" spans="1:10" s="258" customFormat="1" ht="12" customHeight="1">
      <c r="A48" s="331"/>
      <c r="C48" s="323" t="s">
        <v>5</v>
      </c>
      <c r="D48" s="324">
        <v>120000000000</v>
      </c>
      <c r="E48" s="324">
        <v>19361645000</v>
      </c>
      <c r="F48" s="324">
        <v>-12033675335</v>
      </c>
      <c r="G48" s="324">
        <v>11016812837</v>
      </c>
      <c r="H48" s="324">
        <v>6270012930</v>
      </c>
      <c r="I48" s="324">
        <v>10763094994.171104</v>
      </c>
      <c r="J48" s="324">
        <v>155377890426.1711</v>
      </c>
    </row>
    <row r="49" spans="1:10" s="258" customFormat="1" ht="13.5" customHeight="1">
      <c r="A49" s="332"/>
      <c r="B49" s="325"/>
      <c r="C49" s="289" t="s">
        <v>308</v>
      </c>
      <c r="D49" s="326"/>
      <c r="E49" s="326"/>
      <c r="F49" s="326"/>
      <c r="G49" s="326"/>
      <c r="H49" s="326"/>
      <c r="I49" s="327">
        <v>3094043126</v>
      </c>
      <c r="J49" s="327">
        <v>3094043126</v>
      </c>
    </row>
    <row r="50" spans="1:10" s="258" customFormat="1" ht="14.25" customHeight="1">
      <c r="A50" s="332"/>
      <c r="B50" s="325"/>
      <c r="C50" s="289" t="s">
        <v>85</v>
      </c>
      <c r="D50" s="326"/>
      <c r="E50" s="326"/>
      <c r="F50" s="327"/>
      <c r="G50" s="327"/>
      <c r="H50" s="327"/>
      <c r="I50" s="327">
        <v>2115782234</v>
      </c>
      <c r="J50" s="327">
        <v>2115782234</v>
      </c>
    </row>
    <row r="51" spans="1:10" s="258" customFormat="1" ht="12" customHeight="1">
      <c r="A51" s="332"/>
      <c r="B51" s="325"/>
      <c r="C51" s="297" t="s">
        <v>106</v>
      </c>
      <c r="D51" s="326"/>
      <c r="E51" s="326"/>
      <c r="F51" s="327"/>
      <c r="G51" s="327">
        <v>-132585317</v>
      </c>
      <c r="H51" s="327">
        <v>-68671965</v>
      </c>
      <c r="I51" s="327">
        <v>201257282</v>
      </c>
      <c r="J51" s="327">
        <v>0</v>
      </c>
    </row>
    <row r="52" spans="1:10" s="258" customFormat="1" ht="14.25" customHeight="1">
      <c r="A52" s="332"/>
      <c r="B52" s="325"/>
      <c r="C52" s="289" t="s">
        <v>457</v>
      </c>
      <c r="D52" s="326"/>
      <c r="E52" s="326"/>
      <c r="F52" s="327"/>
      <c r="G52" s="327">
        <v>27988785</v>
      </c>
      <c r="H52" s="327"/>
      <c r="I52" s="327">
        <v>-27988785</v>
      </c>
      <c r="J52" s="327">
        <v>0</v>
      </c>
    </row>
    <row r="53" spans="1:10" s="258" customFormat="1" ht="13.5" customHeight="1">
      <c r="A53" s="332"/>
      <c r="B53" s="325"/>
      <c r="C53" s="289" t="s">
        <v>486</v>
      </c>
      <c r="D53" s="326"/>
      <c r="E53" s="326"/>
      <c r="F53" s="326"/>
      <c r="G53" s="326"/>
      <c r="H53" s="326"/>
      <c r="I53" s="327"/>
      <c r="J53" s="327">
        <v>0</v>
      </c>
    </row>
    <row r="54" spans="1:10" s="258" customFormat="1" ht="12" customHeight="1">
      <c r="A54" s="332"/>
      <c r="B54" s="325"/>
      <c r="C54" s="289" t="s">
        <v>477</v>
      </c>
      <c r="D54" s="326"/>
      <c r="E54" s="326"/>
      <c r="F54" s="326"/>
      <c r="G54" s="326"/>
      <c r="H54" s="326"/>
      <c r="I54" s="327">
        <v>9600000</v>
      </c>
      <c r="J54" s="327">
        <v>9600000</v>
      </c>
    </row>
    <row r="55" spans="1:10" s="258" customFormat="1" ht="12.75" customHeight="1">
      <c r="A55" s="332"/>
      <c r="B55" s="325"/>
      <c r="C55" s="289" t="s">
        <v>317</v>
      </c>
      <c r="D55" s="326"/>
      <c r="E55" s="326"/>
      <c r="F55" s="326"/>
      <c r="G55" s="326"/>
      <c r="H55" s="326"/>
      <c r="I55" s="326">
        <v>-25950000</v>
      </c>
      <c r="J55" s="327">
        <v>-25950000</v>
      </c>
    </row>
    <row r="56" spans="1:10" s="258" customFormat="1" ht="19.5" customHeight="1">
      <c r="A56" s="332"/>
      <c r="B56" s="328"/>
      <c r="C56" s="329" t="s">
        <v>497</v>
      </c>
      <c r="D56" s="330">
        <v>120000000000</v>
      </c>
      <c r="E56" s="330">
        <v>19361645000</v>
      </c>
      <c r="F56" s="330">
        <v>-12033675335</v>
      </c>
      <c r="G56" s="330">
        <v>10912216305</v>
      </c>
      <c r="H56" s="330">
        <v>6201340965</v>
      </c>
      <c r="I56" s="330">
        <v>16129838851.171104</v>
      </c>
      <c r="J56" s="330">
        <v>160571365786.1711</v>
      </c>
    </row>
    <row r="58" ht="15.75">
      <c r="J58" s="304"/>
    </row>
    <row r="59" ht="15.75">
      <c r="J59" s="304"/>
    </row>
  </sheetData>
  <sheetProtection/>
  <mergeCells count="6">
    <mergeCell ref="A7:J7"/>
    <mergeCell ref="A1:F1"/>
    <mergeCell ref="I3:J3"/>
    <mergeCell ref="A5:J5"/>
    <mergeCell ref="A6:J6"/>
    <mergeCell ref="I4:J4"/>
  </mergeCells>
  <printOptions horizontalCentered="1"/>
  <pageMargins left="0.32" right="0.2" top="0.31" bottom="0.3" header="0.2" footer="0.2"/>
  <pageSetup firstPageNumber="21" useFirstPageNumber="1" horizontalDpi="600" verticalDpi="600" orientation="landscape" paperSize="9" r:id="rId1"/>
  <headerFooter alignWithMargins="0">
    <oddFooter>&amp;C&amp;"Times New Roman,Regular"&amp;11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OK</Manager>
  <Company>VAE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&amp; P/L</dc:title>
  <dc:subject/>
  <dc:creator>Hung Son</dc:creator>
  <cp:keywords/>
  <dc:description/>
  <cp:lastModifiedBy>winxp3</cp:lastModifiedBy>
  <cp:lastPrinted>2014-08-28T08:49:09Z</cp:lastPrinted>
  <dcterms:created xsi:type="dcterms:W3CDTF">1999-04-20T09:28:39Z</dcterms:created>
  <dcterms:modified xsi:type="dcterms:W3CDTF">2014-08-28T08:57:22Z</dcterms:modified>
  <cp:category/>
  <cp:version/>
  <cp:contentType/>
  <cp:contentStatus/>
</cp:coreProperties>
</file>